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★令和４年版作成作業\60 ホームページ\★統計年報 オープンデータ用ファイル作成手順\"/>
    </mc:Choice>
  </mc:AlternateContent>
  <bookViews>
    <workbookView xWindow="240" yWindow="60" windowWidth="19395" windowHeight="7155"/>
  </bookViews>
  <sheets>
    <sheet name="目次" sheetId="608" r:id="rId1"/>
    <sheet name="2-1" sheetId="582" r:id="rId2"/>
    <sheet name="2-2" sheetId="583" r:id="rId3"/>
    <sheet name="2-3" sheetId="584" r:id="rId4"/>
    <sheet name="2-4" sheetId="585" r:id="rId5"/>
    <sheet name="2-5" sheetId="586" r:id="rId6"/>
    <sheet name="2-6" sheetId="587" r:id="rId7"/>
    <sheet name="2-7" sheetId="588" r:id="rId8"/>
    <sheet name="2-8" sheetId="589" r:id="rId9"/>
    <sheet name="2-9" sheetId="590" r:id="rId10"/>
    <sheet name="2-10" sheetId="591" r:id="rId11"/>
    <sheet name="2-11" sheetId="592" r:id="rId12"/>
    <sheet name="2-12" sheetId="595" r:id="rId13"/>
    <sheet name="2-13" sheetId="596" r:id="rId14"/>
    <sheet name="2-14" sheetId="597" r:id="rId15"/>
    <sheet name="2-15" sheetId="598" r:id="rId16"/>
    <sheet name="2-16(1)" sheetId="599" r:id="rId17"/>
    <sheet name="2-16(2)" sheetId="600" r:id="rId18"/>
    <sheet name="2-17" sheetId="601" r:id="rId19"/>
    <sheet name="2-18" sheetId="602" r:id="rId20"/>
    <sheet name="2-19" sheetId="603" r:id="rId21"/>
    <sheet name="2-20" sheetId="604" r:id="rId22"/>
    <sheet name="2-21" sheetId="605" r:id="rId23"/>
    <sheet name="2-22" sheetId="606" r:id="rId24"/>
    <sheet name="2-23" sheetId="607" r:id="rId25"/>
  </sheets>
  <calcPr calcId="162913" calcMode="manual"/>
</workbook>
</file>

<file path=xl/calcChain.xml><?xml version="1.0" encoding="utf-8"?>
<calcChain xmlns="http://schemas.openxmlformats.org/spreadsheetml/2006/main">
  <c r="L14" i="607" l="1"/>
  <c r="K14" i="607"/>
  <c r="I14" i="607"/>
  <c r="G14" i="607"/>
  <c r="E14" i="607"/>
  <c r="C14" i="607"/>
  <c r="L13" i="607"/>
  <c r="K13" i="607"/>
  <c r="I13" i="607"/>
  <c r="G13" i="607"/>
  <c r="E13" i="607"/>
  <c r="C13" i="607"/>
  <c r="L12" i="607"/>
  <c r="K12" i="607"/>
  <c r="I12" i="607"/>
  <c r="G12" i="607"/>
  <c r="E12" i="607"/>
  <c r="C12" i="607"/>
  <c r="L11" i="607"/>
  <c r="K11" i="607"/>
  <c r="I11" i="607"/>
  <c r="G11" i="607"/>
  <c r="E11" i="607"/>
  <c r="C11" i="607"/>
  <c r="L10" i="607"/>
  <c r="K10" i="607"/>
  <c r="I10" i="607"/>
  <c r="G10" i="607"/>
  <c r="E10" i="607"/>
  <c r="C10" i="607"/>
  <c r="L9" i="607"/>
  <c r="K9" i="607"/>
  <c r="I9" i="607"/>
  <c r="G9" i="607"/>
  <c r="E9" i="607"/>
  <c r="C9" i="607"/>
  <c r="L8" i="607"/>
  <c r="K8" i="607"/>
  <c r="I8" i="607"/>
  <c r="G8" i="607"/>
  <c r="E8" i="607"/>
  <c r="C8" i="607"/>
  <c r="L7" i="607"/>
  <c r="G18" i="606"/>
  <c r="F18" i="606"/>
  <c r="G17" i="606"/>
  <c r="F17" i="606"/>
  <c r="G16" i="606"/>
  <c r="F16" i="606"/>
  <c r="G15" i="606"/>
  <c r="F15" i="606"/>
  <c r="G14" i="606"/>
  <c r="F14" i="606"/>
  <c r="G13" i="606"/>
  <c r="F13" i="606"/>
  <c r="G12" i="606"/>
  <c r="F12" i="606"/>
  <c r="G11" i="606"/>
  <c r="F11" i="606"/>
  <c r="G10" i="606"/>
  <c r="F10" i="606"/>
  <c r="G9" i="606"/>
  <c r="F9" i="606"/>
  <c r="G8" i="606"/>
  <c r="F8" i="606"/>
  <c r="G7" i="606"/>
  <c r="F7" i="606"/>
  <c r="D16" i="605"/>
  <c r="C16" i="605"/>
  <c r="C7" i="605" s="1"/>
  <c r="B16" i="605"/>
  <c r="D12" i="605"/>
  <c r="D7" i="605" s="1"/>
  <c r="C12" i="605"/>
  <c r="B12" i="605"/>
  <c r="B8" i="605"/>
  <c r="B12" i="603"/>
  <c r="B11" i="603"/>
  <c r="B10" i="603"/>
  <c r="B9" i="603"/>
  <c r="B8" i="603"/>
  <c r="H7" i="603"/>
  <c r="G7" i="603"/>
  <c r="F7" i="603"/>
  <c r="E7" i="603"/>
  <c r="D7" i="603"/>
  <c r="C7" i="603"/>
  <c r="B9" i="602"/>
  <c r="H9" i="602" s="1"/>
  <c r="H7" i="602" s="1"/>
  <c r="H8" i="602"/>
  <c r="B8" i="602"/>
  <c r="G7" i="602"/>
  <c r="F7" i="602"/>
  <c r="B7" i="602" s="1"/>
  <c r="E7" i="602"/>
  <c r="D7" i="602"/>
  <c r="C7" i="602"/>
  <c r="H57" i="596"/>
  <c r="G57" i="596"/>
  <c r="F57" i="596"/>
  <c r="E25" i="595"/>
  <c r="F8" i="592" l="1"/>
  <c r="F7" i="592"/>
  <c r="F6" i="592"/>
  <c r="E6" i="592"/>
  <c r="B54" i="590"/>
  <c r="H54" i="590" s="1"/>
  <c r="B53" i="590"/>
  <c r="H53" i="590" s="1"/>
  <c r="B52" i="590"/>
  <c r="H52" i="590" s="1"/>
  <c r="E6" i="589"/>
  <c r="E6" i="588"/>
  <c r="D6" i="588"/>
  <c r="C6" i="588"/>
  <c r="B6" i="588"/>
  <c r="F6" i="587"/>
  <c r="H20" i="586"/>
  <c r="G20" i="586"/>
  <c r="C20" i="586"/>
  <c r="C19" i="586"/>
  <c r="H19" i="586" s="1"/>
  <c r="C18" i="586"/>
  <c r="H18" i="586" s="1"/>
  <c r="H17" i="586"/>
  <c r="C17" i="586"/>
  <c r="G17" i="586" s="1"/>
  <c r="C16" i="586"/>
  <c r="H16" i="586" s="1"/>
  <c r="G15" i="586"/>
  <c r="C15" i="586"/>
  <c r="H15" i="586" s="1"/>
  <c r="C14" i="586"/>
  <c r="H14" i="586" s="1"/>
  <c r="C13" i="586"/>
  <c r="H13" i="586" s="1"/>
  <c r="H12" i="586"/>
  <c r="G12" i="586"/>
  <c r="C12" i="586"/>
  <c r="C11" i="586"/>
  <c r="H11" i="586" s="1"/>
  <c r="C10" i="586"/>
  <c r="H10" i="586" s="1"/>
  <c r="H9" i="586"/>
  <c r="C9" i="586"/>
  <c r="G9" i="586" s="1"/>
  <c r="H8" i="586"/>
  <c r="G8" i="586"/>
  <c r="C8" i="586"/>
  <c r="E7" i="586"/>
  <c r="C7" i="586" s="1"/>
  <c r="D7" i="586"/>
  <c r="B16" i="585"/>
  <c r="B15" i="585"/>
  <c r="B14" i="585"/>
  <c r="B13" i="585"/>
  <c r="B12" i="585"/>
  <c r="B11" i="585"/>
  <c r="B6" i="585" s="1"/>
  <c r="B10" i="585"/>
  <c r="B9" i="585"/>
  <c r="B8" i="585"/>
  <c r="B7" i="585"/>
  <c r="D6" i="585"/>
  <c r="C6" i="585"/>
  <c r="F57" i="584"/>
  <c r="F56" i="584"/>
  <c r="B56" i="584"/>
  <c r="F55" i="584"/>
  <c r="B55" i="584"/>
  <c r="F54" i="584"/>
  <c r="B54" i="584"/>
  <c r="F53" i="584"/>
  <c r="B53" i="584"/>
  <c r="F52" i="584"/>
  <c r="B52" i="584"/>
  <c r="F51" i="584"/>
  <c r="B51" i="584"/>
  <c r="F50" i="584"/>
  <c r="B50" i="584"/>
  <c r="F49" i="584"/>
  <c r="B49" i="584"/>
  <c r="F48" i="584"/>
  <c r="B48" i="584"/>
  <c r="F47" i="584"/>
  <c r="B47" i="584"/>
  <c r="F46" i="584"/>
  <c r="B46" i="584"/>
  <c r="F45" i="584"/>
  <c r="B45" i="584"/>
  <c r="F44" i="584"/>
  <c r="B44" i="584"/>
  <c r="F43" i="584"/>
  <c r="B43" i="584"/>
  <c r="F42" i="584"/>
  <c r="B42" i="584"/>
  <c r="F41" i="584"/>
  <c r="B41" i="584"/>
  <c r="F40" i="584"/>
  <c r="B40" i="584"/>
  <c r="F39" i="584"/>
  <c r="B39" i="584"/>
  <c r="F38" i="584"/>
  <c r="B38" i="584"/>
  <c r="F37" i="584"/>
  <c r="B37" i="584"/>
  <c r="F36" i="584"/>
  <c r="B36" i="584"/>
  <c r="F35" i="584"/>
  <c r="B35" i="584"/>
  <c r="F34" i="584"/>
  <c r="B34" i="584"/>
  <c r="F33" i="584"/>
  <c r="B33" i="584"/>
  <c r="F32" i="584"/>
  <c r="B32" i="584"/>
  <c r="F31" i="584"/>
  <c r="B31" i="584"/>
  <c r="F30" i="584"/>
  <c r="B30" i="584"/>
  <c r="F29" i="584"/>
  <c r="B29" i="584"/>
  <c r="F28" i="584"/>
  <c r="B28" i="584"/>
  <c r="F27" i="584"/>
  <c r="B27" i="584"/>
  <c r="F26" i="584"/>
  <c r="B26" i="584"/>
  <c r="F25" i="584"/>
  <c r="B25" i="584"/>
  <c r="F24" i="584"/>
  <c r="B24" i="584"/>
  <c r="F23" i="584"/>
  <c r="B23" i="584"/>
  <c r="F22" i="584"/>
  <c r="B22" i="584"/>
  <c r="F21" i="584"/>
  <c r="B21" i="584"/>
  <c r="F20" i="584"/>
  <c r="B20" i="584"/>
  <c r="F19" i="584"/>
  <c r="B19" i="584"/>
  <c r="F18" i="584"/>
  <c r="B18" i="584"/>
  <c r="F17" i="584"/>
  <c r="B17" i="584"/>
  <c r="F16" i="584"/>
  <c r="B16" i="584"/>
  <c r="F15" i="584"/>
  <c r="B15" i="584"/>
  <c r="F14" i="584"/>
  <c r="B14" i="584"/>
  <c r="F13" i="584"/>
  <c r="B13" i="584"/>
  <c r="F12" i="584"/>
  <c r="B12" i="584"/>
  <c r="F11" i="584"/>
  <c r="B11" i="584"/>
  <c r="F10" i="584"/>
  <c r="B10" i="584"/>
  <c r="F9" i="584"/>
  <c r="B9" i="584"/>
  <c r="B6" i="584" s="1"/>
  <c r="F8" i="584"/>
  <c r="B8" i="584"/>
  <c r="F7" i="584"/>
  <c r="B7" i="584"/>
  <c r="D6" i="584"/>
  <c r="C6" i="584"/>
  <c r="I72" i="583"/>
  <c r="H72" i="583"/>
  <c r="E72" i="583"/>
  <c r="I71" i="583"/>
  <c r="H71" i="583"/>
  <c r="E71" i="583"/>
  <c r="H70" i="583"/>
  <c r="E70" i="583"/>
  <c r="I70" i="583" s="1"/>
  <c r="H69" i="583"/>
  <c r="E69" i="583"/>
  <c r="I69" i="583" s="1"/>
  <c r="H68" i="583"/>
  <c r="E68" i="583"/>
  <c r="I68" i="583" s="1"/>
  <c r="H67" i="583"/>
  <c r="I67" i="583" s="1"/>
  <c r="E67" i="583"/>
  <c r="H66" i="583"/>
  <c r="E66" i="583"/>
  <c r="I66" i="583" s="1"/>
  <c r="H65" i="583"/>
  <c r="E65" i="583"/>
  <c r="I65" i="583" s="1"/>
  <c r="I64" i="583"/>
  <c r="H64" i="583"/>
  <c r="E64" i="583"/>
  <c r="I63" i="583"/>
  <c r="H63" i="583"/>
  <c r="E63" i="583"/>
  <c r="H62" i="583"/>
  <c r="E62" i="583"/>
  <c r="I62" i="583" s="1"/>
  <c r="H61" i="583"/>
  <c r="E61" i="583"/>
  <c r="I61" i="583" s="1"/>
  <c r="H60" i="583"/>
  <c r="E60" i="583"/>
  <c r="I60" i="583" s="1"/>
  <c r="H59" i="583"/>
  <c r="I59" i="583" s="1"/>
  <c r="E59" i="583"/>
  <c r="H58" i="583"/>
  <c r="I58" i="583" s="1"/>
  <c r="E58" i="583"/>
  <c r="J72" i="582"/>
  <c r="I72" i="582"/>
  <c r="F72" i="582"/>
  <c r="G72" i="582" s="1"/>
  <c r="F71" i="582"/>
  <c r="G71" i="582" s="1"/>
  <c r="C71" i="582"/>
  <c r="J71" i="582" s="1"/>
  <c r="J70" i="582"/>
  <c r="F70" i="582"/>
  <c r="G70" i="582" s="1"/>
  <c r="H7" i="586" l="1"/>
  <c r="G7" i="586"/>
  <c r="D52" i="590"/>
  <c r="D54" i="590"/>
  <c r="G18" i="586"/>
  <c r="F52" i="590"/>
  <c r="F54" i="590"/>
  <c r="G10" i="586"/>
  <c r="G13" i="586"/>
  <c r="G16" i="586"/>
  <c r="G11" i="586"/>
  <c r="G19" i="586"/>
  <c r="D53" i="590"/>
  <c r="G14" i="586"/>
  <c r="F53" i="590"/>
</calcChain>
</file>

<file path=xl/sharedStrings.xml><?xml version="1.0" encoding="utf-8"?>
<sst xmlns="http://schemas.openxmlformats.org/spreadsheetml/2006/main" count="1243" uniqueCount="885">
  <si>
    <t>2-1. 人口の推移</t>
    <phoneticPr fontId="42"/>
  </si>
  <si>
    <t>各年4月1日</t>
    <phoneticPr fontId="42"/>
  </si>
  <si>
    <t>年</t>
  </si>
  <si>
    <t>世帯数</t>
  </si>
  <si>
    <t>人　　　　　口</t>
  </si>
  <si>
    <t>人口増加率</t>
    <rPh sb="0" eb="2">
      <t>ジンコウ</t>
    </rPh>
    <rPh sb="2" eb="4">
      <t>ゾウカ</t>
    </rPh>
    <rPh sb="4" eb="5">
      <t>リツ</t>
    </rPh>
    <phoneticPr fontId="42"/>
  </si>
  <si>
    <t>面　　積</t>
  </si>
  <si>
    <t>人口密度</t>
  </si>
  <si>
    <t>一世帯当り</t>
  </si>
  <si>
    <t>総　数</t>
    <phoneticPr fontId="43"/>
  </si>
  <si>
    <t>男</t>
  </si>
  <si>
    <t>女</t>
  </si>
  <si>
    <t>増減数</t>
    <rPh sb="0" eb="2">
      <t>ゾウゲン</t>
    </rPh>
    <rPh sb="2" eb="3">
      <t>カズ</t>
    </rPh>
    <phoneticPr fontId="42"/>
  </si>
  <si>
    <t>（％）</t>
    <phoneticPr fontId="42"/>
  </si>
  <si>
    <t>（k㎡）</t>
    <phoneticPr fontId="42"/>
  </si>
  <si>
    <t>（人／k㎡）</t>
    <rPh sb="1" eb="2">
      <t>ニン</t>
    </rPh>
    <phoneticPr fontId="42"/>
  </si>
  <si>
    <t>（人）</t>
  </si>
  <si>
    <t>昭和32</t>
    <rPh sb="0" eb="2">
      <t>ショウワ</t>
    </rPh>
    <phoneticPr fontId="2"/>
  </si>
  <si>
    <t>平成元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</si>
  <si>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</si>
  <si>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</si>
  <si>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</si>
  <si>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</si>
  <si>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</si>
  <si>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</si>
  <si>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</si>
  <si>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</si>
  <si>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</si>
  <si>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</si>
  <si>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</si>
  <si>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</si>
  <si>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</si>
  <si>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</si>
  <si>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</si>
  <si>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</si>
  <si>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</si>
  <si>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</si>
  <si>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</si>
  <si>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</si>
  <si>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令和 2</t>
    <rPh sb="0" eb="2">
      <t>レイワ</t>
    </rPh>
    <phoneticPr fontId="2"/>
  </si>
  <si>
    <t>（注1）昭和60年までは住民基本台帳人口、61年からは総人口（住民基本台帳人口+外国人登録数）を記載</t>
    <rPh sb="1" eb="2">
      <t>チュウ</t>
    </rPh>
    <rPh sb="4" eb="6">
      <t>ショウワ</t>
    </rPh>
    <rPh sb="31" eb="33">
      <t>ジュウミン</t>
    </rPh>
    <rPh sb="33" eb="35">
      <t>キホン</t>
    </rPh>
    <rPh sb="35" eb="37">
      <t>ダイチョウ</t>
    </rPh>
    <rPh sb="37" eb="39">
      <t>ジンコウ</t>
    </rPh>
    <rPh sb="43" eb="46">
      <t>トウロクスウ</t>
    </rPh>
    <rPh sb="48" eb="50">
      <t>キサイ</t>
    </rPh>
    <phoneticPr fontId="42"/>
  </si>
  <si>
    <t>（注2）住民基本台帳法の改正（平成24年7月）により、外国人住民も住民基本台帳人口に含むこととな</t>
    <rPh sb="1" eb="2">
      <t>チュウ</t>
    </rPh>
    <rPh sb="4" eb="6">
      <t>ジュウミン</t>
    </rPh>
    <rPh sb="6" eb="8">
      <t>キホン</t>
    </rPh>
    <rPh sb="8" eb="10">
      <t>ダイチョウ</t>
    </rPh>
    <rPh sb="10" eb="11">
      <t>ホウ</t>
    </rPh>
    <rPh sb="12" eb="14">
      <t>カイセイ</t>
    </rPh>
    <rPh sb="15" eb="17">
      <t>ヘイセイ</t>
    </rPh>
    <rPh sb="19" eb="20">
      <t>ネン</t>
    </rPh>
    <rPh sb="21" eb="22">
      <t>ガツ</t>
    </rPh>
    <rPh sb="27" eb="29">
      <t>ガイコク</t>
    </rPh>
    <rPh sb="29" eb="30">
      <t>ジン</t>
    </rPh>
    <rPh sb="30" eb="32">
      <t>ジュウミン</t>
    </rPh>
    <rPh sb="33" eb="35">
      <t>ジュウミン</t>
    </rPh>
    <rPh sb="35" eb="37">
      <t>キホン</t>
    </rPh>
    <rPh sb="37" eb="39">
      <t>ダイチョウ</t>
    </rPh>
    <rPh sb="39" eb="41">
      <t>ジンコウ</t>
    </rPh>
    <rPh sb="42" eb="43">
      <t>フク</t>
    </rPh>
    <phoneticPr fontId="42"/>
  </si>
  <si>
    <t>　　　 り、混合世帯も整理された。</t>
    <rPh sb="6" eb="8">
      <t>コンゴウ</t>
    </rPh>
    <rPh sb="8" eb="10">
      <t>セタイ</t>
    </rPh>
    <phoneticPr fontId="42"/>
  </si>
  <si>
    <t>（注3）平成25年からは、住民基本台帳人口を記載</t>
    <rPh sb="1" eb="2">
      <t>チュウ</t>
    </rPh>
    <rPh sb="4" eb="6">
      <t>ヘイセイ</t>
    </rPh>
    <rPh sb="8" eb="9">
      <t>ネン</t>
    </rPh>
    <rPh sb="13" eb="15">
      <t>ジュウミン</t>
    </rPh>
    <rPh sb="15" eb="17">
      <t>キホン</t>
    </rPh>
    <rPh sb="17" eb="19">
      <t>ダイチョウ</t>
    </rPh>
    <rPh sb="19" eb="21">
      <t>ジンコウ</t>
    </rPh>
    <rPh sb="22" eb="24">
      <t>キサイ</t>
    </rPh>
    <phoneticPr fontId="42"/>
  </si>
  <si>
    <t>資料：政策課</t>
    <rPh sb="0" eb="2">
      <t>シリョウ</t>
    </rPh>
    <rPh sb="3" eb="5">
      <t>セイサク</t>
    </rPh>
    <rPh sb="5" eb="6">
      <t>カ</t>
    </rPh>
    <phoneticPr fontId="42"/>
  </si>
  <si>
    <t>2-2. 自然増・社会増の推移</t>
    <phoneticPr fontId="42"/>
  </si>
  <si>
    <t>各年中</t>
    <phoneticPr fontId="2"/>
  </si>
  <si>
    <t>（単位：人）</t>
  </si>
  <si>
    <t>人　口</t>
  </si>
  <si>
    <t>自然増</t>
  </si>
  <si>
    <t>社会増</t>
  </si>
  <si>
    <t>増減計</t>
    <phoneticPr fontId="42"/>
  </si>
  <si>
    <t>（12月末日）</t>
  </si>
  <si>
    <t>出　生</t>
    <phoneticPr fontId="42"/>
  </si>
  <si>
    <t>死　亡</t>
    <phoneticPr fontId="42"/>
  </si>
  <si>
    <t>増　減</t>
    <rPh sb="2" eb="3">
      <t>ゲン</t>
    </rPh>
    <phoneticPr fontId="42"/>
  </si>
  <si>
    <t>転　入</t>
    <phoneticPr fontId="42"/>
  </si>
  <si>
    <t>転　出</t>
    <phoneticPr fontId="42"/>
  </si>
  <si>
    <t>14</t>
    <phoneticPr fontId="42"/>
  </si>
  <si>
    <t>22</t>
    <phoneticPr fontId="42"/>
  </si>
  <si>
    <t>令和元</t>
    <rPh sb="0" eb="1">
      <t>レイワ</t>
    </rPh>
    <rPh sb="1" eb="2">
      <t>ガン</t>
    </rPh>
    <phoneticPr fontId="2"/>
  </si>
  <si>
    <t>（注2）住民基本台帳法の改正（平成24年7月）により、外国人住民も住民基本台帳人口に含むこととなっ</t>
    <rPh sb="1" eb="2">
      <t>チュウ</t>
    </rPh>
    <rPh sb="4" eb="6">
      <t>ジュウミン</t>
    </rPh>
    <rPh sb="6" eb="8">
      <t>キホン</t>
    </rPh>
    <rPh sb="8" eb="10">
      <t>ダイチョウ</t>
    </rPh>
    <rPh sb="10" eb="11">
      <t>ホウ</t>
    </rPh>
    <rPh sb="12" eb="14">
      <t>カイセイ</t>
    </rPh>
    <rPh sb="15" eb="17">
      <t>ヘイセイ</t>
    </rPh>
    <rPh sb="19" eb="20">
      <t>ネン</t>
    </rPh>
    <rPh sb="21" eb="22">
      <t>ガツ</t>
    </rPh>
    <rPh sb="27" eb="29">
      <t>ガイコク</t>
    </rPh>
    <rPh sb="29" eb="30">
      <t>ジン</t>
    </rPh>
    <rPh sb="30" eb="32">
      <t>ジュウミン</t>
    </rPh>
    <rPh sb="33" eb="35">
      <t>ジュウミン</t>
    </rPh>
    <rPh sb="35" eb="37">
      <t>キホン</t>
    </rPh>
    <rPh sb="37" eb="39">
      <t>ダイチョウ</t>
    </rPh>
    <rPh sb="39" eb="41">
      <t>ジンコウ</t>
    </rPh>
    <rPh sb="42" eb="43">
      <t>フク</t>
    </rPh>
    <phoneticPr fontId="42"/>
  </si>
  <si>
    <t>　　　 た。</t>
    <phoneticPr fontId="43"/>
  </si>
  <si>
    <t>（注3）平成24年からは、住民基本台帳人口を記載</t>
    <rPh sb="1" eb="2">
      <t>チュウ</t>
    </rPh>
    <rPh sb="4" eb="6">
      <t>ヘイセイ</t>
    </rPh>
    <rPh sb="8" eb="9">
      <t>ネン</t>
    </rPh>
    <rPh sb="13" eb="15">
      <t>ジュウミン</t>
    </rPh>
    <rPh sb="15" eb="17">
      <t>キホン</t>
    </rPh>
    <rPh sb="17" eb="19">
      <t>ダイチョウ</t>
    </rPh>
    <rPh sb="19" eb="21">
      <t>ジンコウ</t>
    </rPh>
    <rPh sb="22" eb="24">
      <t>キサイ</t>
    </rPh>
    <phoneticPr fontId="42"/>
  </si>
  <si>
    <t>資料：政策課</t>
    <rPh sb="0" eb="2">
      <t>シリョウ</t>
    </rPh>
    <rPh sb="3" eb="6">
      <t>セイサクカ</t>
    </rPh>
    <phoneticPr fontId="42"/>
  </si>
  <si>
    <t>2-3. 年齢各歳別男女別人口</t>
    <rPh sb="5" eb="7">
      <t>ネンレイ</t>
    </rPh>
    <rPh sb="7" eb="9">
      <t>カクサイ</t>
    </rPh>
    <rPh sb="9" eb="10">
      <t>ベツ</t>
    </rPh>
    <rPh sb="10" eb="12">
      <t>ダンジョ</t>
    </rPh>
    <rPh sb="12" eb="13">
      <t>ベツ</t>
    </rPh>
    <rPh sb="13" eb="15">
      <t>ジンコウ</t>
    </rPh>
    <phoneticPr fontId="42"/>
  </si>
  <si>
    <t>令和5年1月1日</t>
    <rPh sb="0" eb="2">
      <t>レイワ</t>
    </rPh>
    <rPh sb="3" eb="4">
      <t>ネン</t>
    </rPh>
    <rPh sb="5" eb="6">
      <t>ガツ</t>
    </rPh>
    <rPh sb="7" eb="8">
      <t>ニチ</t>
    </rPh>
    <phoneticPr fontId="42"/>
  </si>
  <si>
    <t>（単位：人）</t>
    <rPh sb="1" eb="3">
      <t>タンイ</t>
    </rPh>
    <rPh sb="4" eb="5">
      <t>ヒト</t>
    </rPh>
    <phoneticPr fontId="42"/>
  </si>
  <si>
    <t>年　齢</t>
    <phoneticPr fontId="42"/>
  </si>
  <si>
    <t>計</t>
  </si>
  <si>
    <t>総　数</t>
    <phoneticPr fontId="2"/>
  </si>
  <si>
    <t>100歳以上</t>
    <phoneticPr fontId="42"/>
  </si>
  <si>
    <t>2-4. 年齢５歳階級別男女別人口</t>
    <rPh sb="5" eb="7">
      <t>ネンレイ</t>
    </rPh>
    <rPh sb="8" eb="9">
      <t>サイ</t>
    </rPh>
    <rPh sb="9" eb="11">
      <t>カイキュウ</t>
    </rPh>
    <rPh sb="11" eb="12">
      <t>ベツ</t>
    </rPh>
    <rPh sb="12" eb="14">
      <t>ダンジョ</t>
    </rPh>
    <rPh sb="14" eb="15">
      <t>ベツ</t>
    </rPh>
    <rPh sb="15" eb="17">
      <t>ジンコウ</t>
    </rPh>
    <phoneticPr fontId="42"/>
  </si>
  <si>
    <t>50～54</t>
  </si>
  <si>
    <t>0～4</t>
  </si>
  <si>
    <t>55～59</t>
  </si>
  <si>
    <t>5～9</t>
  </si>
  <si>
    <t>60～64</t>
  </si>
  <si>
    <t>10～14</t>
  </si>
  <si>
    <t>65～69</t>
  </si>
  <si>
    <t>15～19</t>
  </si>
  <si>
    <t>70～74</t>
  </si>
  <si>
    <t>20～24</t>
  </si>
  <si>
    <t>75～79</t>
  </si>
  <si>
    <t>25～29</t>
  </si>
  <si>
    <t>80～84</t>
  </si>
  <si>
    <t>30～34</t>
  </si>
  <si>
    <t>85～89</t>
  </si>
  <si>
    <t>35～39</t>
  </si>
  <si>
    <t>90～94</t>
  </si>
  <si>
    <t>40～44</t>
  </si>
  <si>
    <t>95～99</t>
  </si>
  <si>
    <t>45～49</t>
  </si>
  <si>
    <t>100歳以上</t>
  </si>
  <si>
    <t>2-5. 地区別人口・世帯数</t>
    <phoneticPr fontId="42"/>
  </si>
  <si>
    <t>令和4年4月1日</t>
    <rPh sb="0" eb="2">
      <t>レイワ</t>
    </rPh>
    <phoneticPr fontId="42"/>
  </si>
  <si>
    <t>地区名</t>
  </si>
  <si>
    <t>面　積</t>
  </si>
  <si>
    <t>総数</t>
  </si>
  <si>
    <t>（k㎡）</t>
  </si>
  <si>
    <t>総　数</t>
    <rPh sb="0" eb="1">
      <t>フサ</t>
    </rPh>
    <rPh sb="2" eb="3">
      <t>カズ</t>
    </rPh>
    <phoneticPr fontId="42"/>
  </si>
  <si>
    <t>桜  井</t>
  </si>
  <si>
    <t>新  方</t>
  </si>
  <si>
    <t>増  林</t>
  </si>
  <si>
    <t>大  袋</t>
  </si>
  <si>
    <t>荻  島</t>
  </si>
  <si>
    <t>出  羽</t>
  </si>
  <si>
    <t>蒲  生</t>
  </si>
  <si>
    <t>川  柳</t>
  </si>
  <si>
    <t>大相模</t>
  </si>
  <si>
    <t>大  沢</t>
  </si>
  <si>
    <t>北越谷</t>
  </si>
  <si>
    <t>越ヶ谷</t>
  </si>
  <si>
    <t>南越谷</t>
    <rPh sb="0" eb="3">
      <t>ミナミコシガヤ</t>
    </rPh>
    <phoneticPr fontId="42"/>
  </si>
  <si>
    <t>（注）「平成26年全国都道府県市区町村別面積調」（国土地理院）において、測定方法の変更により総面積</t>
    <rPh sb="1" eb="2">
      <t>チュウ</t>
    </rPh>
    <rPh sb="25" eb="27">
      <t>コクド</t>
    </rPh>
    <rPh sb="27" eb="29">
      <t>チリ</t>
    </rPh>
    <rPh sb="29" eb="30">
      <t>イン</t>
    </rPh>
    <rPh sb="36" eb="38">
      <t>ソクテイ</t>
    </rPh>
    <rPh sb="38" eb="40">
      <t>ホウホウ</t>
    </rPh>
    <rPh sb="41" eb="43">
      <t>ヘンコウ</t>
    </rPh>
    <rPh sb="46" eb="49">
      <t>ソウメンセキ</t>
    </rPh>
    <phoneticPr fontId="42"/>
  </si>
  <si>
    <t>　　　が減少した。なお、計測の最小単位が市区町村となるため、地区別面積は平成25年までのものとなり、</t>
    <rPh sb="4" eb="6">
      <t>ゲンショウ</t>
    </rPh>
    <rPh sb="20" eb="22">
      <t>シク</t>
    </rPh>
    <rPh sb="22" eb="24">
      <t>チョウソン</t>
    </rPh>
    <phoneticPr fontId="42"/>
  </si>
  <si>
    <t>　　　総面積と地区別面積の内訳は一致しない。</t>
    <rPh sb="3" eb="6">
      <t>ソウメンセキ</t>
    </rPh>
    <rPh sb="7" eb="9">
      <t>チク</t>
    </rPh>
    <rPh sb="9" eb="10">
      <t>ベツ</t>
    </rPh>
    <rPh sb="10" eb="12">
      <t>メンセキ</t>
    </rPh>
    <rPh sb="13" eb="15">
      <t>ウチワケ</t>
    </rPh>
    <rPh sb="16" eb="18">
      <t>イッチ</t>
    </rPh>
    <phoneticPr fontId="42"/>
  </si>
  <si>
    <t>資料：政策課</t>
    <rPh sb="3" eb="5">
      <t>セイサク</t>
    </rPh>
    <rPh sb="5" eb="6">
      <t>カ</t>
    </rPh>
    <phoneticPr fontId="42"/>
  </si>
  <si>
    <t>2-6. 地区別人口の推移</t>
    <phoneticPr fontId="42"/>
  </si>
  <si>
    <t>地  区</t>
    <phoneticPr fontId="42"/>
  </si>
  <si>
    <t>平成30年</t>
    <rPh sb="0" eb="2">
      <t>ヘイセイ</t>
    </rPh>
    <rPh sb="4" eb="5">
      <t>ネン</t>
    </rPh>
    <phoneticPr fontId="42"/>
  </si>
  <si>
    <t>31年</t>
    <rPh sb="2" eb="3">
      <t>ネン</t>
    </rPh>
    <phoneticPr fontId="43"/>
  </si>
  <si>
    <t>令和2年</t>
    <rPh sb="0" eb="2">
      <t>レイワ</t>
    </rPh>
    <rPh sb="3" eb="4">
      <t>ネン</t>
    </rPh>
    <phoneticPr fontId="42"/>
  </si>
  <si>
    <t>3年</t>
    <rPh sb="1" eb="2">
      <t>ネン</t>
    </rPh>
    <phoneticPr fontId="42"/>
  </si>
  <si>
    <t>4年</t>
    <rPh sb="1" eb="2">
      <t>ネン</t>
    </rPh>
    <phoneticPr fontId="42"/>
  </si>
  <si>
    <t>総  数</t>
    <phoneticPr fontId="42"/>
  </si>
  <si>
    <t>桜  井</t>
    <phoneticPr fontId="42"/>
  </si>
  <si>
    <t>新  方</t>
    <phoneticPr fontId="42"/>
  </si>
  <si>
    <t>増  林</t>
    <phoneticPr fontId="42"/>
  </si>
  <si>
    <t>大  袋</t>
    <phoneticPr fontId="42"/>
  </si>
  <si>
    <t>荻  島</t>
    <phoneticPr fontId="42"/>
  </si>
  <si>
    <t>出  羽</t>
    <phoneticPr fontId="42"/>
  </si>
  <si>
    <t>蒲  生</t>
    <phoneticPr fontId="42"/>
  </si>
  <si>
    <t>川  柳</t>
    <phoneticPr fontId="42"/>
  </si>
  <si>
    <t>大  沢</t>
    <phoneticPr fontId="42"/>
  </si>
  <si>
    <t>越ヶ谷</t>
    <rPh sb="0" eb="3">
      <t>コシガヤ</t>
    </rPh>
    <phoneticPr fontId="42"/>
  </si>
  <si>
    <t>2-7. 町（丁）字別人口・世帯数</t>
    <rPh sb="5" eb="6">
      <t>マチ</t>
    </rPh>
    <rPh sb="7" eb="8">
      <t>チョウ</t>
    </rPh>
    <rPh sb="9" eb="10">
      <t>アザ</t>
    </rPh>
    <rPh sb="10" eb="11">
      <t>ベツ</t>
    </rPh>
    <rPh sb="11" eb="13">
      <t>ジンコウ</t>
    </rPh>
    <rPh sb="14" eb="17">
      <t>セタイスウ</t>
    </rPh>
    <phoneticPr fontId="42"/>
  </si>
  <si>
    <t>（単位：世帯、人）</t>
    <rPh sb="4" eb="6">
      <t>セタイ</t>
    </rPh>
    <phoneticPr fontId="43"/>
  </si>
  <si>
    <t>町（丁）字名</t>
    <rPh sb="0" eb="1">
      <t>マチ</t>
    </rPh>
    <rPh sb="2" eb="3">
      <t>チョウ</t>
    </rPh>
    <rPh sb="4" eb="5">
      <t>アザ</t>
    </rPh>
    <rPh sb="5" eb="6">
      <t>メイ</t>
    </rPh>
    <phoneticPr fontId="42"/>
  </si>
  <si>
    <t>総　数</t>
    <phoneticPr fontId="42"/>
  </si>
  <si>
    <t xml:space="preserve"> </t>
    <phoneticPr fontId="42"/>
  </si>
  <si>
    <t>（桜井地区）　　　　　　</t>
    <phoneticPr fontId="42"/>
  </si>
  <si>
    <t>（大袋地区）　　　　　　</t>
    <phoneticPr fontId="42"/>
  </si>
  <si>
    <t>大字大里</t>
  </si>
  <si>
    <t>大字恩間</t>
  </si>
  <si>
    <t>大字下間久里</t>
  </si>
  <si>
    <t>大字大竹</t>
  </si>
  <si>
    <t>大字上間久里</t>
  </si>
  <si>
    <t>大字大道</t>
  </si>
  <si>
    <t>大字大泊</t>
  </si>
  <si>
    <t>大字三野宮</t>
  </si>
  <si>
    <t>大字平方</t>
  </si>
  <si>
    <t>大字恩間新田</t>
  </si>
  <si>
    <t>平方南町</t>
  </si>
  <si>
    <t>大字袋山</t>
  </si>
  <si>
    <t>千間台東１丁目</t>
    <rPh sb="5" eb="7">
      <t>チョウメ</t>
    </rPh>
    <phoneticPr fontId="42"/>
  </si>
  <si>
    <t>大字大林</t>
  </si>
  <si>
    <t>千間台東２丁目</t>
    <rPh sb="5" eb="7">
      <t>チョウメ</t>
    </rPh>
    <phoneticPr fontId="42"/>
  </si>
  <si>
    <t>大字大房</t>
  </si>
  <si>
    <t>千間台東３丁目</t>
    <rPh sb="5" eb="7">
      <t>チョウメ</t>
    </rPh>
    <phoneticPr fontId="42"/>
  </si>
  <si>
    <t>千間台西１丁目</t>
  </si>
  <si>
    <t>千間台東４丁目</t>
    <rPh sb="5" eb="7">
      <t>チョウメ</t>
    </rPh>
    <phoneticPr fontId="42"/>
  </si>
  <si>
    <t>千間台西２丁目</t>
  </si>
  <si>
    <t>千間台西３丁目</t>
  </si>
  <si>
    <t>（新方地区）　　　　　　</t>
    <phoneticPr fontId="42"/>
  </si>
  <si>
    <t>千間台西４丁目</t>
  </si>
  <si>
    <t>大字弥十郎</t>
  </si>
  <si>
    <t>千間台西５丁目</t>
  </si>
  <si>
    <t>大字大吉</t>
  </si>
  <si>
    <t>千間台西６丁目</t>
  </si>
  <si>
    <t>大字向畑</t>
  </si>
  <si>
    <t>大字北川崎</t>
  </si>
  <si>
    <t>（荻島地区）　　　　　　</t>
    <phoneticPr fontId="42"/>
  </si>
  <si>
    <t>大字大杉</t>
  </si>
  <si>
    <t>大字野島</t>
  </si>
  <si>
    <t>大字大松</t>
  </si>
  <si>
    <t>大字小曽川</t>
  </si>
  <si>
    <t>大字船渡</t>
  </si>
  <si>
    <t>大字砂原</t>
  </si>
  <si>
    <t>弥栄町１丁目</t>
  </si>
  <si>
    <t>大字南荻島</t>
  </si>
  <si>
    <t>弥栄町２丁目</t>
  </si>
  <si>
    <t>大字西新井</t>
  </si>
  <si>
    <t>弥栄町３丁目</t>
  </si>
  <si>
    <t>大字北後谷</t>
  </si>
  <si>
    <t>弥栄町４丁目</t>
  </si>
  <si>
    <t>大字長島</t>
  </si>
  <si>
    <t>（増林地区）　　　　　　</t>
    <phoneticPr fontId="42"/>
  </si>
  <si>
    <t>（出羽地区）　　　　　　</t>
    <phoneticPr fontId="42"/>
  </si>
  <si>
    <t>大字花田</t>
  </si>
  <si>
    <t>宮本町１丁目</t>
  </si>
  <si>
    <t>大字増林</t>
  </si>
  <si>
    <t>宮本町２丁目</t>
  </si>
  <si>
    <t>大字増森</t>
    <rPh sb="0" eb="2">
      <t>オオアザ</t>
    </rPh>
    <rPh sb="2" eb="3">
      <t>マ</t>
    </rPh>
    <rPh sb="3" eb="4">
      <t>モリ</t>
    </rPh>
    <phoneticPr fontId="42"/>
  </si>
  <si>
    <t>宮本町３丁目</t>
  </si>
  <si>
    <t>大字中島</t>
  </si>
  <si>
    <t>宮本町４丁目</t>
  </si>
  <si>
    <t>東越谷１丁目</t>
  </si>
  <si>
    <t>宮本町５丁目</t>
  </si>
  <si>
    <t>東越谷２丁目</t>
  </si>
  <si>
    <t>神明町１丁目</t>
  </si>
  <si>
    <t>東越谷３丁目</t>
  </si>
  <si>
    <t>神明町２丁目</t>
  </si>
  <si>
    <t>東越谷４丁目</t>
  </si>
  <si>
    <t>神明町３丁目</t>
  </si>
  <si>
    <t>東越谷５丁目</t>
  </si>
  <si>
    <t>谷中町１丁目</t>
  </si>
  <si>
    <t>東越谷６丁目</t>
  </si>
  <si>
    <t>谷中町２丁目</t>
  </si>
  <si>
    <t>東越谷７丁目</t>
  </si>
  <si>
    <t>谷中町３丁目</t>
  </si>
  <si>
    <t>東越谷８丁目</t>
  </si>
  <si>
    <t>谷中町４丁目</t>
  </si>
  <si>
    <t>東越谷９丁目</t>
  </si>
  <si>
    <t>七左町１丁目</t>
  </si>
  <si>
    <t>東越谷１０丁目</t>
  </si>
  <si>
    <t>七左町４丁目</t>
  </si>
  <si>
    <t>中島１丁目</t>
  </si>
  <si>
    <t>七左町５丁目</t>
  </si>
  <si>
    <t>中島２丁目</t>
  </si>
  <si>
    <t>七左町６丁目</t>
  </si>
  <si>
    <t>中島３丁目</t>
  </si>
  <si>
    <t>七左町７丁目</t>
  </si>
  <si>
    <t>増林１丁目</t>
  </si>
  <si>
    <t>七左町８丁目</t>
  </si>
  <si>
    <t>増林２丁目</t>
  </si>
  <si>
    <t>大間野町１丁目</t>
  </si>
  <si>
    <t>増林３丁目</t>
  </si>
  <si>
    <t>大間野町２丁目</t>
  </si>
  <si>
    <t>増森１丁目</t>
  </si>
  <si>
    <t>大間野町３丁目</t>
  </si>
  <si>
    <t>増森２丁目</t>
  </si>
  <si>
    <t>大間野町４丁目</t>
  </si>
  <si>
    <t>花田１丁目</t>
  </si>
  <si>
    <t>大間野町５丁目</t>
  </si>
  <si>
    <t>花田２丁目</t>
  </si>
  <si>
    <t>新川町１丁目</t>
  </si>
  <si>
    <t>花田３丁目</t>
  </si>
  <si>
    <t>新川町２丁目</t>
  </si>
  <si>
    <t>花田４丁目</t>
  </si>
  <si>
    <t>新越谷２丁目</t>
    <phoneticPr fontId="42"/>
  </si>
  <si>
    <t>花田５丁目</t>
  </si>
  <si>
    <t>花田６丁目</t>
  </si>
  <si>
    <t>花田７丁目</t>
  </si>
  <si>
    <t>（次ページへ続く）</t>
    <rPh sb="1" eb="2">
      <t>ツギ</t>
    </rPh>
    <rPh sb="6" eb="7">
      <t>ツヅ</t>
    </rPh>
    <phoneticPr fontId="42"/>
  </si>
  <si>
    <t>（蒲生地区）　　　　　　</t>
    <phoneticPr fontId="42"/>
  </si>
  <si>
    <t>ﾚｲｸﾀｳﾝ１丁目</t>
  </si>
  <si>
    <t>大字蒲生</t>
  </si>
  <si>
    <t>ﾚｲｸﾀｳﾝ２丁目</t>
  </si>
  <si>
    <t>瓦曽根１丁目</t>
  </si>
  <si>
    <t>ﾚｲｸﾀｳﾝ３丁目</t>
  </si>
  <si>
    <t>瓦曽根２丁目</t>
  </si>
  <si>
    <t>ﾚｲｸﾀｳﾝ４丁目</t>
  </si>
  <si>
    <t>南越谷１丁目</t>
  </si>
  <si>
    <t>ﾚｲｸﾀｳﾝ５丁目</t>
  </si>
  <si>
    <t>登戸町</t>
  </si>
  <si>
    <t>ﾚｲｸﾀｳﾝ６丁目</t>
  </si>
  <si>
    <t>蒲生東町</t>
  </si>
  <si>
    <t>ﾚｲｸﾀｳﾝ８丁目</t>
  </si>
  <si>
    <t>蒲生寿町</t>
  </si>
  <si>
    <t>ﾚｲｸﾀｳﾝ９丁目</t>
  </si>
  <si>
    <t>蒲生旭町</t>
  </si>
  <si>
    <t>蒲生本町</t>
  </si>
  <si>
    <t>（大沢地区）　　　　　　</t>
  </si>
  <si>
    <t>蒲生西町１丁目</t>
  </si>
  <si>
    <t>大沢</t>
  </si>
  <si>
    <t>蒲生西町２丁目</t>
  </si>
  <si>
    <t>大沢１丁目</t>
  </si>
  <si>
    <t>蒲生１丁目</t>
  </si>
  <si>
    <t>大沢２丁目</t>
  </si>
  <si>
    <t>蒲生２丁目</t>
  </si>
  <si>
    <t>大沢３丁目</t>
  </si>
  <si>
    <t>蒲生３丁目</t>
  </si>
  <si>
    <t>大沢４丁目</t>
  </si>
  <si>
    <t>蒲生４丁目</t>
  </si>
  <si>
    <t>東大沢１丁目</t>
  </si>
  <si>
    <t>蒲生愛宕町</t>
  </si>
  <si>
    <t>東大沢２丁目</t>
  </si>
  <si>
    <t>蒲生南町</t>
  </si>
  <si>
    <t>東大沢３丁目</t>
  </si>
  <si>
    <t>南町１丁目</t>
  </si>
  <si>
    <t>東大沢４丁目</t>
  </si>
  <si>
    <t>南町２丁目</t>
  </si>
  <si>
    <t>東大沢５丁目</t>
  </si>
  <si>
    <t>南町３丁目</t>
  </si>
  <si>
    <t>（北越谷地区）　　　　　</t>
  </si>
  <si>
    <t>北越谷１丁目</t>
  </si>
  <si>
    <t>（川柳地区）　　　　　　</t>
    <rPh sb="1" eb="3">
      <t>カワヤナギ</t>
    </rPh>
    <phoneticPr fontId="42"/>
  </si>
  <si>
    <t>北越谷２丁目</t>
  </si>
  <si>
    <t>伊原１丁目</t>
  </si>
  <si>
    <t>北越谷３丁目</t>
  </si>
  <si>
    <t>伊原２丁目</t>
  </si>
  <si>
    <t>北越谷４丁目</t>
  </si>
  <si>
    <t>川柳町１丁目</t>
    <phoneticPr fontId="42"/>
  </si>
  <si>
    <t>北越谷５丁目</t>
  </si>
  <si>
    <t>川柳町２丁目</t>
    <phoneticPr fontId="42"/>
  </si>
  <si>
    <t>川柳町３丁目</t>
    <phoneticPr fontId="42"/>
  </si>
  <si>
    <t>（越ヶ谷地区）　　　　　</t>
  </si>
  <si>
    <t>川柳町４丁目</t>
    <phoneticPr fontId="42"/>
  </si>
  <si>
    <t>川柳町５丁目</t>
    <phoneticPr fontId="42"/>
  </si>
  <si>
    <t>越ヶ谷１丁目</t>
  </si>
  <si>
    <t>ﾚｲｸﾀｳﾝ７丁目</t>
    <rPh sb="7" eb="9">
      <t>チョウメ</t>
    </rPh>
    <phoneticPr fontId="42"/>
  </si>
  <si>
    <t>越ヶ谷２丁目</t>
  </si>
  <si>
    <t>越ヶ谷３丁目</t>
  </si>
  <si>
    <t>越ヶ谷４丁目</t>
  </si>
  <si>
    <t>（大相模地区）</t>
  </si>
  <si>
    <t>越ヶ谷５丁目</t>
  </si>
  <si>
    <t>大字西方</t>
  </si>
  <si>
    <t>御殿町</t>
  </si>
  <si>
    <t>相模町１丁目</t>
  </si>
  <si>
    <t>柳町</t>
  </si>
  <si>
    <t>相模町２丁目</t>
  </si>
  <si>
    <t>越ヶ谷本町</t>
  </si>
  <si>
    <t>相模町３丁目</t>
  </si>
  <si>
    <t>中町</t>
  </si>
  <si>
    <t>相模町４丁目</t>
  </si>
  <si>
    <t>弥生町</t>
  </si>
  <si>
    <t>相模町５丁目</t>
  </si>
  <si>
    <t>赤山町１丁目</t>
  </si>
  <si>
    <t>大成町１丁目</t>
  </si>
  <si>
    <t>赤山町２丁目</t>
  </si>
  <si>
    <t>大成町２丁目</t>
  </si>
  <si>
    <t>宮前１丁目</t>
  </si>
  <si>
    <t>大成町６丁目</t>
  </si>
  <si>
    <t>赤山本町</t>
  </si>
  <si>
    <t>大成町７丁目</t>
  </si>
  <si>
    <t>東町１丁目</t>
  </si>
  <si>
    <t>（南越谷地区）　</t>
  </si>
  <si>
    <t>東町２丁目</t>
  </si>
  <si>
    <t>瓦曽根３丁目</t>
  </si>
  <si>
    <t>東町３丁目</t>
  </si>
  <si>
    <t>南越谷２丁目</t>
  </si>
  <si>
    <t>東町５丁目</t>
  </si>
  <si>
    <t>南越谷３丁目</t>
  </si>
  <si>
    <t>相模町６丁目</t>
  </si>
  <si>
    <t>蒲生茜町</t>
  </si>
  <si>
    <t>相模町７丁目</t>
  </si>
  <si>
    <t>南越谷４丁目</t>
  </si>
  <si>
    <t>大成町８丁目</t>
    <rPh sb="0" eb="3">
      <t>タイセイチョウ</t>
    </rPh>
    <rPh sb="4" eb="6">
      <t>チョウメ</t>
    </rPh>
    <phoneticPr fontId="42"/>
  </si>
  <si>
    <t>南越谷５丁目</t>
  </si>
  <si>
    <t>流通団地１丁目</t>
  </si>
  <si>
    <t>東柳田町</t>
  </si>
  <si>
    <t>流通団地２丁目</t>
  </si>
  <si>
    <t>元柳田町</t>
  </si>
  <si>
    <t>流通団地３丁目</t>
  </si>
  <si>
    <t>赤山町３丁目</t>
  </si>
  <si>
    <t>流通団地４丁目</t>
  </si>
  <si>
    <t>赤山町４丁目</t>
  </si>
  <si>
    <t>西方１丁目</t>
  </si>
  <si>
    <t>赤山町５丁目</t>
  </si>
  <si>
    <t>西方２丁目</t>
  </si>
  <si>
    <t>新越谷１丁目</t>
    <phoneticPr fontId="42"/>
  </si>
  <si>
    <t>2-8. 都道府県別転入者数</t>
    <phoneticPr fontId="42"/>
  </si>
  <si>
    <t>（単位：人）</t>
    <phoneticPr fontId="43"/>
  </si>
  <si>
    <t>前の住所地</t>
    <rPh sb="0" eb="1">
      <t>マエ</t>
    </rPh>
    <rPh sb="2" eb="4">
      <t>ジュウショ</t>
    </rPh>
    <rPh sb="4" eb="5">
      <t>チ</t>
    </rPh>
    <phoneticPr fontId="42"/>
  </si>
  <si>
    <t>30年</t>
    <rPh sb="2" eb="3">
      <t>ネン</t>
    </rPh>
    <phoneticPr fontId="42"/>
  </si>
  <si>
    <t>令和元年</t>
    <rPh sb="0" eb="2">
      <t>レイワ</t>
    </rPh>
    <rPh sb="2" eb="4">
      <t>ガンネン</t>
    </rPh>
    <phoneticPr fontId="42"/>
  </si>
  <si>
    <t>2年</t>
    <rPh sb="1" eb="2">
      <t>ネン</t>
    </rPh>
    <phoneticPr fontId="42"/>
  </si>
  <si>
    <t>北海道</t>
  </si>
  <si>
    <t>青  森</t>
    <phoneticPr fontId="42"/>
  </si>
  <si>
    <t>岩  手</t>
    <phoneticPr fontId="42"/>
  </si>
  <si>
    <t>宮  城</t>
    <phoneticPr fontId="42"/>
  </si>
  <si>
    <t>秋  田</t>
    <phoneticPr fontId="42"/>
  </si>
  <si>
    <t>山  形</t>
    <phoneticPr fontId="42"/>
  </si>
  <si>
    <t>福  島</t>
    <phoneticPr fontId="42"/>
  </si>
  <si>
    <t>茨  城</t>
    <phoneticPr fontId="42"/>
  </si>
  <si>
    <t>栃  木</t>
    <phoneticPr fontId="42"/>
  </si>
  <si>
    <t>群  馬</t>
    <phoneticPr fontId="42"/>
  </si>
  <si>
    <t>埼  玉</t>
    <phoneticPr fontId="42"/>
  </si>
  <si>
    <t>千  葉</t>
    <phoneticPr fontId="42"/>
  </si>
  <si>
    <t>東  京</t>
    <phoneticPr fontId="42"/>
  </si>
  <si>
    <t>神奈川</t>
  </si>
  <si>
    <t>新  潟</t>
    <phoneticPr fontId="42"/>
  </si>
  <si>
    <t>富  山</t>
    <phoneticPr fontId="42"/>
  </si>
  <si>
    <t>石  川</t>
    <phoneticPr fontId="42"/>
  </si>
  <si>
    <t>福  井</t>
    <phoneticPr fontId="42"/>
  </si>
  <si>
    <t>山  梨</t>
    <phoneticPr fontId="42"/>
  </si>
  <si>
    <t>長  野</t>
    <phoneticPr fontId="42"/>
  </si>
  <si>
    <t>岐  阜</t>
    <phoneticPr fontId="42"/>
  </si>
  <si>
    <t>静  岡</t>
    <phoneticPr fontId="42"/>
  </si>
  <si>
    <t>愛  知</t>
    <phoneticPr fontId="42"/>
  </si>
  <si>
    <t>三  重</t>
    <phoneticPr fontId="42"/>
  </si>
  <si>
    <t>滋  賀</t>
    <phoneticPr fontId="42"/>
  </si>
  <si>
    <t>京  都</t>
    <phoneticPr fontId="42"/>
  </si>
  <si>
    <t>大  阪</t>
    <phoneticPr fontId="42"/>
  </si>
  <si>
    <t>兵  庫</t>
    <phoneticPr fontId="42"/>
  </si>
  <si>
    <t>奈  良</t>
    <phoneticPr fontId="42"/>
  </si>
  <si>
    <t>和歌山</t>
  </si>
  <si>
    <t>鳥  取</t>
    <phoneticPr fontId="42"/>
  </si>
  <si>
    <t>島  根</t>
    <phoneticPr fontId="42"/>
  </si>
  <si>
    <t>岡  山</t>
    <phoneticPr fontId="42"/>
  </si>
  <si>
    <t>広  島</t>
    <phoneticPr fontId="42"/>
  </si>
  <si>
    <t>山  口</t>
    <phoneticPr fontId="42"/>
  </si>
  <si>
    <t>徳  島</t>
    <phoneticPr fontId="42"/>
  </si>
  <si>
    <t>香  川</t>
    <phoneticPr fontId="42"/>
  </si>
  <si>
    <t>愛  媛</t>
    <phoneticPr fontId="42"/>
  </si>
  <si>
    <t>高  知</t>
    <phoneticPr fontId="42"/>
  </si>
  <si>
    <t>福  岡</t>
    <phoneticPr fontId="42"/>
  </si>
  <si>
    <t>佐  賀</t>
    <phoneticPr fontId="42"/>
  </si>
  <si>
    <t>長  崎</t>
    <phoneticPr fontId="42"/>
  </si>
  <si>
    <t>熊  本</t>
    <phoneticPr fontId="42"/>
  </si>
  <si>
    <t>大  分</t>
    <phoneticPr fontId="42"/>
  </si>
  <si>
    <t>宮  崎</t>
    <phoneticPr fontId="42"/>
  </si>
  <si>
    <t>鹿児島</t>
  </si>
  <si>
    <t>沖  縄</t>
    <phoneticPr fontId="42"/>
  </si>
  <si>
    <t>（注）住民基本台帳人口による。</t>
    <rPh sb="1" eb="2">
      <t>チュウイ</t>
    </rPh>
    <rPh sb="3" eb="5">
      <t>ジュウミン</t>
    </rPh>
    <rPh sb="5" eb="7">
      <t>キホン</t>
    </rPh>
    <rPh sb="7" eb="9">
      <t>ダイチョウ</t>
    </rPh>
    <rPh sb="9" eb="11">
      <t>ジンコウ</t>
    </rPh>
    <phoneticPr fontId="42"/>
  </si>
  <si>
    <t>資料：政策課「住民基本台帳人口移動報告表」</t>
    <rPh sb="0" eb="2">
      <t>シリョウ</t>
    </rPh>
    <rPh sb="3" eb="5">
      <t>セイサク</t>
    </rPh>
    <rPh sb="5" eb="6">
      <t>カ</t>
    </rPh>
    <rPh sb="7" eb="9">
      <t>ジュウミン</t>
    </rPh>
    <rPh sb="9" eb="11">
      <t>キホン</t>
    </rPh>
    <rPh sb="11" eb="13">
      <t>ダイチョウ</t>
    </rPh>
    <rPh sb="13" eb="15">
      <t>ジンコウ</t>
    </rPh>
    <rPh sb="15" eb="17">
      <t>イドウ</t>
    </rPh>
    <rPh sb="17" eb="19">
      <t>ホウコク</t>
    </rPh>
    <rPh sb="19" eb="20">
      <t>ヒョウ</t>
    </rPh>
    <phoneticPr fontId="42"/>
  </si>
  <si>
    <t>2-9. 年齢３区分人口の推移</t>
    <rPh sb="5" eb="7">
      <t>ネンレイ</t>
    </rPh>
    <rPh sb="8" eb="10">
      <t>クブン</t>
    </rPh>
    <rPh sb="13" eb="15">
      <t>スイイ</t>
    </rPh>
    <phoneticPr fontId="42"/>
  </si>
  <si>
    <t>各年1月1日</t>
    <rPh sb="0" eb="2">
      <t>カクネン</t>
    </rPh>
    <phoneticPr fontId="42"/>
  </si>
  <si>
    <t>（単位：人、％）</t>
  </si>
  <si>
    <t>年</t>
    <phoneticPr fontId="42"/>
  </si>
  <si>
    <t>0歳以上15歳未満</t>
    <rPh sb="1" eb="2">
      <t>サイ</t>
    </rPh>
    <rPh sb="2" eb="4">
      <t>イジョウ</t>
    </rPh>
    <rPh sb="6" eb="7">
      <t>サイ</t>
    </rPh>
    <rPh sb="7" eb="9">
      <t>ミマン</t>
    </rPh>
    <phoneticPr fontId="42"/>
  </si>
  <si>
    <t>15歳以上65歳未満</t>
    <rPh sb="2" eb="3">
      <t>サイ</t>
    </rPh>
    <rPh sb="3" eb="5">
      <t>イジョウ</t>
    </rPh>
    <rPh sb="7" eb="8">
      <t>サイ</t>
    </rPh>
    <rPh sb="8" eb="10">
      <t>ミマン</t>
    </rPh>
    <phoneticPr fontId="42"/>
  </si>
  <si>
    <t>65歳以上人口</t>
    <rPh sb="2" eb="3">
      <t>サイ</t>
    </rPh>
    <rPh sb="3" eb="5">
      <t>イジョウ</t>
    </rPh>
    <phoneticPr fontId="42"/>
  </si>
  <si>
    <t>実　数</t>
    <phoneticPr fontId="42"/>
  </si>
  <si>
    <t>割　合</t>
    <phoneticPr fontId="42"/>
  </si>
  <si>
    <t>昭和35</t>
    <phoneticPr fontId="42"/>
  </si>
  <si>
    <t>平成2</t>
    <rPh sb="0" eb="2">
      <t>ヘイセイ</t>
    </rPh>
    <phoneticPr fontId="42"/>
  </si>
  <si>
    <t>令和2</t>
    <rPh sb="0" eb="1">
      <t>レイワ</t>
    </rPh>
    <phoneticPr fontId="2"/>
  </si>
  <si>
    <t>（注）昭和55年以前は「国勢調査」（10月1日現在）。56年以降は「埼玉県町（丁）字別人口調査」</t>
    <rPh sb="1" eb="2">
      <t>チュウ</t>
    </rPh>
    <rPh sb="3" eb="5">
      <t>ショウワ</t>
    </rPh>
    <rPh sb="20" eb="21">
      <t>ガツ</t>
    </rPh>
    <rPh sb="22" eb="23">
      <t>ニチ</t>
    </rPh>
    <rPh sb="23" eb="25">
      <t>ゲンザイ</t>
    </rPh>
    <rPh sb="29" eb="30">
      <t>ネン</t>
    </rPh>
    <rPh sb="30" eb="32">
      <t>イコウ</t>
    </rPh>
    <rPh sb="34" eb="37">
      <t>サイタマケン</t>
    </rPh>
    <rPh sb="37" eb="38">
      <t>マチ</t>
    </rPh>
    <rPh sb="39" eb="40">
      <t>チョウ</t>
    </rPh>
    <rPh sb="41" eb="42">
      <t>アザ</t>
    </rPh>
    <rPh sb="42" eb="43">
      <t>ベツ</t>
    </rPh>
    <rPh sb="43" eb="45">
      <t>ジンコウ</t>
    </rPh>
    <rPh sb="45" eb="47">
      <t>チョウサ</t>
    </rPh>
    <phoneticPr fontId="42"/>
  </si>
  <si>
    <t>2-10. 市民の平均年齢</t>
    <phoneticPr fontId="42"/>
  </si>
  <si>
    <t>（単位：歳）</t>
    <rPh sb="1" eb="3">
      <t>タンイ</t>
    </rPh>
    <rPh sb="4" eb="5">
      <t>サイ</t>
    </rPh>
    <phoneticPr fontId="42"/>
  </si>
  <si>
    <t xml:space="preserve"> 平  均  </t>
    <phoneticPr fontId="42"/>
  </si>
  <si>
    <t>昭和45</t>
    <rPh sb="0" eb="2">
      <t>ショウワ</t>
    </rPh>
    <phoneticPr fontId="2"/>
  </si>
  <si>
    <t xml:space="preserve">       平成2</t>
  </si>
  <si>
    <t>22</t>
  </si>
  <si>
    <t>23</t>
  </si>
  <si>
    <t>（注）昭和55年以前は「国勢調査」（10月1日現在）｡ 60年以降は「埼玉県町（丁）字別人口調査」</t>
    <rPh sb="1" eb="2">
      <t>チュウイ</t>
    </rPh>
    <rPh sb="3" eb="5">
      <t>ショウワ</t>
    </rPh>
    <rPh sb="7" eb="8">
      <t>ネン</t>
    </rPh>
    <rPh sb="8" eb="10">
      <t>イゼン</t>
    </rPh>
    <rPh sb="12" eb="14">
      <t>コクセイ</t>
    </rPh>
    <rPh sb="14" eb="16">
      <t>チョウサ</t>
    </rPh>
    <rPh sb="20" eb="21">
      <t>ガツ</t>
    </rPh>
    <rPh sb="22" eb="23">
      <t>ニチ</t>
    </rPh>
    <rPh sb="23" eb="25">
      <t>ゲンザイ</t>
    </rPh>
    <rPh sb="30" eb="31">
      <t>ネン</t>
    </rPh>
    <rPh sb="31" eb="33">
      <t>イコウ</t>
    </rPh>
    <rPh sb="35" eb="37">
      <t>サイタマ</t>
    </rPh>
    <rPh sb="37" eb="38">
      <t>ケン</t>
    </rPh>
    <rPh sb="38" eb="39">
      <t>マチ</t>
    </rPh>
    <rPh sb="40" eb="41">
      <t>チョウメ</t>
    </rPh>
    <rPh sb="42" eb="43">
      <t>アザ</t>
    </rPh>
    <rPh sb="43" eb="44">
      <t>ベツ</t>
    </rPh>
    <rPh sb="44" eb="46">
      <t>ジンコウ</t>
    </rPh>
    <rPh sb="46" eb="48">
      <t>チョウサ</t>
    </rPh>
    <phoneticPr fontId="42"/>
  </si>
  <si>
    <t>資料：政策課</t>
    <phoneticPr fontId="42"/>
  </si>
  <si>
    <t>2-11. 国籍別外国人登録人口</t>
    <rPh sb="6" eb="8">
      <t>コクセキ</t>
    </rPh>
    <rPh sb="8" eb="9">
      <t>ベツ</t>
    </rPh>
    <rPh sb="9" eb="11">
      <t>ガイコク</t>
    </rPh>
    <rPh sb="11" eb="12">
      <t>ジン</t>
    </rPh>
    <rPh sb="12" eb="14">
      <t>トウロク</t>
    </rPh>
    <rPh sb="14" eb="16">
      <t>ジンコウ</t>
    </rPh>
    <phoneticPr fontId="42"/>
  </si>
  <si>
    <t>各年度末</t>
    <rPh sb="0" eb="3">
      <t>カクネンド</t>
    </rPh>
    <phoneticPr fontId="2"/>
  </si>
  <si>
    <t>（単位：人）</t>
    <rPh sb="1" eb="3">
      <t>タンイ</t>
    </rPh>
    <rPh sb="4" eb="5">
      <t>ニン</t>
    </rPh>
    <phoneticPr fontId="42"/>
  </si>
  <si>
    <t>平成29年度</t>
    <rPh sb="0" eb="2">
      <t>ヘイセイ</t>
    </rPh>
    <rPh sb="4" eb="5">
      <t>ネン</t>
    </rPh>
    <rPh sb="5" eb="6">
      <t>ド</t>
    </rPh>
    <phoneticPr fontId="42"/>
  </si>
  <si>
    <t>30年度</t>
    <rPh sb="2" eb="3">
      <t>ネン</t>
    </rPh>
    <rPh sb="3" eb="4">
      <t>ド</t>
    </rPh>
    <phoneticPr fontId="42"/>
  </si>
  <si>
    <t>令和元年度</t>
    <rPh sb="0" eb="2">
      <t>レイワ</t>
    </rPh>
    <rPh sb="2" eb="3">
      <t>ガン</t>
    </rPh>
    <rPh sb="3" eb="5">
      <t>ネンド</t>
    </rPh>
    <phoneticPr fontId="2"/>
  </si>
  <si>
    <t>2年度</t>
    <rPh sb="1" eb="3">
      <t>ネンド</t>
    </rPh>
    <phoneticPr fontId="2"/>
  </si>
  <si>
    <t>3年度</t>
    <rPh sb="1" eb="3">
      <t>ネンド</t>
    </rPh>
    <phoneticPr fontId="2"/>
  </si>
  <si>
    <t>韓国及び朝鮮</t>
    <rPh sb="0" eb="2">
      <t>カンコク</t>
    </rPh>
    <rPh sb="2" eb="3">
      <t>オヨ</t>
    </rPh>
    <rPh sb="4" eb="6">
      <t>チョウセン</t>
    </rPh>
    <phoneticPr fontId="42"/>
  </si>
  <si>
    <t>中国及び台湾</t>
    <rPh sb="0" eb="2">
      <t>チュウゴク</t>
    </rPh>
    <rPh sb="2" eb="3">
      <t>オヨ</t>
    </rPh>
    <rPh sb="4" eb="6">
      <t>タイワン</t>
    </rPh>
    <phoneticPr fontId="42"/>
  </si>
  <si>
    <t>フィリピン</t>
    <phoneticPr fontId="42"/>
  </si>
  <si>
    <t>パキスタン</t>
    <phoneticPr fontId="42"/>
  </si>
  <si>
    <t>インド</t>
    <phoneticPr fontId="42"/>
  </si>
  <si>
    <t>タイ</t>
    <phoneticPr fontId="42"/>
  </si>
  <si>
    <t>べトナム</t>
    <phoneticPr fontId="42"/>
  </si>
  <si>
    <t>英国</t>
    <rPh sb="0" eb="2">
      <t>エイコク</t>
    </rPh>
    <phoneticPr fontId="42"/>
  </si>
  <si>
    <t>米国</t>
    <rPh sb="0" eb="2">
      <t>ベイコク</t>
    </rPh>
    <phoneticPr fontId="42"/>
  </si>
  <si>
    <t>ブラジル</t>
    <phoneticPr fontId="42"/>
  </si>
  <si>
    <t>ペルー</t>
    <phoneticPr fontId="42"/>
  </si>
  <si>
    <t>ガーナ</t>
    <phoneticPr fontId="42"/>
  </si>
  <si>
    <t>その他</t>
    <rPh sb="2" eb="3">
      <t>タ</t>
    </rPh>
    <phoneticPr fontId="42"/>
  </si>
  <si>
    <t>資料：市民課</t>
    <rPh sb="0" eb="2">
      <t>シリョウ</t>
    </rPh>
    <rPh sb="3" eb="6">
      <t>シミンカ</t>
    </rPh>
    <phoneticPr fontId="42"/>
  </si>
  <si>
    <t>2-12. 国勢調査人口の推移</t>
    <rPh sb="6" eb="10">
      <t>コクセイ</t>
    </rPh>
    <phoneticPr fontId="42"/>
  </si>
  <si>
    <t>各年10月1日</t>
    <rPh sb="0" eb="2">
      <t>カクネン</t>
    </rPh>
    <rPh sb="4" eb="5">
      <t>ガツ</t>
    </rPh>
    <rPh sb="6" eb="7">
      <t>ニチ</t>
    </rPh>
    <phoneticPr fontId="42"/>
  </si>
  <si>
    <r>
      <t xml:space="preserve">総　数
</t>
    </r>
    <r>
      <rPr>
        <sz val="8"/>
        <rFont val="ＭＳ 明朝"/>
        <family val="1"/>
        <charset val="128"/>
      </rPr>
      <t>（人）</t>
    </r>
    <rPh sb="5" eb="6">
      <t>ジン</t>
    </rPh>
    <phoneticPr fontId="42"/>
  </si>
  <si>
    <r>
      <t xml:space="preserve">男
</t>
    </r>
    <r>
      <rPr>
        <sz val="8"/>
        <rFont val="ＭＳ 明朝"/>
        <family val="1"/>
        <charset val="128"/>
      </rPr>
      <t>（人）</t>
    </r>
    <rPh sb="3" eb="4">
      <t>ジン</t>
    </rPh>
    <phoneticPr fontId="42"/>
  </si>
  <si>
    <r>
      <t xml:space="preserve">女
</t>
    </r>
    <r>
      <rPr>
        <sz val="8"/>
        <rFont val="ＭＳ 明朝"/>
        <family val="1"/>
        <charset val="128"/>
      </rPr>
      <t>（人）</t>
    </r>
    <rPh sb="3" eb="4">
      <t>ニン</t>
    </rPh>
    <phoneticPr fontId="42"/>
  </si>
  <si>
    <r>
      <t xml:space="preserve">増減数
</t>
    </r>
    <r>
      <rPr>
        <sz val="8"/>
        <rFont val="ＭＳ 明朝"/>
        <family val="1"/>
        <charset val="128"/>
      </rPr>
      <t>（人）</t>
    </r>
    <rPh sb="0" eb="2">
      <t>ゾウゲン</t>
    </rPh>
    <rPh sb="2" eb="3">
      <t>スウ</t>
    </rPh>
    <rPh sb="5" eb="6">
      <t>ニン</t>
    </rPh>
    <phoneticPr fontId="42"/>
  </si>
  <si>
    <r>
      <t xml:space="preserve">増減率
</t>
    </r>
    <r>
      <rPr>
        <sz val="8"/>
        <rFont val="ＭＳ 明朝"/>
        <family val="1"/>
        <charset val="128"/>
      </rPr>
      <t>（％）</t>
    </r>
    <rPh sb="0" eb="2">
      <t>ゾウゲン</t>
    </rPh>
    <rPh sb="2" eb="3">
      <t>リツ</t>
    </rPh>
    <phoneticPr fontId="42"/>
  </si>
  <si>
    <t>世　帯</t>
    <phoneticPr fontId="42"/>
  </si>
  <si>
    <r>
      <t xml:space="preserve">面　積
</t>
    </r>
    <r>
      <rPr>
        <sz val="8"/>
        <rFont val="ＭＳ 明朝"/>
        <family val="1"/>
        <charset val="128"/>
      </rPr>
      <t>（</t>
    </r>
    <r>
      <rPr>
        <sz val="8"/>
        <rFont val="ＭＳ Ｐゴシック"/>
        <family val="3"/>
        <charset val="128"/>
      </rPr>
      <t>㎢）</t>
    </r>
    <phoneticPr fontId="42"/>
  </si>
  <si>
    <t>　　大正 9年</t>
    <rPh sb="6" eb="7">
      <t>ネン</t>
    </rPh>
    <phoneticPr fontId="42"/>
  </si>
  <si>
    <t>‐</t>
    <phoneticPr fontId="42"/>
  </si>
  <si>
    <t>14年</t>
    <rPh sb="2" eb="3">
      <t>ネン</t>
    </rPh>
    <phoneticPr fontId="42"/>
  </si>
  <si>
    <t>　　昭和 5年</t>
    <rPh sb="6" eb="7">
      <t>ネン</t>
    </rPh>
    <phoneticPr fontId="42"/>
  </si>
  <si>
    <t>10年</t>
    <rPh sb="2" eb="3">
      <t>ネン</t>
    </rPh>
    <phoneticPr fontId="42"/>
  </si>
  <si>
    <t>15年</t>
    <rPh sb="2" eb="3">
      <t>ネン</t>
    </rPh>
    <phoneticPr fontId="42"/>
  </si>
  <si>
    <t>22年</t>
    <rPh sb="2" eb="3">
      <t>ネン</t>
    </rPh>
    <phoneticPr fontId="42"/>
  </si>
  <si>
    <t>25年</t>
    <rPh sb="2" eb="3">
      <t>ネン</t>
    </rPh>
    <phoneticPr fontId="42"/>
  </si>
  <si>
    <t>35年</t>
    <rPh sb="2" eb="3">
      <t>ネン</t>
    </rPh>
    <phoneticPr fontId="42"/>
  </si>
  <si>
    <t>40年</t>
    <rPh sb="2" eb="3">
      <t>ネン</t>
    </rPh>
    <phoneticPr fontId="42"/>
  </si>
  <si>
    <t>45年</t>
    <rPh sb="2" eb="3">
      <t>ネン</t>
    </rPh>
    <phoneticPr fontId="42"/>
  </si>
  <si>
    <t>50年</t>
    <rPh sb="2" eb="3">
      <t>ネン</t>
    </rPh>
    <phoneticPr fontId="42"/>
  </si>
  <si>
    <t>55年</t>
    <rPh sb="2" eb="3">
      <t>ネン</t>
    </rPh>
    <phoneticPr fontId="42"/>
  </si>
  <si>
    <t>60年</t>
    <rPh sb="2" eb="3">
      <t>ネン</t>
    </rPh>
    <phoneticPr fontId="42"/>
  </si>
  <si>
    <t>　　平成 2年</t>
    <rPh sb="6" eb="7">
      <t>ネン</t>
    </rPh>
    <phoneticPr fontId="42"/>
  </si>
  <si>
    <t>7年</t>
    <rPh sb="1" eb="2">
      <t>ネン</t>
    </rPh>
    <phoneticPr fontId="42"/>
  </si>
  <si>
    <t>12年</t>
    <rPh sb="2" eb="3">
      <t>ネン</t>
    </rPh>
    <phoneticPr fontId="42"/>
  </si>
  <si>
    <t>17年</t>
    <rPh sb="2" eb="3">
      <t>ネン</t>
    </rPh>
    <phoneticPr fontId="42"/>
  </si>
  <si>
    <t>27年</t>
    <rPh sb="2" eb="3">
      <t>ネン</t>
    </rPh>
    <phoneticPr fontId="42"/>
  </si>
  <si>
    <t>　　令和 2年</t>
    <rPh sb="2" eb="4">
      <t>レイワ</t>
    </rPh>
    <rPh sb="6" eb="7">
      <t>ネン</t>
    </rPh>
    <phoneticPr fontId="42"/>
  </si>
  <si>
    <t>（注）大正9年～昭和30年の人口は現在の市域による。従って調査時点における公表数とは一致しない場合がある。</t>
    <phoneticPr fontId="42"/>
  </si>
  <si>
    <t>2-13. 年齢各歳別男女別人口（国勢調査）</t>
    <rPh sb="6" eb="8">
      <t>ネンレイ</t>
    </rPh>
    <rPh sb="8" eb="10">
      <t>カクトシ</t>
    </rPh>
    <rPh sb="10" eb="11">
      <t>ベツ</t>
    </rPh>
    <rPh sb="11" eb="13">
      <t>ダンジョ</t>
    </rPh>
    <rPh sb="13" eb="14">
      <t>ベツ</t>
    </rPh>
    <rPh sb="14" eb="16">
      <t>ジンコウ</t>
    </rPh>
    <rPh sb="17" eb="19">
      <t>コクセイ</t>
    </rPh>
    <rPh sb="19" eb="21">
      <t>チョウサ</t>
    </rPh>
    <phoneticPr fontId="42"/>
  </si>
  <si>
    <t>令和2年10月1日</t>
    <rPh sb="0" eb="2">
      <t>レイワ</t>
    </rPh>
    <rPh sb="3" eb="4">
      <t>ネン</t>
    </rPh>
    <rPh sb="6" eb="7">
      <t>ツキ</t>
    </rPh>
    <rPh sb="8" eb="9">
      <t>ニチ</t>
    </rPh>
    <phoneticPr fontId="42"/>
  </si>
  <si>
    <t>年齢</t>
    <rPh sb="0" eb="2">
      <t>ネンレイ</t>
    </rPh>
    <phoneticPr fontId="42"/>
  </si>
  <si>
    <t>総数</t>
    <rPh sb="0" eb="2">
      <t>ソウスウ</t>
    </rPh>
    <phoneticPr fontId="42"/>
  </si>
  <si>
    <t>男</t>
    <rPh sb="0" eb="1">
      <t>オトコ</t>
    </rPh>
    <phoneticPr fontId="42"/>
  </si>
  <si>
    <t>女</t>
    <rPh sb="0" eb="1">
      <t>オンナ</t>
    </rPh>
    <phoneticPr fontId="42"/>
  </si>
  <si>
    <t xml:space="preserve">　　　 0歳    </t>
    <rPh sb="5" eb="6">
      <t>サイ</t>
    </rPh>
    <phoneticPr fontId="56"/>
  </si>
  <si>
    <t xml:space="preserve">　　　51歳    </t>
    <rPh sb="5" eb="6">
      <t>サイ</t>
    </rPh>
    <phoneticPr fontId="42"/>
  </si>
  <si>
    <t xml:space="preserve">　　　 1    </t>
    <phoneticPr fontId="56"/>
  </si>
  <si>
    <t xml:space="preserve">　　　52    </t>
  </si>
  <si>
    <t xml:space="preserve">　　　 2    </t>
    <phoneticPr fontId="56"/>
  </si>
  <si>
    <t xml:space="preserve">　　　53    </t>
  </si>
  <si>
    <t xml:space="preserve">　　　 3    </t>
    <phoneticPr fontId="56"/>
  </si>
  <si>
    <t xml:space="preserve">　　　54    </t>
  </si>
  <si>
    <t xml:space="preserve">　　　 4    </t>
    <phoneticPr fontId="56"/>
  </si>
  <si>
    <t xml:space="preserve">　　　55    </t>
  </si>
  <si>
    <t xml:space="preserve">　　　 5    </t>
    <phoneticPr fontId="56"/>
  </si>
  <si>
    <t xml:space="preserve">　　　56    </t>
  </si>
  <si>
    <t xml:space="preserve">　　　 6    </t>
    <phoneticPr fontId="56"/>
  </si>
  <si>
    <t xml:space="preserve">　　　57    </t>
  </si>
  <si>
    <t xml:space="preserve">　　　 7    </t>
    <phoneticPr fontId="56"/>
  </si>
  <si>
    <t xml:space="preserve">　　　58    </t>
  </si>
  <si>
    <t xml:space="preserve">　　　 8    </t>
    <phoneticPr fontId="56"/>
  </si>
  <si>
    <t xml:space="preserve">　　　59    </t>
  </si>
  <si>
    <t xml:space="preserve">　　　 9    </t>
    <phoneticPr fontId="56"/>
  </si>
  <si>
    <t xml:space="preserve">　　　60    </t>
  </si>
  <si>
    <t xml:space="preserve">　　　10    </t>
  </si>
  <si>
    <t xml:space="preserve">　　　61    </t>
  </si>
  <si>
    <t xml:space="preserve">　　　11    </t>
  </si>
  <si>
    <t xml:space="preserve">　　　62    </t>
  </si>
  <si>
    <t xml:space="preserve">　　　12    </t>
  </si>
  <si>
    <t xml:space="preserve">　　　63    </t>
  </si>
  <si>
    <t xml:space="preserve">　　　13    </t>
  </si>
  <si>
    <t xml:space="preserve">　　　64    </t>
  </si>
  <si>
    <t xml:space="preserve">　　　14    </t>
  </si>
  <si>
    <t xml:space="preserve">　　　65    </t>
  </si>
  <si>
    <t xml:space="preserve">　　　15    </t>
  </si>
  <si>
    <t xml:space="preserve">　　　66    </t>
  </si>
  <si>
    <t xml:space="preserve">　　　16    </t>
  </si>
  <si>
    <t xml:space="preserve">　　　67    </t>
  </si>
  <si>
    <t xml:space="preserve">　　　17    </t>
  </si>
  <si>
    <t xml:space="preserve">　　　68    </t>
  </si>
  <si>
    <t xml:space="preserve">　　　18    </t>
  </si>
  <si>
    <t xml:space="preserve">　　　69    </t>
  </si>
  <si>
    <t xml:space="preserve">　　　19    </t>
  </si>
  <si>
    <t xml:space="preserve">　　　70    </t>
  </si>
  <si>
    <t xml:space="preserve">　　　20    </t>
  </si>
  <si>
    <t xml:space="preserve">　　　71    </t>
  </si>
  <si>
    <t xml:space="preserve">　　　21    </t>
  </si>
  <si>
    <t xml:space="preserve">　　　72    </t>
  </si>
  <si>
    <t xml:space="preserve">　　　22    </t>
  </si>
  <si>
    <t xml:space="preserve">　　　73    </t>
  </si>
  <si>
    <t xml:space="preserve">　　　23    </t>
  </si>
  <si>
    <t xml:space="preserve">　　　74    </t>
  </si>
  <si>
    <t xml:space="preserve">　　　24    </t>
  </si>
  <si>
    <t xml:space="preserve">　　　75    </t>
  </si>
  <si>
    <t xml:space="preserve">　　　25    </t>
  </si>
  <si>
    <t xml:space="preserve">　　　76    </t>
  </si>
  <si>
    <t xml:space="preserve">　　　26    </t>
  </si>
  <si>
    <t xml:space="preserve">　　　77    </t>
  </si>
  <si>
    <t xml:space="preserve">　　　27    </t>
  </si>
  <si>
    <t xml:space="preserve">　　　78    </t>
  </si>
  <si>
    <t xml:space="preserve">　　　28    </t>
  </si>
  <si>
    <t xml:space="preserve">　　　79    </t>
  </si>
  <si>
    <t xml:space="preserve">　　　29    </t>
  </si>
  <si>
    <t xml:space="preserve">　　　80    </t>
  </si>
  <si>
    <t xml:space="preserve">　　　30    </t>
  </si>
  <si>
    <t xml:space="preserve">　　　81    </t>
  </si>
  <si>
    <t xml:space="preserve">　　　31    </t>
  </si>
  <si>
    <t xml:space="preserve">　　　82    </t>
  </si>
  <si>
    <t xml:space="preserve">　　　32    </t>
  </si>
  <si>
    <t xml:space="preserve">　　　83    </t>
  </si>
  <si>
    <t xml:space="preserve">　　　33    </t>
  </si>
  <si>
    <t xml:space="preserve">　　　84    </t>
  </si>
  <si>
    <t xml:space="preserve">　　　34    </t>
  </si>
  <si>
    <t xml:space="preserve">　　　85    </t>
  </si>
  <si>
    <t xml:space="preserve">　　　35    </t>
  </si>
  <si>
    <t xml:space="preserve">　　　86    </t>
  </si>
  <si>
    <t xml:space="preserve">　　　36    </t>
  </si>
  <si>
    <t xml:space="preserve">　　　87    </t>
  </si>
  <si>
    <t xml:space="preserve">　　　37    </t>
  </si>
  <si>
    <t xml:space="preserve">　　　88    </t>
  </si>
  <si>
    <t xml:space="preserve">　　　38    </t>
  </si>
  <si>
    <t xml:space="preserve">　　　89    </t>
  </si>
  <si>
    <t xml:space="preserve">　　　39    </t>
  </si>
  <si>
    <t xml:space="preserve">　　　90    </t>
  </si>
  <si>
    <t xml:space="preserve">　　　40    </t>
  </si>
  <si>
    <t xml:space="preserve">　　　91    </t>
  </si>
  <si>
    <t xml:space="preserve">　　　41    </t>
  </si>
  <si>
    <t xml:space="preserve">　　　92    </t>
  </si>
  <si>
    <t xml:space="preserve">　　　42    </t>
  </si>
  <si>
    <t xml:space="preserve">　　　93    </t>
  </si>
  <si>
    <t xml:space="preserve">　　　43    </t>
  </si>
  <si>
    <t xml:space="preserve">　　　94    </t>
  </si>
  <si>
    <t xml:space="preserve">　　　44    </t>
  </si>
  <si>
    <t xml:space="preserve">　　　95    </t>
  </si>
  <si>
    <t xml:space="preserve">　　　45    </t>
  </si>
  <si>
    <t xml:space="preserve">　　　96    </t>
  </si>
  <si>
    <t xml:space="preserve">　　　46    </t>
  </si>
  <si>
    <t xml:space="preserve">　　　97    </t>
  </si>
  <si>
    <t xml:space="preserve">　　　47    </t>
  </si>
  <si>
    <t xml:space="preserve">　　　98    </t>
  </si>
  <si>
    <t xml:space="preserve">　　　48    </t>
  </si>
  <si>
    <t xml:space="preserve">　　　99    </t>
  </si>
  <si>
    <t xml:space="preserve">　　　49    </t>
  </si>
  <si>
    <t>100歳以上</t>
    <phoneticPr fontId="56"/>
  </si>
  <si>
    <t xml:space="preserve">　　　50    </t>
  </si>
  <si>
    <t>不詳</t>
    <phoneticPr fontId="56"/>
  </si>
  <si>
    <t xml:space="preserve">2-14. 越谷市外への従業者・通学者数 </t>
    <rPh sb="6" eb="10">
      <t>コシガヤシガイ</t>
    </rPh>
    <rPh sb="12" eb="15">
      <t>ジュウギョウシャ</t>
    </rPh>
    <rPh sb="16" eb="18">
      <t>ツウガク</t>
    </rPh>
    <rPh sb="18" eb="19">
      <t>シャ</t>
    </rPh>
    <rPh sb="19" eb="20">
      <t>スウ</t>
    </rPh>
    <phoneticPr fontId="42"/>
  </si>
  <si>
    <t>各年10月1日</t>
  </si>
  <si>
    <t>区　　　分</t>
  </si>
  <si>
    <t>平成27年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</si>
  <si>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40"/>
  </si>
  <si>
    <t>令和2年</t>
    <rPh sb="0" eb="2">
      <t>レイワ</t>
    </rPh>
    <phoneticPr fontId="43"/>
  </si>
  <si>
    <t>就業者</t>
  </si>
  <si>
    <t>通学者</t>
  </si>
  <si>
    <t>越谷市に常住する就業者・通学者</t>
    <rPh sb="8" eb="9">
      <t>シュウ</t>
    </rPh>
    <phoneticPr fontId="42"/>
  </si>
  <si>
    <t>-</t>
  </si>
  <si>
    <t>越谷市で従業・通学する者</t>
    <rPh sb="11" eb="12">
      <t>モノ</t>
    </rPh>
    <phoneticPr fontId="42"/>
  </si>
  <si>
    <t>（自　宅）</t>
  </si>
  <si>
    <t>‐</t>
    <phoneticPr fontId="43"/>
  </si>
  <si>
    <t>（自宅外）</t>
  </si>
  <si>
    <t>越谷市外で従業・通学する者</t>
    <rPh sb="12" eb="13">
      <t>モノ</t>
    </rPh>
    <phoneticPr fontId="2"/>
  </si>
  <si>
    <t>主な流出先（従業地・通学地）</t>
    <rPh sb="6" eb="8">
      <t>ジュウギョウ</t>
    </rPh>
    <rPh sb="8" eb="9">
      <t>チ</t>
    </rPh>
    <rPh sb="10" eb="12">
      <t>ツウガク</t>
    </rPh>
    <rPh sb="12" eb="13">
      <t>チ</t>
    </rPh>
    <phoneticPr fontId="42"/>
  </si>
  <si>
    <t>県内（総数）</t>
    <phoneticPr fontId="42"/>
  </si>
  <si>
    <t>さいたま市（総数）</t>
    <phoneticPr fontId="42"/>
  </si>
  <si>
    <t>岩槻区</t>
    <phoneticPr fontId="42"/>
  </si>
  <si>
    <t>大宮区</t>
    <phoneticPr fontId="42"/>
  </si>
  <si>
    <t>浦和区</t>
    <phoneticPr fontId="42"/>
  </si>
  <si>
    <t>緑区</t>
    <phoneticPr fontId="42"/>
  </si>
  <si>
    <t>南区</t>
    <phoneticPr fontId="42"/>
  </si>
  <si>
    <t>その他の区</t>
    <phoneticPr fontId="42"/>
  </si>
  <si>
    <t>その他の区</t>
    <rPh sb="2" eb="3">
      <t>タ</t>
    </rPh>
    <rPh sb="4" eb="5">
      <t>ク</t>
    </rPh>
    <phoneticPr fontId="40"/>
  </si>
  <si>
    <t>草加市</t>
  </si>
  <si>
    <t>春日部市</t>
  </si>
  <si>
    <t>川口市</t>
  </si>
  <si>
    <t>吉川市</t>
  </si>
  <si>
    <t>三郷市</t>
  </si>
  <si>
    <t>八潮市</t>
  </si>
  <si>
    <t>松伏町</t>
  </si>
  <si>
    <t>杉戸町</t>
  </si>
  <si>
    <t>久喜市</t>
    <rPh sb="0" eb="2">
      <t>クキ</t>
    </rPh>
    <rPh sb="2" eb="3">
      <t>シ</t>
    </rPh>
    <phoneticPr fontId="42"/>
  </si>
  <si>
    <t>その他の市町村</t>
    <rPh sb="4" eb="7">
      <t>シチョウソン</t>
    </rPh>
    <phoneticPr fontId="42"/>
  </si>
  <si>
    <t>県外（総数）</t>
  </si>
  <si>
    <t>東京都（総数）</t>
  </si>
  <si>
    <t>千代田区</t>
    <rPh sb="0" eb="4">
      <t>チヨダク</t>
    </rPh>
    <phoneticPr fontId="42"/>
  </si>
  <si>
    <t>中央区</t>
    <phoneticPr fontId="42"/>
  </si>
  <si>
    <t>足立区</t>
  </si>
  <si>
    <t>港区</t>
  </si>
  <si>
    <t>台東区</t>
  </si>
  <si>
    <t>新宿区</t>
    <rPh sb="0" eb="2">
      <t>シンジュク</t>
    </rPh>
    <phoneticPr fontId="42"/>
  </si>
  <si>
    <t>江東区</t>
    <rPh sb="0" eb="2">
      <t>コウトウ</t>
    </rPh>
    <phoneticPr fontId="42"/>
  </si>
  <si>
    <t>江東区</t>
  </si>
  <si>
    <t>墨田区</t>
    <rPh sb="0" eb="2">
      <t>スミダ</t>
    </rPh>
    <phoneticPr fontId="42"/>
  </si>
  <si>
    <t>墨田区</t>
  </si>
  <si>
    <t>渋谷区</t>
    <rPh sb="0" eb="3">
      <t>シブヤク</t>
    </rPh>
    <phoneticPr fontId="42"/>
  </si>
  <si>
    <t>文京区</t>
    <rPh sb="0" eb="3">
      <t>ブンキョウク</t>
    </rPh>
    <phoneticPr fontId="42"/>
  </si>
  <si>
    <t>文京区</t>
  </si>
  <si>
    <t>その他の区</t>
  </si>
  <si>
    <t>23区以外</t>
  </si>
  <si>
    <t>千葉県</t>
  </si>
  <si>
    <t>神奈川県</t>
  </si>
  <si>
    <t>茨城県</t>
  </si>
  <si>
    <t>栃木県</t>
  </si>
  <si>
    <t>群馬県</t>
  </si>
  <si>
    <t>その他の都道府県</t>
    <phoneticPr fontId="42"/>
  </si>
  <si>
    <t>（注1）15歳未満の就業者、通学者は含まれていない。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42"/>
  </si>
  <si>
    <t>（注2）「越谷市に常住する就業者・通学者」には、従業地・通学地「不詳」を含む。</t>
    <rPh sb="1" eb="2">
      <t>チュウイ</t>
    </rPh>
    <rPh sb="24" eb="26">
      <t>ジュウギョウ</t>
    </rPh>
    <rPh sb="26" eb="27">
      <t>チ</t>
    </rPh>
    <rPh sb="28" eb="30">
      <t>ツウガク</t>
    </rPh>
    <rPh sb="30" eb="31">
      <t>チ</t>
    </rPh>
    <rPh sb="32" eb="34">
      <t>フショウ</t>
    </rPh>
    <rPh sb="36" eb="37">
      <t>フク</t>
    </rPh>
    <phoneticPr fontId="42"/>
  </si>
  <si>
    <t>（注3）「越谷市外に従業・通学する者」には、従業地・通学地が「不詳」を含む。</t>
    <rPh sb="1" eb="2">
      <t>チュウイ</t>
    </rPh>
    <rPh sb="5" eb="8">
      <t>コシガヤシ</t>
    </rPh>
    <rPh sb="8" eb="9">
      <t>ソト</t>
    </rPh>
    <rPh sb="10" eb="12">
      <t>ジュウギョウ</t>
    </rPh>
    <rPh sb="13" eb="15">
      <t>ツウガク</t>
    </rPh>
    <rPh sb="17" eb="18">
      <t>モノ</t>
    </rPh>
    <phoneticPr fontId="42"/>
  </si>
  <si>
    <t>（注4）市町村の境域は令和2年10月1日現在のものとする。</t>
    <rPh sb="1" eb="2">
      <t>チュウイ</t>
    </rPh>
    <rPh sb="4" eb="7">
      <t>シチョウソン</t>
    </rPh>
    <rPh sb="8" eb="10">
      <t>キョウイキ</t>
    </rPh>
    <rPh sb="11" eb="13">
      <t>レイワ</t>
    </rPh>
    <rPh sb="14" eb="15">
      <t>ネン</t>
    </rPh>
    <rPh sb="17" eb="18">
      <t>ガツ</t>
    </rPh>
    <rPh sb="19" eb="20">
      <t>ヒ</t>
    </rPh>
    <rPh sb="20" eb="22">
      <t>ゲンザイ</t>
    </rPh>
    <phoneticPr fontId="42"/>
  </si>
  <si>
    <t>（注5）「主な流出先（従業地・通学地）の区分項目は、令和2年の結果における総数の上位を掲載</t>
    <rPh sb="1" eb="2">
      <t>チュウ</t>
    </rPh>
    <rPh sb="26" eb="28">
      <t>レイワ</t>
    </rPh>
    <phoneticPr fontId="42"/>
  </si>
  <si>
    <t xml:space="preserve">2-15. 越谷市内への従業者・通学者数 </t>
    <rPh sb="9" eb="10">
      <t>ナイ</t>
    </rPh>
    <phoneticPr fontId="42"/>
  </si>
  <si>
    <t>平成27年</t>
    <rPh sb="0" eb="2">
      <t>ヘイセイ</t>
    </rPh>
    <phoneticPr fontId="43"/>
  </si>
  <si>
    <t>令和2年</t>
    <rPh sb="0" eb="2">
      <t>レイワ</t>
    </rPh>
    <phoneticPr fontId="42"/>
  </si>
  <si>
    <t>就業者</t>
    <phoneticPr fontId="43"/>
  </si>
  <si>
    <t xml:space="preserve">越谷市で従業・通学する者 </t>
    <rPh sb="4" eb="6">
      <t>ジュウギョウ</t>
    </rPh>
    <rPh sb="7" eb="9">
      <t>ツウガク</t>
    </rPh>
    <rPh sb="11" eb="12">
      <t>モノ</t>
    </rPh>
    <phoneticPr fontId="42"/>
  </si>
  <si>
    <t>越谷市に常住する者</t>
    <rPh sb="4" eb="6">
      <t>ジョウジュウ</t>
    </rPh>
    <rPh sb="8" eb="9">
      <t>モノ</t>
    </rPh>
    <phoneticPr fontId="42"/>
  </si>
  <si>
    <t>越谷市外に常住する者</t>
    <rPh sb="9" eb="10">
      <t>モノ</t>
    </rPh>
    <phoneticPr fontId="2"/>
  </si>
  <si>
    <t>主な流入元（常住地）</t>
    <rPh sb="3" eb="4">
      <t>ニュウ</t>
    </rPh>
    <rPh sb="4" eb="5">
      <t>モト</t>
    </rPh>
    <rPh sb="6" eb="8">
      <t>ジョウジュウ</t>
    </rPh>
    <rPh sb="8" eb="9">
      <t>チ</t>
    </rPh>
    <phoneticPr fontId="42"/>
  </si>
  <si>
    <t>見沼区</t>
    <phoneticPr fontId="42"/>
  </si>
  <si>
    <t>春日部市</t>
    <phoneticPr fontId="42"/>
  </si>
  <si>
    <t>草加市</t>
    <phoneticPr fontId="42"/>
  </si>
  <si>
    <t>川口市</t>
    <phoneticPr fontId="42"/>
  </si>
  <si>
    <t>吉川市</t>
    <phoneticPr fontId="42"/>
  </si>
  <si>
    <t>松伏町</t>
    <phoneticPr fontId="42"/>
  </si>
  <si>
    <t>三郷市</t>
    <phoneticPr fontId="42"/>
  </si>
  <si>
    <t>八潮市</t>
    <rPh sb="0" eb="2">
      <t>ヤシオ</t>
    </rPh>
    <phoneticPr fontId="42"/>
  </si>
  <si>
    <t>久喜市</t>
    <rPh sb="0" eb="2">
      <t>クキ</t>
    </rPh>
    <phoneticPr fontId="42"/>
  </si>
  <si>
    <t>杉戸町</t>
    <phoneticPr fontId="42"/>
  </si>
  <si>
    <t>その他の市町村</t>
    <phoneticPr fontId="42"/>
  </si>
  <si>
    <t>葛飾区</t>
  </si>
  <si>
    <t>江戸川区</t>
  </si>
  <si>
    <t>板橋区</t>
  </si>
  <si>
    <t>北区</t>
  </si>
  <si>
    <t>練馬区</t>
  </si>
  <si>
    <t>荒川区</t>
  </si>
  <si>
    <t>千葉県</t>
    <phoneticPr fontId="42"/>
  </si>
  <si>
    <t>茨城県</t>
    <phoneticPr fontId="42"/>
  </si>
  <si>
    <t>栃木県</t>
    <phoneticPr fontId="42"/>
  </si>
  <si>
    <t>群馬県</t>
    <phoneticPr fontId="42"/>
  </si>
  <si>
    <t>神奈川県</t>
    <phoneticPr fontId="42"/>
  </si>
  <si>
    <t>その他の都道府県</t>
    <rPh sb="4" eb="8">
      <t>トドウフケン</t>
    </rPh>
    <phoneticPr fontId="42"/>
  </si>
  <si>
    <t>（注1）15歳未満の就業者・通学者は含まれていない。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40"/>
  </si>
  <si>
    <t>（注2）「越谷市で従業・通学する者」には、従業地・通学地が「不詳」の者を含む。</t>
    <rPh sb="5" eb="8">
      <t>コシガヤシ</t>
    </rPh>
    <rPh sb="9" eb="11">
      <t>ジュウギョウ</t>
    </rPh>
    <rPh sb="12" eb="14">
      <t>ツウガク</t>
    </rPh>
    <rPh sb="16" eb="17">
      <t>モノ</t>
    </rPh>
    <rPh sb="21" eb="23">
      <t>ジュウギョウ</t>
    </rPh>
    <rPh sb="23" eb="24">
      <t>チ</t>
    </rPh>
    <rPh sb="25" eb="27">
      <t>ツウガク</t>
    </rPh>
    <rPh sb="27" eb="28">
      <t>チ</t>
    </rPh>
    <rPh sb="30" eb="32">
      <t>フショウ</t>
    </rPh>
    <rPh sb="34" eb="35">
      <t>モノ</t>
    </rPh>
    <rPh sb="36" eb="37">
      <t>フク</t>
    </rPh>
    <phoneticPr fontId="40"/>
  </si>
  <si>
    <t xml:space="preserve">（注3）市町村の境域は令和2年10月1日現在のものとする。
　　　 </t>
    <rPh sb="1" eb="2">
      <t>チュウイ</t>
    </rPh>
    <rPh sb="4" eb="7">
      <t>シチョウソン</t>
    </rPh>
    <rPh sb="8" eb="10">
      <t>キョウイキ</t>
    </rPh>
    <rPh sb="11" eb="13">
      <t>レイワ</t>
    </rPh>
    <rPh sb="14" eb="15">
      <t>ネン</t>
    </rPh>
    <rPh sb="17" eb="18">
      <t>ガツ</t>
    </rPh>
    <rPh sb="19" eb="20">
      <t>ヒ</t>
    </rPh>
    <rPh sb="20" eb="22">
      <t>ゲンザイ</t>
    </rPh>
    <phoneticPr fontId="40"/>
  </si>
  <si>
    <t>（注4）「主な流入元（常住地）」の区分項目は、令和2年の結果における総数の上位を掲載</t>
    <rPh sb="1" eb="2">
      <t>チュウ</t>
    </rPh>
    <rPh sb="17" eb="19">
      <t>クブン</t>
    </rPh>
    <rPh sb="19" eb="21">
      <t>コウモク</t>
    </rPh>
    <rPh sb="23" eb="25">
      <t>レイワ</t>
    </rPh>
    <rPh sb="26" eb="27">
      <t>ネン</t>
    </rPh>
    <rPh sb="28" eb="30">
      <t>ケッカ</t>
    </rPh>
    <rPh sb="34" eb="36">
      <t>ソウスウ</t>
    </rPh>
    <rPh sb="37" eb="39">
      <t>ジョウイ</t>
    </rPh>
    <rPh sb="40" eb="42">
      <t>ケイサイ</t>
    </rPh>
    <phoneticPr fontId="42"/>
  </si>
  <si>
    <t>2-16. 世帯数と世帯人員数</t>
    <phoneticPr fontId="42"/>
  </si>
  <si>
    <t>（単位：世帯、人）</t>
    <rPh sb="1" eb="3">
      <t>タンイ</t>
    </rPh>
    <rPh sb="4" eb="6">
      <t>セタイ</t>
    </rPh>
    <rPh sb="7" eb="8">
      <t>ニン</t>
    </rPh>
    <phoneticPr fontId="42"/>
  </si>
  <si>
    <t>区　　　　分</t>
    <rPh sb="0" eb="1">
      <t>ク</t>
    </rPh>
    <rPh sb="5" eb="6">
      <t>ブン</t>
    </rPh>
    <phoneticPr fontId="42"/>
  </si>
  <si>
    <t>平成22年</t>
    <rPh sb="0" eb="2">
      <t>ヘイセイ</t>
    </rPh>
    <rPh sb="4" eb="5">
      <t>ネン</t>
    </rPh>
    <phoneticPr fontId="42"/>
  </si>
  <si>
    <t>平成27年</t>
    <rPh sb="0" eb="2">
      <t>ヘイセイ</t>
    </rPh>
    <rPh sb="4" eb="5">
      <t>ネン</t>
    </rPh>
    <phoneticPr fontId="42"/>
  </si>
  <si>
    <t>世帯数</t>
    <rPh sb="0" eb="3">
      <t>セタイスウ</t>
    </rPh>
    <phoneticPr fontId="42"/>
  </si>
  <si>
    <t>世帯人員</t>
    <rPh sb="0" eb="2">
      <t>セタイ</t>
    </rPh>
    <rPh sb="2" eb="4">
      <t>ジンイン</t>
    </rPh>
    <phoneticPr fontId="42"/>
  </si>
  <si>
    <t>総　　　数　　（注1）</t>
    <rPh sb="0" eb="1">
      <t>フサ</t>
    </rPh>
    <rPh sb="4" eb="5">
      <t>カズ</t>
    </rPh>
    <rPh sb="8" eb="9">
      <t>チュウ</t>
    </rPh>
    <phoneticPr fontId="42"/>
  </si>
  <si>
    <t>一般世帯</t>
    <rPh sb="0" eb="2">
      <t>イッパン</t>
    </rPh>
    <rPh sb="2" eb="4">
      <t>セタイ</t>
    </rPh>
    <phoneticPr fontId="42"/>
  </si>
  <si>
    <t>総　　　数　（注2）</t>
    <rPh sb="0" eb="1">
      <t>フサ</t>
    </rPh>
    <rPh sb="4" eb="5">
      <t>カズ</t>
    </rPh>
    <rPh sb="7" eb="8">
      <t>チュウ</t>
    </rPh>
    <phoneticPr fontId="42"/>
  </si>
  <si>
    <t>親族のみの世帯</t>
    <rPh sb="0" eb="2">
      <t>シンゾク</t>
    </rPh>
    <rPh sb="5" eb="7">
      <t>セタイ</t>
    </rPh>
    <phoneticPr fontId="42"/>
  </si>
  <si>
    <t>総　　　数</t>
    <rPh sb="0" eb="1">
      <t>フサ</t>
    </rPh>
    <rPh sb="4" eb="5">
      <t>カズ</t>
    </rPh>
    <phoneticPr fontId="42"/>
  </si>
  <si>
    <t>核家族世帯</t>
    <rPh sb="0" eb="3">
      <t>カクカゾク</t>
    </rPh>
    <rPh sb="3" eb="5">
      <t>セタイ</t>
    </rPh>
    <phoneticPr fontId="42"/>
  </si>
  <si>
    <t>夫婦のみの世帯</t>
    <rPh sb="0" eb="2">
      <t>フウフ</t>
    </rPh>
    <rPh sb="5" eb="7">
      <t>セタイ</t>
    </rPh>
    <phoneticPr fontId="42"/>
  </si>
  <si>
    <t>夫婦と子供から成る世帯</t>
    <rPh sb="0" eb="2">
      <t>フウフ</t>
    </rPh>
    <rPh sb="3" eb="5">
      <t>コドモ</t>
    </rPh>
    <rPh sb="7" eb="8">
      <t>ナ</t>
    </rPh>
    <rPh sb="9" eb="11">
      <t>セタイ</t>
    </rPh>
    <phoneticPr fontId="42"/>
  </si>
  <si>
    <t>男親と子供から成る世帯</t>
    <rPh sb="0" eb="1">
      <t>オトコ</t>
    </rPh>
    <rPh sb="1" eb="2">
      <t>オヤ</t>
    </rPh>
    <rPh sb="3" eb="5">
      <t>コドモ</t>
    </rPh>
    <rPh sb="7" eb="8">
      <t>ナ</t>
    </rPh>
    <rPh sb="9" eb="11">
      <t>セタイ</t>
    </rPh>
    <phoneticPr fontId="42"/>
  </si>
  <si>
    <t>女親と子供から成る世帯</t>
    <rPh sb="0" eb="1">
      <t>オンナ</t>
    </rPh>
    <rPh sb="1" eb="2">
      <t>オヤ</t>
    </rPh>
    <rPh sb="3" eb="5">
      <t>コドモ</t>
    </rPh>
    <rPh sb="7" eb="8">
      <t>ナ</t>
    </rPh>
    <rPh sb="9" eb="11">
      <t>セタイ</t>
    </rPh>
    <phoneticPr fontId="42"/>
  </si>
  <si>
    <t>核家族以外の世帯</t>
    <rPh sb="0" eb="3">
      <t>カクカゾク</t>
    </rPh>
    <rPh sb="3" eb="5">
      <t>イガイ</t>
    </rPh>
    <rPh sb="6" eb="8">
      <t>セタイ</t>
    </rPh>
    <phoneticPr fontId="42"/>
  </si>
  <si>
    <t>夫婦と両親から成る世帯</t>
    <rPh sb="0" eb="2">
      <t>フウフ</t>
    </rPh>
    <rPh sb="3" eb="5">
      <t>リョウシン</t>
    </rPh>
    <rPh sb="7" eb="8">
      <t>ナ</t>
    </rPh>
    <rPh sb="9" eb="11">
      <t>セタイ</t>
    </rPh>
    <phoneticPr fontId="42"/>
  </si>
  <si>
    <t>夫婦とひとり親から成る世帯</t>
    <rPh sb="0" eb="2">
      <t>フウフ</t>
    </rPh>
    <rPh sb="6" eb="7">
      <t>オヤ</t>
    </rPh>
    <rPh sb="9" eb="10">
      <t>ナ</t>
    </rPh>
    <rPh sb="11" eb="13">
      <t>セタイ</t>
    </rPh>
    <phoneticPr fontId="42"/>
  </si>
  <si>
    <t>夫婦、子供と両親から成る世帯</t>
    <rPh sb="0" eb="2">
      <t>フウフ</t>
    </rPh>
    <rPh sb="3" eb="5">
      <t>コドモ</t>
    </rPh>
    <rPh sb="6" eb="8">
      <t>リョウシン</t>
    </rPh>
    <rPh sb="10" eb="11">
      <t>ナ</t>
    </rPh>
    <rPh sb="12" eb="14">
      <t>セタイ</t>
    </rPh>
    <phoneticPr fontId="42"/>
  </si>
  <si>
    <t>夫婦、子供とひとり親から成る世帯</t>
    <rPh sb="0" eb="2">
      <t>フウフ</t>
    </rPh>
    <rPh sb="3" eb="5">
      <t>コドモ</t>
    </rPh>
    <rPh sb="9" eb="10">
      <t>オヤ</t>
    </rPh>
    <rPh sb="12" eb="13">
      <t>ナ</t>
    </rPh>
    <rPh sb="14" eb="16">
      <t>セタイ</t>
    </rPh>
    <phoneticPr fontId="42"/>
  </si>
  <si>
    <t>夫婦と他の親族（親、子供を含まない）から成る世帯</t>
    <rPh sb="0" eb="2">
      <t>フウフ</t>
    </rPh>
    <rPh sb="3" eb="4">
      <t>ホカ</t>
    </rPh>
    <rPh sb="5" eb="7">
      <t>シンゾク</t>
    </rPh>
    <rPh sb="8" eb="9">
      <t>オヤ</t>
    </rPh>
    <rPh sb="10" eb="12">
      <t>コドモ</t>
    </rPh>
    <rPh sb="13" eb="14">
      <t>フク</t>
    </rPh>
    <rPh sb="20" eb="21">
      <t>ナ</t>
    </rPh>
    <rPh sb="22" eb="24">
      <t>セタイ</t>
    </rPh>
    <phoneticPr fontId="42"/>
  </si>
  <si>
    <t>夫婦、子供と他の親族（親を含まない）から成る世帯</t>
    <rPh sb="0" eb="2">
      <t>フウフ</t>
    </rPh>
    <rPh sb="3" eb="5">
      <t>コドモ</t>
    </rPh>
    <rPh sb="6" eb="7">
      <t>ホカ</t>
    </rPh>
    <rPh sb="8" eb="10">
      <t>シンゾク</t>
    </rPh>
    <rPh sb="11" eb="12">
      <t>オヤ</t>
    </rPh>
    <rPh sb="13" eb="14">
      <t>フク</t>
    </rPh>
    <rPh sb="20" eb="21">
      <t>ナ</t>
    </rPh>
    <rPh sb="22" eb="24">
      <t>セタイ</t>
    </rPh>
    <phoneticPr fontId="42"/>
  </si>
  <si>
    <t>夫婦、親と他の親族（子供を含まない）から成る世帯</t>
    <rPh sb="0" eb="2">
      <t>フウフ</t>
    </rPh>
    <rPh sb="3" eb="4">
      <t>オヤ</t>
    </rPh>
    <rPh sb="5" eb="6">
      <t>ホカ</t>
    </rPh>
    <rPh sb="7" eb="9">
      <t>シンゾク</t>
    </rPh>
    <rPh sb="10" eb="12">
      <t>コドモ</t>
    </rPh>
    <rPh sb="13" eb="14">
      <t>フク</t>
    </rPh>
    <rPh sb="20" eb="21">
      <t>ナ</t>
    </rPh>
    <rPh sb="22" eb="24">
      <t>セタイ</t>
    </rPh>
    <phoneticPr fontId="42"/>
  </si>
  <si>
    <t>夫婦、子供、親と他の親族から成る世帯</t>
    <rPh sb="0" eb="2">
      <t>フウフ</t>
    </rPh>
    <rPh sb="3" eb="5">
      <t>コドモ</t>
    </rPh>
    <rPh sb="6" eb="7">
      <t>オヤ</t>
    </rPh>
    <rPh sb="8" eb="9">
      <t>タ</t>
    </rPh>
    <rPh sb="10" eb="12">
      <t>シンゾク</t>
    </rPh>
    <rPh sb="14" eb="15">
      <t>ナ</t>
    </rPh>
    <rPh sb="16" eb="18">
      <t>セタイ</t>
    </rPh>
    <phoneticPr fontId="42"/>
  </si>
  <si>
    <t>兄弟姉妹のみから成る世帯</t>
    <rPh sb="0" eb="2">
      <t>キョウダイ</t>
    </rPh>
    <rPh sb="2" eb="4">
      <t>シマイ</t>
    </rPh>
    <rPh sb="8" eb="9">
      <t>ナ</t>
    </rPh>
    <rPh sb="10" eb="12">
      <t>セタイ</t>
    </rPh>
    <phoneticPr fontId="42"/>
  </si>
  <si>
    <t>他に分類されない親族世帯</t>
    <rPh sb="0" eb="1">
      <t>タ</t>
    </rPh>
    <rPh sb="2" eb="4">
      <t>ブンルイ</t>
    </rPh>
    <rPh sb="8" eb="10">
      <t>シンゾク</t>
    </rPh>
    <rPh sb="10" eb="12">
      <t>セタイ</t>
    </rPh>
    <phoneticPr fontId="42"/>
  </si>
  <si>
    <t>非親族を含む世帯</t>
    <rPh sb="0" eb="1">
      <t>ヒ</t>
    </rPh>
    <rPh sb="1" eb="3">
      <t>シンゾク</t>
    </rPh>
    <rPh sb="4" eb="5">
      <t>フク</t>
    </rPh>
    <rPh sb="6" eb="8">
      <t>セタイ</t>
    </rPh>
    <phoneticPr fontId="42"/>
  </si>
  <si>
    <t>単独世帯</t>
    <rPh sb="0" eb="2">
      <t>タンドク</t>
    </rPh>
    <rPh sb="2" eb="4">
      <t>セタイ</t>
    </rPh>
    <phoneticPr fontId="42"/>
  </si>
  <si>
    <t>施設等の世帯</t>
    <rPh sb="0" eb="3">
      <t>シセツトウ</t>
    </rPh>
    <rPh sb="4" eb="6">
      <t>セタイ</t>
    </rPh>
    <phoneticPr fontId="42"/>
  </si>
  <si>
    <t>（注1）総数には世帯の種類「不詳」を含む。</t>
    <rPh sb="1" eb="2">
      <t>チュウ</t>
    </rPh>
    <rPh sb="4" eb="6">
      <t>ソウスウ</t>
    </rPh>
    <rPh sb="8" eb="10">
      <t>セタイ</t>
    </rPh>
    <rPh sb="11" eb="13">
      <t>シュルイ</t>
    </rPh>
    <rPh sb="14" eb="16">
      <t>フショウ</t>
    </rPh>
    <rPh sb="18" eb="19">
      <t>フク</t>
    </rPh>
    <phoneticPr fontId="42"/>
  </si>
  <si>
    <t>（注2）世帯の家族類型「不詳」を含む。</t>
    <rPh sb="4" eb="6">
      <t>セタイ</t>
    </rPh>
    <rPh sb="7" eb="9">
      <t>カゾク</t>
    </rPh>
    <rPh sb="9" eb="11">
      <t>ルイケイ</t>
    </rPh>
    <rPh sb="12" eb="14">
      <t>フショウ</t>
    </rPh>
    <rPh sb="16" eb="17">
      <t>フク</t>
    </rPh>
    <phoneticPr fontId="42"/>
  </si>
  <si>
    <t>（2）令和2年</t>
    <rPh sb="3" eb="5">
      <t>レイワ</t>
    </rPh>
    <rPh sb="6" eb="7">
      <t>ネン</t>
    </rPh>
    <phoneticPr fontId="42"/>
  </si>
  <si>
    <t>2-17. 労働力状態別年齢５歳階級別男女別15歳以上人口</t>
    <rPh sb="11" eb="12">
      <t>ベツ</t>
    </rPh>
    <rPh sb="18" eb="19">
      <t>ベツ</t>
    </rPh>
    <phoneticPr fontId="42"/>
  </si>
  <si>
    <t>令和2年10月1日</t>
    <rPh sb="0" eb="2">
      <t>レイワ</t>
    </rPh>
    <rPh sb="3" eb="4">
      <t>ネン</t>
    </rPh>
    <rPh sb="6" eb="7">
      <t>ガツ</t>
    </rPh>
    <rPh sb="8" eb="9">
      <t>ニチ</t>
    </rPh>
    <phoneticPr fontId="42"/>
  </si>
  <si>
    <t>（単位：人）</t>
    <phoneticPr fontId="2"/>
  </si>
  <si>
    <t>男女
年齢</t>
    <rPh sb="0" eb="2">
      <t>ダンジョ</t>
    </rPh>
    <phoneticPr fontId="63"/>
  </si>
  <si>
    <t>総　数
（注）</t>
    <rPh sb="5" eb="6">
      <t>チュウ</t>
    </rPh>
    <phoneticPr fontId="42"/>
  </si>
  <si>
    <t/>
  </si>
  <si>
    <t>労働力人口</t>
  </si>
  <si>
    <t>非労働力人口</t>
    <rPh sb="0" eb="1">
      <t>ヒ</t>
    </rPh>
    <rPh sb="1" eb="4">
      <t>ロウドウリョク</t>
    </rPh>
    <rPh sb="4" eb="6">
      <t>ジンコウ</t>
    </rPh>
    <phoneticPr fontId="63"/>
  </si>
  <si>
    <t>就　業　者</t>
    <phoneticPr fontId="42"/>
  </si>
  <si>
    <t>完  全
失業者</t>
    <phoneticPr fontId="2"/>
  </si>
  <si>
    <t>総　数</t>
    <phoneticPr fontId="63"/>
  </si>
  <si>
    <t>家　事</t>
    <rPh sb="0" eb="1">
      <t>イエ</t>
    </rPh>
    <rPh sb="2" eb="3">
      <t>コト</t>
    </rPh>
    <phoneticPr fontId="63"/>
  </si>
  <si>
    <t>通　学</t>
    <rPh sb="0" eb="1">
      <t>ツウ</t>
    </rPh>
    <rPh sb="2" eb="3">
      <t>ガク</t>
    </rPh>
    <phoneticPr fontId="63"/>
  </si>
  <si>
    <t>その他</t>
    <phoneticPr fontId="2"/>
  </si>
  <si>
    <t>主に
仕事</t>
    <phoneticPr fontId="42"/>
  </si>
  <si>
    <t>家事の
ほか
仕事</t>
    <phoneticPr fontId="42"/>
  </si>
  <si>
    <t>通学の
かたわら
仕事</t>
    <phoneticPr fontId="63"/>
  </si>
  <si>
    <t>休業者</t>
  </si>
  <si>
    <t>総数</t>
    <phoneticPr fontId="63"/>
  </si>
  <si>
    <t>15～19歳</t>
    <rPh sb="5" eb="6">
      <t>サイ</t>
    </rPh>
    <phoneticPr fontId="42"/>
  </si>
  <si>
    <t>85歳以上</t>
    <rPh sb="2" eb="3">
      <t>サイ</t>
    </rPh>
    <phoneticPr fontId="42"/>
  </si>
  <si>
    <t>（再掲）</t>
    <phoneticPr fontId="63"/>
  </si>
  <si>
    <t>65歳以上</t>
    <rPh sb="2" eb="3">
      <t>サイ</t>
    </rPh>
    <phoneticPr fontId="42"/>
  </si>
  <si>
    <t>65～74歳</t>
    <rPh sb="5" eb="6">
      <t>サイ</t>
    </rPh>
    <phoneticPr fontId="63"/>
  </si>
  <si>
    <t>75歳以上</t>
  </si>
  <si>
    <t>男</t>
    <phoneticPr fontId="63"/>
  </si>
  <si>
    <t>15～19歳</t>
    <phoneticPr fontId="63"/>
  </si>
  <si>
    <t>85歳以上</t>
  </si>
  <si>
    <t>65歳以上</t>
  </si>
  <si>
    <t>女</t>
    <phoneticPr fontId="63"/>
  </si>
  <si>
    <t>15～19歳</t>
    <phoneticPr fontId="2"/>
  </si>
  <si>
    <t>（注）労働力状態「不詳」を含む。</t>
    <rPh sb="1" eb="2">
      <t>チュウ</t>
    </rPh>
    <rPh sb="3" eb="6">
      <t>ロウドウリョク</t>
    </rPh>
    <rPh sb="6" eb="8">
      <t>ジョウタイ</t>
    </rPh>
    <rPh sb="9" eb="11">
      <t>フショウ</t>
    </rPh>
    <rPh sb="13" eb="14">
      <t>フク</t>
    </rPh>
    <phoneticPr fontId="63"/>
  </si>
  <si>
    <t>2-18. 年齢（５歳階級）別男女別一般世帯高齢単身者数</t>
    <rPh sb="6" eb="8">
      <t>ネンレイ</t>
    </rPh>
    <rPh sb="10" eb="11">
      <t>サイ</t>
    </rPh>
    <rPh sb="11" eb="13">
      <t>カイキュウ</t>
    </rPh>
    <rPh sb="14" eb="15">
      <t>ベツ</t>
    </rPh>
    <rPh sb="15" eb="17">
      <t>ダンジョ</t>
    </rPh>
    <rPh sb="17" eb="18">
      <t>ベツ</t>
    </rPh>
    <rPh sb="18" eb="20">
      <t>イッパン</t>
    </rPh>
    <rPh sb="20" eb="22">
      <t>セタイ</t>
    </rPh>
    <rPh sb="22" eb="24">
      <t>コウレイ</t>
    </rPh>
    <rPh sb="24" eb="26">
      <t>タンシン</t>
    </rPh>
    <rPh sb="26" eb="27">
      <t>モノ</t>
    </rPh>
    <rPh sb="27" eb="28">
      <t>カズ</t>
    </rPh>
    <phoneticPr fontId="42"/>
  </si>
  <si>
    <t>平成27年10月1日</t>
    <phoneticPr fontId="43"/>
  </si>
  <si>
    <t>高齢単身者の男女別</t>
    <rPh sb="0" eb="2">
      <t>コウレイ</t>
    </rPh>
    <rPh sb="2" eb="5">
      <t>タンシンシャ</t>
    </rPh>
    <rPh sb="6" eb="8">
      <t>ダンジョ</t>
    </rPh>
    <rPh sb="8" eb="9">
      <t>ベツ</t>
    </rPh>
    <phoneticPr fontId="42"/>
  </si>
  <si>
    <t>65～69歳</t>
    <rPh sb="5" eb="6">
      <t>サイ</t>
    </rPh>
    <phoneticPr fontId="42"/>
  </si>
  <si>
    <t>70～74歳</t>
    <rPh sb="5" eb="6">
      <t>サイ</t>
    </rPh>
    <phoneticPr fontId="42"/>
  </si>
  <si>
    <t>75～79歳</t>
    <rPh sb="5" eb="6">
      <t>サイ</t>
    </rPh>
    <phoneticPr fontId="42"/>
  </si>
  <si>
    <t>80～84歳</t>
    <rPh sb="5" eb="6">
      <t>サイ</t>
    </rPh>
    <phoneticPr fontId="42"/>
  </si>
  <si>
    <t>85歳以上</t>
    <rPh sb="2" eb="3">
      <t>サイ</t>
    </rPh>
    <rPh sb="3" eb="5">
      <t>イジョウ</t>
    </rPh>
    <phoneticPr fontId="42"/>
  </si>
  <si>
    <t>（別掲）
60歳以上</t>
    <rPh sb="1" eb="2">
      <t>ベツ</t>
    </rPh>
    <rPh sb="2" eb="3">
      <t>ケイ</t>
    </rPh>
    <rPh sb="7" eb="8">
      <t>サイ</t>
    </rPh>
    <rPh sb="8" eb="10">
      <t>イジョウ</t>
    </rPh>
    <phoneticPr fontId="42"/>
  </si>
  <si>
    <t>65歳以上の高齢単身者数</t>
    <rPh sb="2" eb="3">
      <t>サイ</t>
    </rPh>
    <rPh sb="3" eb="5">
      <t>イジョウ</t>
    </rPh>
    <rPh sb="6" eb="8">
      <t>コウレイ</t>
    </rPh>
    <rPh sb="8" eb="11">
      <t>タンシンシャ</t>
    </rPh>
    <rPh sb="11" eb="12">
      <t>カズ</t>
    </rPh>
    <phoneticPr fontId="42"/>
  </si>
  <si>
    <t>令和2年10月1日</t>
    <rPh sb="0" eb="2">
      <t>レイワ</t>
    </rPh>
    <phoneticPr fontId="43"/>
  </si>
  <si>
    <t>2-19. 夫の年齢（５歳階級）妻の年齢（５歳階級）別高齢夫婦世帯数</t>
    <rPh sb="6" eb="7">
      <t>オット</t>
    </rPh>
    <rPh sb="8" eb="10">
      <t>ネンレイ</t>
    </rPh>
    <rPh sb="12" eb="13">
      <t>サイ</t>
    </rPh>
    <rPh sb="13" eb="15">
      <t>カイキュウ</t>
    </rPh>
    <rPh sb="16" eb="17">
      <t>ツマ</t>
    </rPh>
    <rPh sb="18" eb="20">
      <t>ネンレイ</t>
    </rPh>
    <rPh sb="26" eb="27">
      <t>ベツ</t>
    </rPh>
    <rPh sb="27" eb="29">
      <t>コウレイ</t>
    </rPh>
    <rPh sb="29" eb="31">
      <t>フウフ</t>
    </rPh>
    <rPh sb="31" eb="34">
      <t>セタイスウ</t>
    </rPh>
    <phoneticPr fontId="42"/>
  </si>
  <si>
    <t>平成27年10月1日</t>
    <rPh sb="0" eb="2">
      <t>ヘイセイ</t>
    </rPh>
    <rPh sb="4" eb="5">
      <t>ネン</t>
    </rPh>
    <rPh sb="7" eb="8">
      <t>ガツ</t>
    </rPh>
    <rPh sb="9" eb="10">
      <t>ニチ</t>
    </rPh>
    <phoneticPr fontId="43"/>
  </si>
  <si>
    <t>（単位：世帯）</t>
    <rPh sb="4" eb="6">
      <t>セタイ</t>
    </rPh>
    <phoneticPr fontId="2"/>
  </si>
  <si>
    <t>夫の年齢（5歳階級）</t>
    <rPh sb="0" eb="1">
      <t>オット</t>
    </rPh>
    <rPh sb="2" eb="4">
      <t>ネンレイ</t>
    </rPh>
    <rPh sb="6" eb="7">
      <t>サイ</t>
    </rPh>
    <rPh sb="7" eb="9">
      <t>カイキュウ</t>
    </rPh>
    <phoneticPr fontId="42"/>
  </si>
  <si>
    <t>妻が60歳以上</t>
    <rPh sb="0" eb="1">
      <t>ツマ</t>
    </rPh>
    <rPh sb="4" eb="5">
      <t>サイ</t>
    </rPh>
    <rPh sb="5" eb="7">
      <t>イジョウ</t>
    </rPh>
    <phoneticPr fontId="42"/>
  </si>
  <si>
    <t>60～64歳</t>
    <rPh sb="5" eb="6">
      <t>サイ</t>
    </rPh>
    <phoneticPr fontId="42"/>
  </si>
  <si>
    <t>総数（65歳以上）</t>
    <rPh sb="0" eb="1">
      <t>フサ</t>
    </rPh>
    <rPh sb="1" eb="2">
      <t>カズ</t>
    </rPh>
    <rPh sb="5" eb="6">
      <t>サイ</t>
    </rPh>
    <rPh sb="6" eb="8">
      <t>イジョウ</t>
    </rPh>
    <phoneticPr fontId="42"/>
  </si>
  <si>
    <t>夫が65～69歳</t>
    <rPh sb="0" eb="1">
      <t>オット</t>
    </rPh>
    <rPh sb="7" eb="8">
      <t>サイ</t>
    </rPh>
    <phoneticPr fontId="42"/>
  </si>
  <si>
    <t>令和2年10月1日</t>
    <rPh sb="0" eb="2">
      <t>レイワ</t>
    </rPh>
    <rPh sb="3" eb="4">
      <t>ネン</t>
    </rPh>
    <rPh sb="6" eb="7">
      <t>ガツ</t>
    </rPh>
    <rPh sb="8" eb="9">
      <t>ニチ</t>
    </rPh>
    <phoneticPr fontId="43"/>
  </si>
  <si>
    <t>2-20. 住宅の建て方別世帯数・世帯人員</t>
    <phoneticPr fontId="42"/>
  </si>
  <si>
    <t>（単位：世帯、人）</t>
    <rPh sb="4" eb="6">
      <t>セタイ</t>
    </rPh>
    <phoneticPr fontId="2"/>
  </si>
  <si>
    <t>区　　分</t>
    <rPh sb="0" eb="1">
      <t>ク</t>
    </rPh>
    <rPh sb="3" eb="4">
      <t>ブン</t>
    </rPh>
    <phoneticPr fontId="42"/>
  </si>
  <si>
    <t>住宅に住む
主世帯数</t>
    <rPh sb="0" eb="2">
      <t>ジュウタク</t>
    </rPh>
    <rPh sb="3" eb="4">
      <t>ス</t>
    </rPh>
    <rPh sb="6" eb="7">
      <t>シュ</t>
    </rPh>
    <rPh sb="7" eb="9">
      <t>セタイ</t>
    </rPh>
    <rPh sb="9" eb="10">
      <t>スウ</t>
    </rPh>
    <phoneticPr fontId="42"/>
  </si>
  <si>
    <t>住宅に住む
主世帯人員</t>
    <rPh sb="0" eb="2">
      <t>ジュウタク</t>
    </rPh>
    <rPh sb="3" eb="4">
      <t>ス</t>
    </rPh>
    <rPh sb="6" eb="7">
      <t>シュ</t>
    </rPh>
    <rPh sb="7" eb="9">
      <t>セタイ</t>
    </rPh>
    <rPh sb="9" eb="11">
      <t>ジンイン</t>
    </rPh>
    <phoneticPr fontId="42"/>
  </si>
  <si>
    <t>１世帯当り
人員</t>
    <phoneticPr fontId="42"/>
  </si>
  <si>
    <t>総　数（注1）</t>
    <rPh sb="0" eb="1">
      <t>フサ</t>
    </rPh>
    <rPh sb="2" eb="3">
      <t>カズ</t>
    </rPh>
    <rPh sb="4" eb="5">
      <t>チュウ</t>
    </rPh>
    <phoneticPr fontId="42"/>
  </si>
  <si>
    <t>一戸建</t>
    <rPh sb="0" eb="2">
      <t>イッコ</t>
    </rPh>
    <rPh sb="2" eb="3">
      <t>ダ</t>
    </rPh>
    <phoneticPr fontId="42"/>
  </si>
  <si>
    <t>長屋建</t>
    <rPh sb="0" eb="2">
      <t>ナガヤ</t>
    </rPh>
    <rPh sb="2" eb="3">
      <t>タ</t>
    </rPh>
    <phoneticPr fontId="42"/>
  </si>
  <si>
    <t>共同住宅（注2）</t>
    <rPh sb="0" eb="2">
      <t>キョウドウ</t>
    </rPh>
    <rPh sb="2" eb="4">
      <t>ジュウタク</t>
    </rPh>
    <rPh sb="5" eb="6">
      <t>チュウ</t>
    </rPh>
    <phoneticPr fontId="42"/>
  </si>
  <si>
    <t>1・2階建</t>
    <rPh sb="3" eb="4">
      <t>カイ</t>
    </rPh>
    <rPh sb="4" eb="5">
      <t>タ</t>
    </rPh>
    <phoneticPr fontId="42"/>
  </si>
  <si>
    <t>3～5階建</t>
    <rPh sb="3" eb="4">
      <t>カイ</t>
    </rPh>
    <rPh sb="4" eb="5">
      <t>タ</t>
    </rPh>
    <phoneticPr fontId="42"/>
  </si>
  <si>
    <t>6～10階建</t>
    <rPh sb="4" eb="5">
      <t>カイ</t>
    </rPh>
    <rPh sb="5" eb="6">
      <t>タ</t>
    </rPh>
    <phoneticPr fontId="42"/>
  </si>
  <si>
    <t>11～14階建</t>
    <rPh sb="5" eb="6">
      <t>カイ</t>
    </rPh>
    <rPh sb="6" eb="7">
      <t>タ</t>
    </rPh>
    <phoneticPr fontId="42"/>
  </si>
  <si>
    <t>15階建以上</t>
    <rPh sb="2" eb="3">
      <t>カイ</t>
    </rPh>
    <rPh sb="3" eb="4">
      <t>タ</t>
    </rPh>
    <rPh sb="4" eb="6">
      <t>イジョウ</t>
    </rPh>
    <phoneticPr fontId="42"/>
  </si>
  <si>
    <t>（注1）住宅の建て方「不詳」を含む。</t>
    <rPh sb="1" eb="2">
      <t>チュウ</t>
    </rPh>
    <rPh sb="4" eb="6">
      <t>ジュウタク</t>
    </rPh>
    <rPh sb="7" eb="8">
      <t>タ</t>
    </rPh>
    <rPh sb="9" eb="10">
      <t>カタ</t>
    </rPh>
    <rPh sb="11" eb="13">
      <t>フショウ</t>
    </rPh>
    <rPh sb="15" eb="16">
      <t>フク</t>
    </rPh>
    <phoneticPr fontId="42"/>
  </si>
  <si>
    <t>（注2）建物全体の階数「不詳」を含む。</t>
    <rPh sb="1" eb="2">
      <t>チュウ</t>
    </rPh>
    <rPh sb="4" eb="6">
      <t>タテモノ</t>
    </rPh>
    <rPh sb="6" eb="8">
      <t>ゼンタイ</t>
    </rPh>
    <rPh sb="9" eb="11">
      <t>カイスウ</t>
    </rPh>
    <rPh sb="12" eb="14">
      <t>フショウ</t>
    </rPh>
    <rPh sb="16" eb="17">
      <t>フク</t>
    </rPh>
    <phoneticPr fontId="42"/>
  </si>
  <si>
    <t>2-21. 産業別就業者数</t>
    <phoneticPr fontId="42"/>
  </si>
  <si>
    <t>（1）平成7～17年</t>
    <rPh sb="3" eb="5">
      <t>ヘー</t>
    </rPh>
    <rPh sb="9" eb="10">
      <t>ネン</t>
    </rPh>
    <phoneticPr fontId="2"/>
  </si>
  <si>
    <t>産              業</t>
  </si>
  <si>
    <t>平成7年</t>
    <rPh sb="0" eb="2">
      <t>ヘイセイ</t>
    </rPh>
    <phoneticPr fontId="43"/>
  </si>
  <si>
    <t>平成12年</t>
    <rPh sb="0" eb="2">
      <t>ヘイセイ</t>
    </rPh>
    <phoneticPr fontId="42"/>
  </si>
  <si>
    <t>平成17年</t>
    <rPh sb="0" eb="2">
      <t>ヘイセイ</t>
    </rPh>
    <phoneticPr fontId="42"/>
  </si>
  <si>
    <t>第1次産業</t>
    <phoneticPr fontId="42"/>
  </si>
  <si>
    <t>農      業</t>
    <phoneticPr fontId="42"/>
  </si>
  <si>
    <t>林      業</t>
    <phoneticPr fontId="42"/>
  </si>
  <si>
    <t>漁      業</t>
    <phoneticPr fontId="42"/>
  </si>
  <si>
    <t>第2次産業</t>
    <phoneticPr fontId="42"/>
  </si>
  <si>
    <t>鉱      業</t>
    <phoneticPr fontId="42"/>
  </si>
  <si>
    <t>建  設  業</t>
    <phoneticPr fontId="42"/>
  </si>
  <si>
    <t>製  造  業</t>
    <phoneticPr fontId="42"/>
  </si>
  <si>
    <t>第3次産業</t>
    <phoneticPr fontId="42"/>
  </si>
  <si>
    <t>電気･ガス･熱供給・水道業</t>
    <phoneticPr fontId="42"/>
  </si>
  <si>
    <t>運輸・通信業</t>
    <phoneticPr fontId="42"/>
  </si>
  <si>
    <t>卸売・小売業、飲食店</t>
    <phoneticPr fontId="42"/>
  </si>
  <si>
    <t>金融・保険業</t>
    <phoneticPr fontId="42"/>
  </si>
  <si>
    <t>不動産業</t>
    <phoneticPr fontId="42"/>
  </si>
  <si>
    <t>サービス業</t>
    <phoneticPr fontId="42"/>
  </si>
  <si>
    <r>
      <t>公務</t>
    </r>
    <r>
      <rPr>
        <sz val="9"/>
        <rFont val="ＭＳ 明朝"/>
        <family val="1"/>
        <charset val="128"/>
      </rPr>
      <t>（他に分類されないもの）</t>
    </r>
    <phoneticPr fontId="42"/>
  </si>
  <si>
    <t>分類不能の産業</t>
  </si>
  <si>
    <t>（注）15歳未満の就業者を含まない。</t>
    <rPh sb="1" eb="2">
      <t>チュウ</t>
    </rPh>
    <rPh sb="5" eb="8">
      <t>サイミマン</t>
    </rPh>
    <rPh sb="9" eb="12">
      <t>シュウギョウシャ</t>
    </rPh>
    <rPh sb="13" eb="14">
      <t>フク</t>
    </rPh>
    <phoneticPr fontId="2"/>
  </si>
  <si>
    <t>（2）平成22～令和2年</t>
    <rPh sb="3" eb="5">
      <t>ヘー</t>
    </rPh>
    <rPh sb="8" eb="10">
      <t>レイワ</t>
    </rPh>
    <rPh sb="11" eb="12">
      <t>ネン</t>
    </rPh>
    <phoneticPr fontId="2"/>
  </si>
  <si>
    <t>平成22年</t>
    <rPh sb="0" eb="2">
      <t>ヘイセイ</t>
    </rPh>
    <phoneticPr fontId="42"/>
  </si>
  <si>
    <t>令和2年</t>
    <rPh sb="0" eb="2">
      <t>レイワ</t>
    </rPh>
    <rPh sb="3" eb="4">
      <t>ネン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</si>
  <si>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2"/>
  </si>
  <si>
    <t>情報通信業</t>
    <rPh sb="0" eb="2">
      <t>ジョウホウ</t>
    </rPh>
    <rPh sb="2" eb="5">
      <t>ツウシンギョウ</t>
    </rPh>
    <phoneticPr fontId="2"/>
  </si>
  <si>
    <t>運輸業，郵便業</t>
    <rPh sb="2" eb="3">
      <t>ギョウ</t>
    </rPh>
    <rPh sb="4" eb="6">
      <t>ユウビン</t>
    </rPh>
    <phoneticPr fontId="42"/>
  </si>
  <si>
    <t>卸売業，小売業</t>
    <rPh sb="0" eb="3">
      <t>オロシウリギョウ</t>
    </rPh>
    <rPh sb="4" eb="7">
      <t>コウリギョウ</t>
    </rPh>
    <phoneticPr fontId="42"/>
  </si>
  <si>
    <t>金融業，保険業</t>
    <rPh sb="0" eb="2">
      <t>キンユウ</t>
    </rPh>
    <rPh sb="2" eb="3">
      <t>ギョウ</t>
    </rPh>
    <phoneticPr fontId="42"/>
  </si>
  <si>
    <t>不動産業，物品賃貸業</t>
    <rPh sb="5" eb="7">
      <t>ブッピン</t>
    </rPh>
    <rPh sb="7" eb="10">
      <t>チンタイギョウ</t>
    </rPh>
    <phoneticPr fontId="4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</si>
  <si>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</si>
  <si>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</si>
  <si>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</si>
  <si>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</si>
  <si>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医療，福祉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</si>
  <si>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</si>
  <si>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</si>
  <si>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42"/>
  </si>
  <si>
    <t>2-22. 人口集中地区（ＤＩＤ）の人口・面積</t>
    <phoneticPr fontId="42"/>
  </si>
  <si>
    <t>（単位：人、ｋ㎡）</t>
    <phoneticPr fontId="42"/>
  </si>
  <si>
    <t>全　　　域</t>
  </si>
  <si>
    <t>人口集中地区（DID）</t>
    <phoneticPr fontId="43"/>
  </si>
  <si>
    <t>構成比（％）</t>
    <phoneticPr fontId="42"/>
  </si>
  <si>
    <t>総人口</t>
  </si>
  <si>
    <t>総面積</t>
  </si>
  <si>
    <t xml:space="preserve">  昭和35</t>
    <phoneticPr fontId="42"/>
  </si>
  <si>
    <t xml:space="preserve">  平成2</t>
    <phoneticPr fontId="42"/>
  </si>
  <si>
    <t xml:space="preserve">  令和2</t>
    <rPh sb="2" eb="4">
      <t>レイワ</t>
    </rPh>
    <phoneticPr fontId="42"/>
  </si>
  <si>
    <t>（注）人口集中地区とは人口密度の高い調査区（人口密度約4,000人以上）が隣接して、昭和45年国勢</t>
    <rPh sb="1" eb="2">
      <t>チュウ</t>
    </rPh>
    <phoneticPr fontId="42"/>
  </si>
  <si>
    <t>　　　調査より人口5,000人以上を有する地域を構成する場合をいう。集中地区設定理由は、町村合併、</t>
    <phoneticPr fontId="42"/>
  </si>
  <si>
    <t>　　　新市創設による市域拡大のため、都市的地域と農村的地域が不明瞭になってきたことによる。</t>
    <phoneticPr fontId="42"/>
  </si>
  <si>
    <t>　　　昭和35年国勢調査から設定された。</t>
    <phoneticPr fontId="42"/>
  </si>
  <si>
    <t>2-23. 常住人口と昼間人口の推移</t>
    <rPh sb="6" eb="7">
      <t>ジョウ</t>
    </rPh>
    <rPh sb="7" eb="8">
      <t>ジュウ</t>
    </rPh>
    <rPh sb="8" eb="10">
      <t>ジンコウ</t>
    </rPh>
    <phoneticPr fontId="42"/>
  </si>
  <si>
    <t>各年10月1日</t>
    <rPh sb="0" eb="2">
      <t>カクネンド</t>
    </rPh>
    <rPh sb="2" eb="5">
      <t>１０ガツ</t>
    </rPh>
    <rPh sb="5" eb="7">
      <t>１ニチ</t>
    </rPh>
    <phoneticPr fontId="42"/>
  </si>
  <si>
    <t>（単位:人、％）</t>
    <phoneticPr fontId="42"/>
  </si>
  <si>
    <t>常住（夜間）人口</t>
  </si>
  <si>
    <t>流入人口</t>
  </si>
  <si>
    <t>流出人口</t>
  </si>
  <si>
    <t>流出超過人口</t>
  </si>
  <si>
    <t>昼間人口</t>
  </si>
  <si>
    <t xml:space="preserve"> 昼夜間
人口比率</t>
    <rPh sb="2" eb="3">
      <t>ヨル</t>
    </rPh>
    <phoneticPr fontId="42"/>
  </si>
  <si>
    <t>増加率</t>
  </si>
  <si>
    <t>平成2</t>
    <phoneticPr fontId="42"/>
  </si>
  <si>
    <t>令和2</t>
    <rPh sb="0" eb="2">
      <t>レイワ</t>
    </rPh>
    <phoneticPr fontId="42"/>
  </si>
  <si>
    <t>（注）15歳未満通学者を含む。</t>
    <phoneticPr fontId="43"/>
  </si>
  <si>
    <t>目次</t>
  </si>
  <si>
    <t>目次へもどる</t>
  </si>
  <si>
    <t>2-1. 人口の推移</t>
  </si>
  <si>
    <t>2-2. 自然増・社会増の推移</t>
  </si>
  <si>
    <t>2-3. 年齢各歳別男女別人口</t>
  </si>
  <si>
    <t>2-4. 年齢５歳階級別男女別人口</t>
  </si>
  <si>
    <t>2-5. 地区別人口・世帯数</t>
  </si>
  <si>
    <t>2-6. 地区別人口の推移</t>
  </si>
  <si>
    <t>2-7. 町（丁）字別人口・世帯数</t>
  </si>
  <si>
    <t>2-8. 都道府県別転入者数</t>
  </si>
  <si>
    <t>2-9. 年齢３区分人口の推移</t>
  </si>
  <si>
    <t>2-10. 市民の平均年齢</t>
  </si>
  <si>
    <t>2-11. 国籍別外国人登録人口</t>
  </si>
  <si>
    <t>2-12. 国勢調査人口の推移</t>
  </si>
  <si>
    <t>2-13. 年齢各歳別男女別人口（国勢調査）</t>
  </si>
  <si>
    <t xml:space="preserve">2-14. 越谷市外への従業者・通学者数 </t>
  </si>
  <si>
    <t xml:space="preserve">2-15. 越谷市内への従業者・通学者数 </t>
  </si>
  <si>
    <t>2-17. 労働力状態別年齢５歳階級別男女別15歳以上人口</t>
  </si>
  <si>
    <t>2-18. 年齢（５歳階級）別男女別一般世帯高齢単身者数</t>
  </si>
  <si>
    <t>2-19. 夫の年齢（５歳階級）妻の年齢（５歳階級）別高齢夫婦世帯数</t>
  </si>
  <si>
    <t>2-20. 住宅の建て方別世帯数・世帯人員</t>
  </si>
  <si>
    <t>2-21. 産業別就業者数</t>
  </si>
  <si>
    <t>2-22. 人口集中地区（ＤＩＤ）の人口・面積</t>
  </si>
  <si>
    <t>2-23. 常住人口と昼間人口の推移</t>
  </si>
  <si>
    <t>（1）平成22・27年</t>
    <rPh sb="3" eb="5">
      <t>ヘー</t>
    </rPh>
    <rPh sb="10" eb="11">
      <t>ネン</t>
    </rPh>
    <phoneticPr fontId="42"/>
  </si>
  <si>
    <t>2-16. 世帯数と世帯人員数（１）平成22・27年</t>
    <phoneticPr fontId="2"/>
  </si>
  <si>
    <t>2-16. 世帯数と世帯人員数（２）令和2年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</si>
</sst>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6" formatCode="&quot;¥&quot;#,##0;[Red]&quot;¥&quot;\-#,##0"/>
    <numFmt numFmtId="176" formatCode="#,##0;\-#,##0;&quot;-&quot;"/>
    <numFmt numFmtId="177" formatCode="[$-411]ge\.m\.d;@"/>
    <numFmt numFmtId="178" formatCode="#,##0_ ;[Red]\-#,##0\ "/>
    <numFmt numFmtId="179" formatCode="#,##0.0_ ;[Red]\-#,##0.0\ "/>
    <numFmt numFmtId="180" formatCode="#,##0.00_ ;[Red]\-#,##0.00\ "/>
    <numFmt numFmtId="181" formatCode="0_ "/>
    <numFmt numFmtId="182" formatCode="#,##0.0_ "/>
    <numFmt numFmtId="183" formatCode="#,##0\ ;&quot;△ &quot;#,##0\ "/>
    <numFmt numFmtId="184" formatCode="#,##0_ "/>
    <numFmt numFmtId="185" formatCode="#,##0.00_ "/>
    <numFmt numFmtId="186" formatCode="#,##0.0;[Red]\-#,##0.0"/>
    <numFmt numFmtId="187" formatCode="0_);[Red]\(0\)"/>
    <numFmt numFmtId="188" formatCode="0.0_ "/>
  </numFmts>
  <fonts count="7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ｺﾞｼｯｸ"/>
      <family val="3"/>
      <charset val="128"/>
    </font>
    <font>
      <sz val="9.5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ｺﾞｼｯｸ"/>
      <family val="3"/>
      <charset val="128"/>
    </font>
    <font>
      <sz val="10"/>
      <color indexed="8"/>
      <name val="HGｺﾞｼｯｸM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明朝"/>
      <family val="1"/>
      <charset val="128"/>
    </font>
    <font>
      <sz val="10"/>
      <color indexed="8"/>
      <name val="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Times New Roman"/>
      <family val="1"/>
    </font>
    <font>
      <sz val="7"/>
      <color indexed="8"/>
      <name val="ＭＳ 明朝"/>
      <family val="1"/>
      <charset val="128"/>
    </font>
    <font>
      <sz val="8"/>
      <color indexed="8"/>
      <name val="ｺﾞｼｯｸ"/>
      <family val="3"/>
      <charset val="128"/>
    </font>
    <font>
      <sz val="8"/>
      <color indexed="8"/>
      <name val="ＭＳ ゴシック"/>
      <family val="3"/>
      <charset val="128"/>
    </font>
    <font>
      <sz val="6"/>
      <color indexed="8"/>
      <name val="ＭＳ 明朝"/>
      <family val="1"/>
      <charset val="128"/>
    </font>
    <font>
      <sz val="10"/>
      <color indexed="8"/>
      <name val="Times New Roman"/>
      <family val="1"/>
    </font>
    <font>
      <sz val="10"/>
      <color rgb="FFFF0000"/>
      <name val="ＭＳ 明朝"/>
      <family val="1"/>
      <charset val="128"/>
    </font>
    <font>
      <sz val="10"/>
      <color theme="1"/>
      <name val="ゴシック"/>
      <family val="3"/>
      <charset val="128"/>
    </font>
    <font>
      <sz val="7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72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3" fillId="0" borderId="0"/>
    <xf numFmtId="0" fontId="73" fillId="0" borderId="0" applyNumberFormat="0" applyFill="0" applyBorder="0" applyAlignment="0" applyProtection="0">
      <alignment vertical="center"/>
    </xf>
  </cellStyleXfs>
  <cellXfs count="548">
    <xf numFmtId="0" fontId="0" fillId="0" borderId="0" xfId="0">
      <alignment vertical="center"/>
    </xf>
    <xf numFmtId="0" fontId="41" fillId="0" borderId="0" xfId="269" applyNumberFormat="1" applyFont="1" applyBorder="1" applyAlignment="1">
      <alignment vertical="center"/>
    </xf>
    <xf numFmtId="0" fontId="40" fillId="0" borderId="0" xfId="269" applyNumberFormat="1" applyFont="1" applyAlignment="1">
      <alignment vertical="center"/>
    </xf>
    <xf numFmtId="0" fontId="40" fillId="0" borderId="0" xfId="269" applyNumberFormat="1" applyFont="1" applyBorder="1" applyAlignment="1">
      <alignment vertical="center"/>
    </xf>
    <xf numFmtId="0" fontId="40" fillId="0" borderId="0" xfId="269" applyNumberFormat="1" applyFont="1"/>
    <xf numFmtId="0" fontId="5" fillId="0" borderId="13" xfId="2" applyNumberFormat="1" applyFont="1" applyFill="1" applyBorder="1" applyAlignment="1">
      <alignment horizontal="left" vertical="center" indent="1"/>
    </xf>
    <xf numFmtId="0" fontId="5" fillId="0" borderId="15" xfId="269" applyNumberFormat="1" applyFont="1" applyBorder="1" applyAlignment="1">
      <alignment horizontal="center" vertical="center" shrinkToFit="1"/>
    </xf>
    <xf numFmtId="0" fontId="5" fillId="0" borderId="15" xfId="269" applyNumberFormat="1" applyFont="1" applyBorder="1" applyAlignment="1">
      <alignment horizontal="center" vertical="center"/>
    </xf>
    <xf numFmtId="0" fontId="5" fillId="0" borderId="17" xfId="269" applyNumberFormat="1" applyFont="1" applyBorder="1" applyAlignment="1">
      <alignment horizontal="center" vertical="center" shrinkToFit="1"/>
    </xf>
    <xf numFmtId="0" fontId="5" fillId="0" borderId="0" xfId="269" applyNumberFormat="1" applyFont="1" applyAlignment="1">
      <alignment vertical="center"/>
    </xf>
    <xf numFmtId="0" fontId="5" fillId="0" borderId="16" xfId="269" applyNumberFormat="1" applyFont="1" applyBorder="1" applyAlignment="1">
      <alignment horizontal="center" vertical="center"/>
    </xf>
    <xf numFmtId="0" fontId="6" fillId="0" borderId="19" xfId="269" applyNumberFormat="1" applyFont="1" applyBorder="1" applyAlignment="1">
      <alignment horizontal="center" vertical="center"/>
    </xf>
    <xf numFmtId="0" fontId="6" fillId="0" borderId="20" xfId="269" applyNumberFormat="1" applyFont="1" applyBorder="1" applyAlignment="1">
      <alignment horizontal="center" vertical="center"/>
    </xf>
    <xf numFmtId="0" fontId="5" fillId="0" borderId="0" xfId="269" applyNumberFormat="1" applyFont="1" applyAlignment="1">
      <alignment horizontal="right" vertical="center" indent="1"/>
    </xf>
    <xf numFmtId="178" fontId="5" fillId="0" borderId="21" xfId="2" applyNumberFormat="1" applyFont="1" applyBorder="1" applyAlignment="1">
      <alignment vertical="center"/>
    </xf>
    <xf numFmtId="178" fontId="5" fillId="0" borderId="0" xfId="2" applyNumberFormat="1" applyFont="1" applyAlignment="1">
      <alignment vertical="center"/>
    </xf>
    <xf numFmtId="179" fontId="5" fillId="0" borderId="0" xfId="2" applyNumberFormat="1" applyFont="1" applyAlignment="1">
      <alignment vertical="center"/>
    </xf>
    <xf numFmtId="180" fontId="5" fillId="0" borderId="0" xfId="269" applyNumberFormat="1" applyFont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179" fontId="5" fillId="0" borderId="0" xfId="269" applyNumberFormat="1" applyFont="1" applyBorder="1" applyAlignment="1">
      <alignment vertical="center"/>
    </xf>
    <xf numFmtId="0" fontId="5" fillId="0" borderId="0" xfId="269" applyNumberFormat="1" applyFont="1"/>
    <xf numFmtId="0" fontId="5" fillId="0" borderId="0" xfId="269" applyNumberFormat="1" applyFont="1" applyBorder="1" applyAlignment="1">
      <alignment horizontal="right" vertical="center" indent="1"/>
    </xf>
    <xf numFmtId="0" fontId="5" fillId="0" borderId="0" xfId="269" quotePrefix="1" applyNumberFormat="1" applyFont="1" applyAlignment="1">
      <alignment horizontal="right" vertical="center" indent="1"/>
    </xf>
    <xf numFmtId="178" fontId="5" fillId="0" borderId="0" xfId="2" applyNumberFormat="1" applyFont="1" applyBorder="1" applyAlignment="1">
      <alignment vertical="center"/>
    </xf>
    <xf numFmtId="180" fontId="5" fillId="0" borderId="0" xfId="269" applyNumberFormat="1" applyFont="1" applyBorder="1" applyAlignment="1">
      <alignment vertical="center"/>
    </xf>
    <xf numFmtId="0" fontId="5" fillId="0" borderId="22" xfId="269" quotePrefix="1" applyNumberFormat="1" applyFont="1" applyBorder="1" applyAlignment="1">
      <alignment horizontal="right" vertical="center" indent="1"/>
    </xf>
    <xf numFmtId="179" fontId="5" fillId="0" borderId="0" xfId="2" applyNumberFormat="1" applyFont="1" applyBorder="1" applyAlignment="1">
      <alignment vertical="center"/>
    </xf>
    <xf numFmtId="0" fontId="5" fillId="0" borderId="0" xfId="269" quotePrefix="1" applyNumberFormat="1" applyFont="1" applyBorder="1" applyAlignment="1">
      <alignment horizontal="right" vertical="center" indent="1"/>
    </xf>
    <xf numFmtId="0" fontId="5" fillId="0" borderId="13" xfId="269" quotePrefix="1" applyNumberFormat="1" applyFont="1" applyBorder="1" applyAlignment="1">
      <alignment horizontal="right" vertical="center" indent="1"/>
    </xf>
    <xf numFmtId="178" fontId="5" fillId="0" borderId="20" xfId="2" applyNumberFormat="1" applyFont="1" applyBorder="1" applyAlignment="1">
      <alignment vertical="center"/>
    </xf>
    <xf numFmtId="178" fontId="5" fillId="0" borderId="13" xfId="2" applyNumberFormat="1" applyFont="1" applyBorder="1" applyAlignment="1">
      <alignment vertical="center"/>
    </xf>
    <xf numFmtId="178" fontId="5" fillId="0" borderId="13" xfId="2" applyNumberFormat="1" applyFont="1" applyFill="1" applyBorder="1" applyAlignment="1">
      <alignment vertical="center"/>
    </xf>
    <xf numFmtId="179" fontId="5" fillId="0" borderId="13" xfId="2" applyNumberFormat="1" applyFont="1" applyBorder="1" applyAlignment="1">
      <alignment vertical="center"/>
    </xf>
    <xf numFmtId="180" fontId="5" fillId="0" borderId="13" xfId="269" applyNumberFormat="1" applyFont="1" applyBorder="1" applyAlignment="1">
      <alignment vertical="center"/>
    </xf>
    <xf numFmtId="179" fontId="5" fillId="0" borderId="13" xfId="269" applyNumberFormat="1" applyFont="1" applyBorder="1" applyAlignment="1">
      <alignment vertical="center"/>
    </xf>
    <xf numFmtId="0" fontId="5" fillId="0" borderId="22" xfId="269" quotePrefix="1" applyNumberFormat="1" applyFont="1" applyFill="1" applyBorder="1" applyAlignment="1">
      <alignment horizontal="right" vertical="center" indent="1"/>
    </xf>
    <xf numFmtId="179" fontId="5" fillId="0" borderId="0" xfId="2" applyNumberFormat="1" applyFont="1" applyFill="1" applyBorder="1" applyAlignment="1">
      <alignment vertical="center"/>
    </xf>
    <xf numFmtId="180" fontId="5" fillId="0" borderId="0" xfId="269" applyNumberFormat="1" applyFont="1" applyFill="1" applyBorder="1" applyAlignment="1">
      <alignment vertical="center"/>
    </xf>
    <xf numFmtId="0" fontId="5" fillId="0" borderId="22" xfId="269" applyNumberFormat="1" applyFont="1" applyBorder="1" applyAlignment="1">
      <alignment horizontal="right" vertical="center" indent="1"/>
    </xf>
    <xf numFmtId="178" fontId="5" fillId="0" borderId="0" xfId="269" applyNumberFormat="1" applyFont="1" applyFill="1" applyBorder="1" applyAlignment="1">
      <alignment vertical="center"/>
    </xf>
    <xf numFmtId="179" fontId="5" fillId="0" borderId="0" xfId="269" applyNumberFormat="1" applyFont="1" applyFill="1" applyBorder="1" applyAlignment="1">
      <alignment vertical="center"/>
    </xf>
    <xf numFmtId="178" fontId="5" fillId="0" borderId="21" xfId="269" applyNumberFormat="1" applyFont="1" applyFill="1" applyBorder="1" applyAlignment="1">
      <alignment vertical="center"/>
    </xf>
    <xf numFmtId="0" fontId="5" fillId="0" borderId="0" xfId="269" applyNumberFormat="1" applyFont="1" applyFill="1" applyBorder="1" applyAlignment="1">
      <alignment horizontal="right" vertical="center" indent="1"/>
    </xf>
    <xf numFmtId="178" fontId="5" fillId="0" borderId="20" xfId="269" applyNumberFormat="1" applyFont="1" applyFill="1" applyBorder="1" applyAlignment="1">
      <alignment vertical="center"/>
    </xf>
    <xf numFmtId="181" fontId="44" fillId="0" borderId="0" xfId="2" applyNumberFormat="1" applyFont="1" applyFill="1" applyBorder="1" applyAlignment="1">
      <alignment vertical="center"/>
    </xf>
    <xf numFmtId="182" fontId="5" fillId="0" borderId="0" xfId="2" applyNumberFormat="1" applyFont="1" applyFill="1" applyBorder="1" applyAlignment="1">
      <alignment vertical="center"/>
    </xf>
    <xf numFmtId="0" fontId="5" fillId="0" borderId="23" xfId="269" applyNumberFormat="1" applyFont="1" applyBorder="1" applyAlignment="1">
      <alignment vertical="center"/>
    </xf>
    <xf numFmtId="0" fontId="5" fillId="0" borderId="23" xfId="269" applyNumberFormat="1" applyFont="1" applyFill="1" applyBorder="1" applyAlignment="1">
      <alignment vertical="center"/>
    </xf>
    <xf numFmtId="0" fontId="5" fillId="0" borderId="0" xfId="269" applyNumberFormat="1" applyFont="1" applyFill="1" applyBorder="1" applyAlignment="1">
      <alignment vertical="center"/>
    </xf>
    <xf numFmtId="0" fontId="5" fillId="0" borderId="0" xfId="269" applyNumberFormat="1" applyFont="1" applyFill="1" applyAlignment="1">
      <alignment vertical="center"/>
    </xf>
    <xf numFmtId="0" fontId="5" fillId="0" borderId="0" xfId="269" applyNumberFormat="1" applyFont="1" applyFill="1" applyAlignment="1">
      <alignment horizontal="right" vertical="center"/>
    </xf>
    <xf numFmtId="0" fontId="41" fillId="0" borderId="0" xfId="2" applyNumberFormat="1" applyFont="1" applyFill="1" applyAlignment="1">
      <alignment vertical="center"/>
    </xf>
    <xf numFmtId="0" fontId="40" fillId="0" borderId="0" xfId="2" applyNumberFormat="1" applyFont="1" applyFill="1" applyAlignment="1">
      <alignment vertical="center"/>
    </xf>
    <xf numFmtId="0" fontId="5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Alignment="1">
      <alignment vertical="center"/>
    </xf>
    <xf numFmtId="0" fontId="5" fillId="0" borderId="15" xfId="2" applyNumberFormat="1" applyFont="1" applyFill="1" applyBorder="1" applyAlignment="1">
      <alignment horizontal="center" vertical="center"/>
    </xf>
    <xf numFmtId="0" fontId="5" fillId="0" borderId="24" xfId="2" applyNumberFormat="1" applyFont="1" applyFill="1" applyBorder="1" applyAlignment="1">
      <alignment horizontal="centerContinuous" vertical="center"/>
    </xf>
    <xf numFmtId="0" fontId="5" fillId="0" borderId="1" xfId="2" applyNumberFormat="1" applyFont="1" applyFill="1" applyBorder="1" applyAlignment="1">
      <alignment horizontal="centerContinuous" vertical="center"/>
    </xf>
    <xf numFmtId="0" fontId="5" fillId="0" borderId="25" xfId="2" applyNumberFormat="1" applyFont="1" applyFill="1" applyBorder="1" applyAlignment="1">
      <alignment horizontal="centerContinuous" vertical="center"/>
    </xf>
    <xf numFmtId="0" fontId="5" fillId="0" borderId="19" xfId="2" applyNumberFormat="1" applyFont="1" applyFill="1" applyBorder="1" applyAlignment="1">
      <alignment horizontal="center" vertical="center"/>
    </xf>
    <xf numFmtId="0" fontId="5" fillId="0" borderId="16" xfId="2" applyNumberFormat="1" applyFont="1" applyFill="1" applyBorder="1" applyAlignment="1">
      <alignment horizontal="center" vertical="center"/>
    </xf>
    <xf numFmtId="0" fontId="5" fillId="0" borderId="22" xfId="2" applyNumberFormat="1" applyFont="1" applyFill="1" applyBorder="1" applyAlignment="1">
      <alignment horizontal="right" vertical="center" indent="1"/>
    </xf>
    <xf numFmtId="183" fontId="5" fillId="0" borderId="0" xfId="2" applyNumberFormat="1" applyFont="1" applyFill="1" applyAlignment="1">
      <alignment vertical="center"/>
    </xf>
    <xf numFmtId="183" fontId="5" fillId="0" borderId="0" xfId="2" applyNumberFormat="1" applyFont="1" applyFill="1" applyBorder="1" applyAlignment="1">
      <alignment vertical="center"/>
    </xf>
    <xf numFmtId="0" fontId="5" fillId="0" borderId="18" xfId="2" applyNumberFormat="1" applyFont="1" applyFill="1" applyBorder="1" applyAlignment="1">
      <alignment horizontal="right" vertical="center" indent="1"/>
    </xf>
    <xf numFmtId="183" fontId="5" fillId="0" borderId="13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horizontal="right" vertical="center" indent="1"/>
    </xf>
    <xf numFmtId="183" fontId="5" fillId="0" borderId="21" xfId="2" applyNumberFormat="1" applyFont="1" applyFill="1" applyBorder="1" applyAlignment="1">
      <alignment vertical="center"/>
    </xf>
    <xf numFmtId="0" fontId="5" fillId="0" borderId="22" xfId="2" quotePrefix="1" applyNumberFormat="1" applyFont="1" applyFill="1" applyBorder="1" applyAlignment="1">
      <alignment horizontal="right" vertical="center" indent="1"/>
    </xf>
    <xf numFmtId="0" fontId="5" fillId="0" borderId="0" xfId="2" quotePrefix="1" applyNumberFormat="1" applyFont="1" applyFill="1" applyBorder="1" applyAlignment="1">
      <alignment horizontal="right" vertical="center" indent="1"/>
    </xf>
    <xf numFmtId="0" fontId="5" fillId="0" borderId="18" xfId="2" quotePrefix="1" applyNumberFormat="1" applyFont="1" applyFill="1" applyBorder="1" applyAlignment="1">
      <alignment horizontal="right" vertical="center" indent="1"/>
    </xf>
    <xf numFmtId="0" fontId="5" fillId="0" borderId="23" xfId="2" applyNumberFormat="1" applyFont="1" applyFill="1" applyBorder="1" applyAlignment="1">
      <alignment vertical="center"/>
    </xf>
    <xf numFmtId="0" fontId="40" fillId="0" borderId="23" xfId="269" applyNumberFormat="1" applyFont="1" applyFill="1" applyBorder="1" applyAlignment="1">
      <alignment vertical="center"/>
    </xf>
    <xf numFmtId="0" fontId="5" fillId="0" borderId="0" xfId="269" applyNumberFormat="1" applyFont="1" applyFill="1" applyBorder="1" applyAlignment="1">
      <alignment horizontal="left" vertical="center"/>
    </xf>
    <xf numFmtId="0" fontId="5" fillId="0" borderId="0" xfId="269" applyNumberFormat="1" applyFont="1" applyFill="1"/>
    <xf numFmtId="0" fontId="5" fillId="0" borderId="0" xfId="2" applyNumberFormat="1" applyFont="1" applyFill="1" applyAlignment="1">
      <alignment horizontal="right" vertical="center"/>
    </xf>
    <xf numFmtId="0" fontId="41" fillId="0" borderId="0" xfId="2" applyNumberFormat="1" applyFont="1" applyFill="1" applyBorder="1" applyAlignment="1">
      <alignment vertical="center"/>
    </xf>
    <xf numFmtId="0" fontId="5" fillId="0" borderId="0" xfId="2" applyNumberFormat="1" applyFont="1" applyFill="1" applyAlignment="1">
      <alignment horizontal="center" vertical="center"/>
    </xf>
    <xf numFmtId="0" fontId="45" fillId="0" borderId="0" xfId="2" applyNumberFormat="1" applyFont="1" applyFill="1" applyAlignment="1">
      <alignment vertical="center"/>
    </xf>
    <xf numFmtId="0" fontId="5" fillId="0" borderId="13" xfId="2" quotePrefix="1" applyNumberFormat="1" applyFont="1" applyFill="1" applyBorder="1" applyAlignment="1">
      <alignment horizontal="left" vertical="center" indent="1"/>
    </xf>
    <xf numFmtId="0" fontId="5" fillId="0" borderId="13" xfId="269" applyNumberFormat="1" applyFont="1" applyFill="1" applyBorder="1" applyAlignment="1">
      <alignment vertical="center"/>
    </xf>
    <xf numFmtId="0" fontId="45" fillId="0" borderId="0" xfId="2" applyNumberFormat="1" applyFont="1" applyFill="1" applyAlignment="1">
      <alignment horizontal="center" vertical="center"/>
    </xf>
    <xf numFmtId="0" fontId="5" fillId="0" borderId="13" xfId="2" applyNumberFormat="1" applyFont="1" applyFill="1" applyBorder="1" applyAlignment="1">
      <alignment horizontal="right"/>
    </xf>
    <xf numFmtId="0" fontId="5" fillId="0" borderId="25" xfId="2" applyNumberFormat="1" applyFont="1" applyFill="1" applyBorder="1" applyAlignment="1">
      <alignment horizontal="center" vertical="center"/>
    </xf>
    <xf numFmtId="0" fontId="5" fillId="0" borderId="24" xfId="2" applyNumberFormat="1" applyFont="1" applyFill="1" applyBorder="1" applyAlignment="1">
      <alignment horizontal="center" vertical="center"/>
    </xf>
    <xf numFmtId="0" fontId="5" fillId="0" borderId="26" xfId="2" applyNumberFormat="1" applyFont="1" applyFill="1" applyBorder="1" applyAlignment="1">
      <alignment horizontal="center" vertical="center"/>
    </xf>
    <xf numFmtId="0" fontId="41" fillId="0" borderId="14" xfId="2" applyNumberFormat="1" applyFont="1" applyFill="1" applyBorder="1" applyAlignment="1">
      <alignment horizontal="center" vertical="center"/>
    </xf>
    <xf numFmtId="178" fontId="41" fillId="0" borderId="23" xfId="2" applyNumberFormat="1" applyFont="1" applyFill="1" applyBorder="1" applyAlignment="1">
      <alignment vertical="center"/>
    </xf>
    <xf numFmtId="0" fontId="41" fillId="0" borderId="27" xfId="2" applyNumberFormat="1" applyFont="1" applyFill="1" applyBorder="1" applyAlignment="1">
      <alignment horizontal="center" vertical="center"/>
    </xf>
    <xf numFmtId="178" fontId="41" fillId="0" borderId="17" xfId="2" applyNumberFormat="1" applyFont="1" applyFill="1" applyBorder="1" applyAlignment="1">
      <alignment vertical="center"/>
    </xf>
    <xf numFmtId="0" fontId="5" fillId="0" borderId="22" xfId="2" applyNumberFormat="1" applyFont="1" applyFill="1" applyBorder="1" applyAlignment="1">
      <alignment horizontal="center" vertical="center"/>
    </xf>
    <xf numFmtId="178" fontId="5" fillId="0" borderId="22" xfId="2" applyNumberFormat="1" applyFont="1" applyFill="1" applyBorder="1" applyAlignment="1">
      <alignment vertical="center"/>
    </xf>
    <xf numFmtId="0" fontId="5" fillId="0" borderId="27" xfId="2" applyNumberFormat="1" applyFont="1" applyFill="1" applyBorder="1" applyAlignment="1">
      <alignment horizontal="center" vertical="center"/>
    </xf>
    <xf numFmtId="178" fontId="5" fillId="0" borderId="21" xfId="2" applyNumberFormat="1" applyFont="1" applyFill="1" applyBorder="1" applyAlignment="1">
      <alignment vertical="center"/>
    </xf>
    <xf numFmtId="0" fontId="5" fillId="0" borderId="18" xfId="2" applyNumberFormat="1" applyFont="1" applyFill="1" applyBorder="1" applyAlignment="1">
      <alignment horizontal="center" vertical="center"/>
    </xf>
    <xf numFmtId="0" fontId="5" fillId="0" borderId="28" xfId="2" applyNumberFormat="1" applyFont="1" applyFill="1" applyBorder="1" applyAlignment="1">
      <alignment horizontal="center" vertical="center"/>
    </xf>
    <xf numFmtId="178" fontId="5" fillId="0" borderId="20" xfId="2" applyNumberFormat="1" applyFont="1" applyFill="1" applyBorder="1" applyAlignment="1">
      <alignment vertical="center"/>
    </xf>
    <xf numFmtId="0" fontId="5" fillId="0" borderId="0" xfId="269" applyNumberFormat="1" applyFont="1" applyFill="1" applyAlignment="1">
      <alignment vertical="top"/>
    </xf>
    <xf numFmtId="0" fontId="5" fillId="0" borderId="0" xfId="2" applyNumberFormat="1" applyFont="1" applyFill="1" applyAlignment="1">
      <alignment horizontal="center"/>
    </xf>
    <xf numFmtId="0" fontId="5" fillId="0" borderId="0" xfId="2" applyNumberFormat="1" applyFont="1" applyFill="1"/>
    <xf numFmtId="0" fontId="45" fillId="0" borderId="0" xfId="2" applyNumberFormat="1" applyFont="1" applyFill="1"/>
    <xf numFmtId="0" fontId="45" fillId="0" borderId="0" xfId="2" applyNumberFormat="1" applyFont="1" applyFill="1" applyAlignment="1">
      <alignment horizontal="center"/>
    </xf>
    <xf numFmtId="0" fontId="46" fillId="0" borderId="14" xfId="2" applyNumberFormat="1" applyFont="1" applyFill="1" applyBorder="1" applyAlignment="1">
      <alignment horizontal="center" vertical="center"/>
    </xf>
    <xf numFmtId="178" fontId="46" fillId="0" borderId="23" xfId="2" applyNumberFormat="1" applyFont="1" applyFill="1" applyBorder="1" applyAlignment="1">
      <alignment vertical="center"/>
    </xf>
    <xf numFmtId="0" fontId="45" fillId="0" borderId="0" xfId="2" applyNumberFormat="1" applyFont="1" applyFill="1" applyBorder="1" applyAlignment="1">
      <alignment horizontal="center"/>
    </xf>
    <xf numFmtId="178" fontId="5" fillId="0" borderId="23" xfId="2" applyNumberFormat="1" applyFont="1" applyFill="1" applyBorder="1" applyAlignment="1">
      <alignment vertical="center"/>
    </xf>
    <xf numFmtId="0" fontId="5" fillId="0" borderId="0" xfId="2" applyNumberFormat="1" applyFont="1" applyFill="1" applyBorder="1"/>
    <xf numFmtId="0" fontId="45" fillId="0" borderId="23" xfId="2" applyNumberFormat="1" applyFont="1" applyFill="1" applyBorder="1"/>
    <xf numFmtId="0" fontId="45" fillId="0" borderId="0" xfId="2" applyNumberFormat="1" applyFont="1" applyFill="1" applyAlignment="1">
      <alignment horizontal="right" vertical="center"/>
    </xf>
    <xf numFmtId="0" fontId="41" fillId="0" borderId="0" xfId="269" applyNumberFormat="1" applyFont="1" applyFill="1" applyAlignment="1">
      <alignment vertical="center"/>
    </xf>
    <xf numFmtId="0" fontId="40" fillId="0" borderId="0" xfId="269" applyNumberFormat="1" applyFont="1" applyFill="1" applyAlignment="1">
      <alignment vertical="center"/>
    </xf>
    <xf numFmtId="0" fontId="40" fillId="0" borderId="0" xfId="269" applyNumberFormat="1" applyFont="1" applyFill="1" applyAlignment="1"/>
    <xf numFmtId="0" fontId="5" fillId="0" borderId="13" xfId="269" quotePrefix="1" applyNumberFormat="1" applyFont="1" applyFill="1" applyBorder="1" applyAlignment="1">
      <alignment horizontal="left" vertical="center" indent="1"/>
    </xf>
    <xf numFmtId="0" fontId="3" fillId="0" borderId="13" xfId="269" applyNumberFormat="1" applyFill="1" applyBorder="1" applyAlignment="1">
      <alignment vertical="center"/>
    </xf>
    <xf numFmtId="0" fontId="5" fillId="0" borderId="24" xfId="269" applyNumberFormat="1" applyFont="1" applyFill="1" applyBorder="1" applyAlignment="1">
      <alignment horizontal="centerContinuous" vertical="center"/>
    </xf>
    <xf numFmtId="0" fontId="5" fillId="0" borderId="1" xfId="269" applyNumberFormat="1" applyFont="1" applyFill="1" applyBorder="1" applyAlignment="1">
      <alignment horizontal="centerContinuous" vertical="center"/>
    </xf>
    <xf numFmtId="0" fontId="5" fillId="0" borderId="25" xfId="269" applyNumberFormat="1" applyFont="1" applyFill="1" applyBorder="1" applyAlignment="1">
      <alignment horizontal="centerContinuous" vertical="center"/>
    </xf>
    <xf numFmtId="0" fontId="5" fillId="0" borderId="15" xfId="269" applyNumberFormat="1" applyFont="1" applyFill="1" applyBorder="1" applyAlignment="1">
      <alignment horizontal="center" vertical="center"/>
    </xf>
    <xf numFmtId="0" fontId="5" fillId="0" borderId="23" xfId="269" applyNumberFormat="1" applyFont="1" applyFill="1" applyBorder="1" applyAlignment="1">
      <alignment horizontal="center" vertical="center"/>
    </xf>
    <xf numFmtId="0" fontId="5" fillId="0" borderId="16" xfId="269" applyNumberFormat="1" applyFont="1" applyFill="1" applyBorder="1" applyAlignment="1">
      <alignment horizontal="center" vertical="center"/>
    </xf>
    <xf numFmtId="0" fontId="47" fillId="0" borderId="19" xfId="269" applyNumberFormat="1" applyFont="1" applyFill="1" applyBorder="1" applyAlignment="1">
      <alignment horizontal="center" vertical="center"/>
    </xf>
    <xf numFmtId="0" fontId="6" fillId="0" borderId="19" xfId="269" applyNumberFormat="1" applyFont="1" applyFill="1" applyBorder="1" applyAlignment="1">
      <alignment horizontal="center" vertical="center"/>
    </xf>
    <xf numFmtId="0" fontId="47" fillId="0" borderId="13" xfId="269" applyNumberFormat="1" applyFont="1" applyFill="1" applyBorder="1" applyAlignment="1">
      <alignment horizontal="center" vertical="center"/>
    </xf>
    <xf numFmtId="0" fontId="46" fillId="0" borderId="22" xfId="269" applyNumberFormat="1" applyFont="1" applyFill="1" applyBorder="1" applyAlignment="1">
      <alignment horizontal="center" vertical="center"/>
    </xf>
    <xf numFmtId="178" fontId="46" fillId="0" borderId="0" xfId="2" applyNumberFormat="1" applyFont="1" applyFill="1" applyBorder="1" applyAlignment="1">
      <alignment vertical="center"/>
    </xf>
    <xf numFmtId="180" fontId="46" fillId="0" borderId="0" xfId="2" applyNumberFormat="1" applyFont="1" applyFill="1" applyBorder="1" applyAlignment="1">
      <alignment vertical="center"/>
    </xf>
    <xf numFmtId="0" fontId="5" fillId="0" borderId="22" xfId="269" applyNumberFormat="1" applyFont="1" applyFill="1" applyBorder="1" applyAlignment="1">
      <alignment horizontal="center" vertical="center"/>
    </xf>
    <xf numFmtId="178" fontId="5" fillId="0" borderId="0" xfId="269" applyNumberFormat="1" applyFont="1" applyFill="1" applyAlignment="1">
      <alignment vertical="center"/>
    </xf>
    <xf numFmtId="180" fontId="5" fillId="0" borderId="0" xfId="269" applyNumberFormat="1" applyFont="1" applyFill="1" applyAlignment="1">
      <alignment vertical="center"/>
    </xf>
    <xf numFmtId="178" fontId="5" fillId="0" borderId="0" xfId="2" applyNumberFormat="1" applyFont="1" applyFill="1" applyAlignment="1">
      <alignment vertical="center"/>
    </xf>
    <xf numFmtId="180" fontId="5" fillId="0" borderId="0" xfId="2" applyNumberFormat="1" applyFont="1" applyFill="1" applyBorder="1" applyAlignment="1">
      <alignment vertical="center"/>
    </xf>
    <xf numFmtId="180" fontId="5" fillId="0" borderId="0" xfId="269" applyNumberFormat="1" applyFont="1" applyFill="1" applyAlignment="1">
      <alignment horizontal="right" vertical="center"/>
    </xf>
    <xf numFmtId="0" fontId="47" fillId="0" borderId="23" xfId="269" applyNumberFormat="1" applyFont="1" applyFill="1" applyBorder="1" applyAlignment="1">
      <alignment vertical="center"/>
    </xf>
    <xf numFmtId="0" fontId="6" fillId="0" borderId="23" xfId="269" applyNumberFormat="1" applyFont="1" applyFill="1" applyBorder="1" applyAlignment="1">
      <alignment vertical="center"/>
    </xf>
    <xf numFmtId="0" fontId="5" fillId="0" borderId="23" xfId="269" applyNumberFormat="1" applyFont="1" applyFill="1" applyBorder="1" applyAlignment="1">
      <alignment horizontal="right" vertical="center"/>
    </xf>
    <xf numFmtId="0" fontId="47" fillId="0" borderId="0" xfId="269" applyNumberFormat="1" applyFont="1" applyFill="1" applyBorder="1" applyAlignment="1">
      <alignment vertical="center"/>
    </xf>
    <xf numFmtId="0" fontId="47" fillId="0" borderId="0" xfId="269" applyNumberFormat="1" applyFont="1" applyFill="1" applyAlignment="1">
      <alignment vertical="center"/>
    </xf>
    <xf numFmtId="0" fontId="40" fillId="0" borderId="0" xfId="269" applyNumberFormat="1" applyFont="1" applyFill="1"/>
    <xf numFmtId="0" fontId="40" fillId="0" borderId="0" xfId="2" applyNumberFormat="1" applyFont="1" applyFill="1"/>
    <xf numFmtId="0" fontId="5" fillId="0" borderId="13" xfId="2" applyNumberFormat="1" applyFont="1" applyFill="1" applyBorder="1" applyAlignment="1">
      <alignment horizontal="right" vertical="center"/>
    </xf>
    <xf numFmtId="178" fontId="41" fillId="0" borderId="23" xfId="2" applyNumberFormat="1" applyFont="1" applyFill="1" applyBorder="1" applyAlignment="1">
      <alignment horizontal="right" vertical="center"/>
    </xf>
    <xf numFmtId="178" fontId="5" fillId="0" borderId="13" xfId="269" applyNumberFormat="1" applyFont="1" applyFill="1" applyBorder="1" applyAlignment="1">
      <alignment vertical="center"/>
    </xf>
    <xf numFmtId="0" fontId="5" fillId="0" borderId="0" xfId="2" applyNumberFormat="1" applyFont="1" applyFill="1" applyAlignment="1">
      <alignment horizontal="right"/>
    </xf>
    <xf numFmtId="0" fontId="5" fillId="0" borderId="0" xfId="2" applyNumberFormat="1" applyFont="1" applyFill="1" applyBorder="1" applyAlignment="1">
      <alignment vertical="center"/>
    </xf>
    <xf numFmtId="0" fontId="5" fillId="0" borderId="0" xfId="2" quotePrefix="1" applyNumberFormat="1" applyFont="1" applyFill="1" applyBorder="1" applyAlignment="1">
      <alignment horizontal="left" vertical="center" indent="1"/>
    </xf>
    <xf numFmtId="0" fontId="6" fillId="0" borderId="25" xfId="2" applyNumberFormat="1" applyFont="1" applyFill="1" applyBorder="1" applyAlignment="1">
      <alignment horizontal="center" vertical="center"/>
    </xf>
    <xf numFmtId="0" fontId="6" fillId="0" borderId="16" xfId="2" applyNumberFormat="1" applyFont="1" applyFill="1" applyBorder="1" applyAlignment="1">
      <alignment horizontal="center" vertical="center"/>
    </xf>
    <xf numFmtId="0" fontId="6" fillId="0" borderId="24" xfId="2" applyNumberFormat="1" applyFont="1" applyFill="1" applyBorder="1" applyAlignment="1">
      <alignment horizontal="center" vertical="center"/>
    </xf>
    <xf numFmtId="0" fontId="6" fillId="0" borderId="26" xfId="2" applyNumberFormat="1" applyFont="1" applyFill="1" applyBorder="1" applyAlignment="1">
      <alignment horizontal="center" vertical="center"/>
    </xf>
    <xf numFmtId="0" fontId="48" fillId="0" borderId="14" xfId="2" applyNumberFormat="1" applyFont="1" applyFill="1" applyBorder="1" applyAlignment="1">
      <alignment horizontal="center" vertical="center"/>
    </xf>
    <xf numFmtId="178" fontId="48" fillId="0" borderId="17" xfId="2" applyNumberFormat="1" applyFont="1" applyFill="1" applyBorder="1" applyAlignment="1">
      <alignment vertical="center"/>
    </xf>
    <xf numFmtId="178" fontId="48" fillId="0" borderId="23" xfId="2" applyNumberFormat="1" applyFont="1" applyFill="1" applyBorder="1" applyAlignment="1">
      <alignment vertical="center"/>
    </xf>
    <xf numFmtId="178" fontId="48" fillId="0" borderId="29" xfId="2" applyNumberFormat="1" applyFont="1" applyFill="1" applyBorder="1" applyAlignment="1">
      <alignment vertical="center"/>
    </xf>
    <xf numFmtId="0" fontId="6" fillId="0" borderId="27" xfId="2" applyNumberFormat="1" applyFont="1" applyFill="1" applyBorder="1" applyAlignment="1">
      <alignment horizontal="center" vertical="center"/>
    </xf>
    <xf numFmtId="178" fontId="6" fillId="0" borderId="21" xfId="2" applyNumberFormat="1" applyFont="1" applyFill="1" applyBorder="1" applyAlignment="1">
      <alignment horizontal="center" vertical="center"/>
    </xf>
    <xf numFmtId="178" fontId="6" fillId="0" borderId="0" xfId="2" applyNumberFormat="1" applyFont="1" applyFill="1" applyBorder="1" applyAlignment="1">
      <alignment horizontal="center" vertical="center"/>
    </xf>
    <xf numFmtId="0" fontId="6" fillId="0" borderId="22" xfId="2" applyNumberFormat="1" applyFont="1" applyFill="1" applyBorder="1" applyAlignment="1">
      <alignment vertical="center"/>
    </xf>
    <xf numFmtId="178" fontId="6" fillId="0" borderId="21" xfId="2" applyNumberFormat="1" applyFont="1" applyFill="1" applyBorder="1" applyAlignment="1">
      <alignment horizontal="right" vertical="center"/>
    </xf>
    <xf numFmtId="178" fontId="6" fillId="0" borderId="0" xfId="2" applyNumberFormat="1" applyFont="1" applyFill="1" applyBorder="1" applyAlignment="1">
      <alignment horizontal="right" vertical="center"/>
    </xf>
    <xf numFmtId="0" fontId="48" fillId="0" borderId="22" xfId="2" applyNumberFormat="1" applyFont="1" applyFill="1" applyBorder="1" applyAlignment="1">
      <alignment vertical="center"/>
    </xf>
    <xf numFmtId="178" fontId="48" fillId="0" borderId="21" xfId="269" applyNumberFormat="1" applyFont="1" applyFill="1" applyBorder="1" applyAlignment="1">
      <alignment horizontal="right" vertical="center"/>
    </xf>
    <xf numFmtId="178" fontId="48" fillId="0" borderId="0" xfId="269" applyNumberFormat="1" applyFont="1" applyFill="1" applyBorder="1" applyAlignment="1">
      <alignment horizontal="right" vertical="center"/>
    </xf>
    <xf numFmtId="0" fontId="48" fillId="0" borderId="27" xfId="2" applyNumberFormat="1" applyFont="1" applyFill="1" applyBorder="1" applyAlignment="1">
      <alignment vertical="center"/>
    </xf>
    <xf numFmtId="178" fontId="6" fillId="0" borderId="21" xfId="269" applyNumberFormat="1" applyFont="1" applyFill="1" applyBorder="1" applyAlignment="1">
      <alignment horizontal="right" vertical="center"/>
    </xf>
    <xf numFmtId="178" fontId="6" fillId="0" borderId="0" xfId="269" applyNumberFormat="1" applyFont="1" applyFill="1" applyBorder="1" applyAlignment="1">
      <alignment horizontal="right" vertical="center"/>
    </xf>
    <xf numFmtId="0" fontId="6" fillId="0" borderId="27" xfId="2" applyNumberFormat="1" applyFont="1" applyFill="1" applyBorder="1" applyAlignment="1">
      <alignment vertical="center"/>
    </xf>
    <xf numFmtId="178" fontId="6" fillId="0" borderId="0" xfId="269" applyNumberFormat="1" applyFont="1" applyFill="1" applyAlignment="1">
      <alignment horizontal="right" vertical="center"/>
    </xf>
    <xf numFmtId="178" fontId="6" fillId="0" borderId="0" xfId="269" applyNumberFormat="1" applyFont="1" applyFill="1" applyAlignment="1">
      <alignment vertical="center"/>
    </xf>
    <xf numFmtId="178" fontId="6" fillId="0" borderId="0" xfId="269" applyNumberFormat="1" applyFont="1" applyFill="1" applyBorder="1" applyAlignment="1">
      <alignment vertical="center"/>
    </xf>
    <xf numFmtId="0" fontId="6" fillId="0" borderId="27" xfId="98" applyNumberFormat="1" applyFont="1" applyFill="1" applyBorder="1" applyAlignment="1">
      <alignment vertical="center"/>
    </xf>
    <xf numFmtId="178" fontId="6" fillId="0" borderId="21" xfId="269" applyNumberFormat="1" applyFont="1" applyFill="1" applyBorder="1" applyAlignment="1">
      <alignment vertical="center"/>
    </xf>
    <xf numFmtId="178" fontId="6" fillId="0" borderId="21" xfId="2" applyNumberFormat="1" applyFont="1" applyFill="1" applyBorder="1" applyAlignment="1">
      <alignment vertical="center"/>
    </xf>
    <xf numFmtId="178" fontId="6" fillId="0" borderId="0" xfId="2" applyNumberFormat="1" applyFont="1" applyFill="1" applyBorder="1" applyAlignment="1">
      <alignment vertical="center"/>
    </xf>
    <xf numFmtId="0" fontId="6" fillId="0" borderId="18" xfId="2" applyNumberFormat="1" applyFont="1" applyFill="1" applyBorder="1" applyAlignment="1">
      <alignment vertical="center"/>
    </xf>
    <xf numFmtId="178" fontId="6" fillId="0" borderId="20" xfId="269" applyNumberFormat="1" applyFont="1" applyFill="1" applyBorder="1" applyAlignment="1">
      <alignment horizontal="right" vertical="center"/>
    </xf>
    <xf numFmtId="178" fontId="6" fillId="0" borderId="13" xfId="269" applyNumberFormat="1" applyFont="1" applyFill="1" applyBorder="1" applyAlignment="1">
      <alignment horizontal="right" vertical="center"/>
    </xf>
    <xf numFmtId="178" fontId="6" fillId="0" borderId="30" xfId="269" applyNumberFormat="1" applyFont="1" applyFill="1" applyBorder="1" applyAlignment="1">
      <alignment horizontal="right" vertical="center"/>
    </xf>
    <xf numFmtId="0" fontId="6" fillId="0" borderId="28" xfId="2" applyNumberFormat="1" applyFont="1" applyFill="1" applyBorder="1" applyAlignment="1">
      <alignment vertical="center"/>
    </xf>
    <xf numFmtId="178" fontId="6" fillId="0" borderId="20" xfId="2" applyNumberFormat="1" applyFont="1" applyFill="1" applyBorder="1" applyAlignment="1">
      <alignment vertical="center"/>
    </xf>
    <xf numFmtId="178" fontId="6" fillId="0" borderId="13" xfId="2" applyNumberFormat="1" applyFont="1" applyFill="1" applyBorder="1" applyAlignment="1">
      <alignment vertical="center"/>
    </xf>
    <xf numFmtId="0" fontId="5" fillId="0" borderId="0" xfId="269" applyNumberFormat="1" applyFont="1" applyFill="1" applyBorder="1" applyAlignment="1">
      <alignment horizontal="right" vertical="center"/>
    </xf>
    <xf numFmtId="0" fontId="5" fillId="0" borderId="0" xfId="2" applyNumberFormat="1" applyFont="1" applyFill="1" applyBorder="1" applyAlignment="1">
      <alignment horizontal="right" vertical="center"/>
    </xf>
    <xf numFmtId="0" fontId="48" fillId="0" borderId="23" xfId="2" applyNumberFormat="1" applyFont="1" applyFill="1" applyBorder="1" applyAlignment="1">
      <alignment vertical="center"/>
    </xf>
    <xf numFmtId="178" fontId="48" fillId="0" borderId="17" xfId="2" applyNumberFormat="1" applyFont="1" applyFill="1" applyBorder="1" applyAlignment="1">
      <alignment horizontal="right" vertical="center"/>
    </xf>
    <xf numFmtId="178" fontId="48" fillId="0" borderId="23" xfId="2" applyNumberFormat="1" applyFont="1" applyFill="1" applyBorder="1" applyAlignment="1">
      <alignment horizontal="right" vertical="center"/>
    </xf>
    <xf numFmtId="0" fontId="6" fillId="0" borderId="31" xfId="2" applyNumberFormat="1" applyFont="1" applyFill="1" applyBorder="1" applyAlignment="1">
      <alignment vertical="center" shrinkToFit="1"/>
    </xf>
    <xf numFmtId="178" fontId="6" fillId="0" borderId="23" xfId="269" applyNumberFormat="1" applyFont="1" applyFill="1" applyBorder="1" applyAlignment="1">
      <alignment horizontal="right" vertical="center"/>
    </xf>
    <xf numFmtId="0" fontId="6" fillId="0" borderId="0" xfId="2" applyNumberFormat="1" applyFont="1" applyFill="1" applyBorder="1" applyAlignment="1">
      <alignment vertical="center"/>
    </xf>
    <xf numFmtId="0" fontId="6" fillId="0" borderId="27" xfId="2" applyNumberFormat="1" applyFont="1" applyFill="1" applyBorder="1" applyAlignment="1">
      <alignment vertical="center" shrinkToFit="1"/>
    </xf>
    <xf numFmtId="178" fontId="48" fillId="0" borderId="0" xfId="2" applyNumberFormat="1" applyFont="1" applyFill="1" applyBorder="1" applyAlignment="1">
      <alignment horizontal="right" vertical="center"/>
    </xf>
    <xf numFmtId="178" fontId="49" fillId="0" borderId="21" xfId="2" applyNumberFormat="1" applyFont="1" applyFill="1" applyBorder="1" applyAlignment="1">
      <alignment vertical="center"/>
    </xf>
    <xf numFmtId="178" fontId="49" fillId="0" borderId="0" xfId="2" applyNumberFormat="1" applyFont="1" applyFill="1" applyBorder="1" applyAlignment="1">
      <alignment vertical="center"/>
    </xf>
    <xf numFmtId="0" fontId="48" fillId="0" borderId="0" xfId="2" applyNumberFormat="1" applyFont="1" applyFill="1" applyBorder="1" applyAlignment="1">
      <alignment vertical="center"/>
    </xf>
    <xf numFmtId="178" fontId="48" fillId="0" borderId="21" xfId="2" applyNumberFormat="1" applyFont="1" applyFill="1" applyBorder="1" applyAlignment="1">
      <alignment horizontal="right" vertical="center"/>
    </xf>
    <xf numFmtId="0" fontId="6" fillId="0" borderId="0" xfId="2" applyNumberFormat="1" applyFont="1" applyFill="1" applyBorder="1" applyAlignment="1">
      <alignment vertical="center" shrinkToFit="1"/>
    </xf>
    <xf numFmtId="0" fontId="6" fillId="0" borderId="13" xfId="2" applyNumberFormat="1" applyFont="1" applyFill="1" applyBorder="1" applyAlignment="1">
      <alignment vertical="center"/>
    </xf>
    <xf numFmtId="0" fontId="50" fillId="0" borderId="0" xfId="2" applyNumberFormat="1" applyFont="1" applyFill="1" applyBorder="1"/>
    <xf numFmtId="0" fontId="5" fillId="0" borderId="13" xfId="2" applyNumberFormat="1" applyFont="1" applyFill="1" applyBorder="1" applyAlignment="1">
      <alignment horizontal="center" vertical="center"/>
    </xf>
    <xf numFmtId="178" fontId="46" fillId="0" borderId="0" xfId="2" applyNumberFormat="1" applyFont="1" applyFill="1" applyAlignment="1">
      <alignment vertical="center"/>
    </xf>
    <xf numFmtId="3" fontId="46" fillId="0" borderId="0" xfId="2" applyNumberFormat="1" applyFont="1" applyFill="1" applyAlignment="1">
      <alignment vertical="center"/>
    </xf>
    <xf numFmtId="0" fontId="5" fillId="0" borderId="22" xfId="2" applyNumberFormat="1" applyFont="1" applyFill="1" applyBorder="1" applyAlignment="1">
      <alignment horizontal="distributed" vertical="center" indent="1"/>
    </xf>
    <xf numFmtId="0" fontId="46" fillId="0" borderId="22" xfId="2" applyNumberFormat="1" applyFont="1" applyFill="1" applyBorder="1" applyAlignment="1">
      <alignment horizontal="distributed" vertical="center" indent="1"/>
    </xf>
    <xf numFmtId="178" fontId="46" fillId="0" borderId="0" xfId="269" applyNumberFormat="1" applyFont="1" applyFill="1" applyBorder="1" applyAlignment="1">
      <alignment vertical="center"/>
    </xf>
    <xf numFmtId="3" fontId="5" fillId="0" borderId="0" xfId="2" applyNumberFormat="1" applyFont="1" applyFill="1" applyAlignment="1">
      <alignment vertical="center"/>
    </xf>
    <xf numFmtId="0" fontId="5" fillId="0" borderId="18" xfId="2" applyNumberFormat="1" applyFont="1" applyFill="1" applyBorder="1" applyAlignment="1">
      <alignment horizontal="distributed" vertical="center" indent="1"/>
    </xf>
    <xf numFmtId="0" fontId="5" fillId="0" borderId="13" xfId="2" applyNumberFormat="1" applyFont="1" applyFill="1" applyBorder="1" applyAlignment="1">
      <alignment vertical="center"/>
    </xf>
    <xf numFmtId="0" fontId="41" fillId="0" borderId="0" xfId="269" applyNumberFormat="1" applyFont="1" applyFill="1" applyBorder="1" applyAlignment="1">
      <alignment vertical="center"/>
    </xf>
    <xf numFmtId="0" fontId="5" fillId="0" borderId="0" xfId="269" applyNumberFormat="1" applyFont="1" applyFill="1" applyBorder="1" applyAlignment="1">
      <alignment horizontal="right"/>
    </xf>
    <xf numFmtId="0" fontId="40" fillId="0" borderId="0" xfId="269" applyNumberFormat="1" applyFont="1" applyFill="1" applyBorder="1" applyAlignment="1">
      <alignment vertical="center"/>
    </xf>
    <xf numFmtId="0" fontId="5" fillId="0" borderId="0" xfId="269" applyNumberFormat="1" applyFont="1" applyFill="1" applyAlignment="1">
      <alignment horizontal="left" vertical="center" indent="1"/>
    </xf>
    <xf numFmtId="0" fontId="5" fillId="0" borderId="13" xfId="269" applyNumberFormat="1" applyFont="1" applyFill="1" applyBorder="1" applyAlignment="1">
      <alignment horizontal="right"/>
    </xf>
    <xf numFmtId="0" fontId="5" fillId="0" borderId="24" xfId="269" applyNumberFormat="1" applyFont="1" applyFill="1" applyBorder="1" applyAlignment="1">
      <alignment horizontal="center" vertical="center"/>
    </xf>
    <xf numFmtId="0" fontId="5" fillId="0" borderId="0" xfId="269" applyNumberFormat="1" applyFont="1" applyFill="1" applyAlignment="1">
      <alignment horizontal="right" vertical="center" indent="1"/>
    </xf>
    <xf numFmtId="184" fontId="41" fillId="0" borderId="21" xfId="269" applyNumberFormat="1" applyFont="1" applyFill="1" applyBorder="1" applyAlignment="1">
      <alignment vertical="center"/>
    </xf>
    <xf numFmtId="184" fontId="5" fillId="0" borderId="0" xfId="269" applyNumberFormat="1" applyFont="1" applyFill="1" applyBorder="1" applyAlignment="1">
      <alignment vertical="center"/>
    </xf>
    <xf numFmtId="185" fontId="5" fillId="0" borderId="0" xfId="269" applyNumberFormat="1" applyFont="1" applyFill="1" applyBorder="1" applyAlignment="1">
      <alignment vertical="center"/>
    </xf>
    <xf numFmtId="184" fontId="5" fillId="0" borderId="0" xfId="269" applyNumberFormat="1" applyFont="1" applyFill="1" applyAlignment="1">
      <alignment vertical="center"/>
    </xf>
    <xf numFmtId="0" fontId="5" fillId="0" borderId="22" xfId="269" applyNumberFormat="1" applyFont="1" applyFill="1" applyBorder="1" applyAlignment="1">
      <alignment horizontal="right" vertical="center" indent="1"/>
    </xf>
    <xf numFmtId="184" fontId="41" fillId="0" borderId="0" xfId="269" applyNumberFormat="1" applyFont="1" applyFill="1" applyBorder="1" applyAlignment="1">
      <alignment vertical="center"/>
    </xf>
    <xf numFmtId="0" fontId="5" fillId="0" borderId="0" xfId="269" quotePrefix="1" applyNumberFormat="1" applyFont="1" applyFill="1" applyBorder="1" applyAlignment="1">
      <alignment horizontal="right" vertical="center" indent="1"/>
    </xf>
    <xf numFmtId="0" fontId="45" fillId="0" borderId="23" xfId="269" applyNumberFormat="1" applyFont="1" applyFill="1" applyBorder="1" applyAlignment="1">
      <alignment vertical="center"/>
    </xf>
    <xf numFmtId="0" fontId="5" fillId="0" borderId="25" xfId="269" applyNumberFormat="1" applyFont="1" applyFill="1" applyBorder="1" applyAlignment="1">
      <alignment horizontal="center" vertical="center" wrapText="1"/>
    </xf>
    <xf numFmtId="0" fontId="5" fillId="0" borderId="1" xfId="269" applyNumberFormat="1" applyFont="1" applyFill="1" applyBorder="1" applyAlignment="1">
      <alignment horizontal="center" vertical="center"/>
    </xf>
    <xf numFmtId="0" fontId="5" fillId="0" borderId="0" xfId="269" applyNumberFormat="1" applyFont="1" applyFill="1" applyAlignment="1">
      <alignment horizontal="right" vertical="center" indent="2"/>
    </xf>
    <xf numFmtId="186" fontId="5" fillId="0" borderId="21" xfId="269" applyNumberFormat="1" applyFont="1" applyFill="1" applyBorder="1" applyAlignment="1">
      <alignment horizontal="center" vertical="center"/>
    </xf>
    <xf numFmtId="186" fontId="5" fillId="0" borderId="0" xfId="269" applyNumberFormat="1" applyFont="1" applyFill="1" applyBorder="1" applyAlignment="1">
      <alignment horizontal="center" vertical="center"/>
    </xf>
    <xf numFmtId="186" fontId="5" fillId="0" borderId="0" xfId="269" applyNumberFormat="1" applyFont="1" applyFill="1" applyAlignment="1">
      <alignment horizontal="center" vertical="center"/>
    </xf>
    <xf numFmtId="0" fontId="5" fillId="0" borderId="0" xfId="269" applyNumberFormat="1" applyFont="1" applyFill="1" applyBorder="1" applyAlignment="1">
      <alignment horizontal="right" vertical="center" indent="2"/>
    </xf>
    <xf numFmtId="0" fontId="5" fillId="0" borderId="0" xfId="269" applyNumberFormat="1" applyFont="1" applyFill="1" applyAlignment="1">
      <alignment horizontal="center" vertical="center"/>
    </xf>
    <xf numFmtId="0" fontId="5" fillId="0" borderId="0" xfId="269" quotePrefix="1" applyNumberFormat="1" applyFont="1" applyFill="1" applyBorder="1" applyAlignment="1">
      <alignment horizontal="right" vertical="center" indent="2"/>
    </xf>
    <xf numFmtId="0" fontId="5" fillId="0" borderId="22" xfId="269" quotePrefix="1" applyNumberFormat="1" applyFont="1" applyFill="1" applyBorder="1" applyAlignment="1">
      <alignment horizontal="right" vertical="center" indent="2"/>
    </xf>
    <xf numFmtId="186" fontId="5" fillId="0" borderId="20" xfId="269" applyNumberFormat="1" applyFont="1" applyFill="1" applyBorder="1" applyAlignment="1">
      <alignment horizontal="center" vertical="center"/>
    </xf>
    <xf numFmtId="0" fontId="45" fillId="0" borderId="23" xfId="269" applyNumberFormat="1" applyFont="1" applyFill="1" applyBorder="1" applyAlignment="1">
      <alignment horizontal="left" vertical="center"/>
    </xf>
    <xf numFmtId="0" fontId="5" fillId="0" borderId="0" xfId="269" applyNumberFormat="1" applyFont="1" applyFill="1" applyAlignment="1">
      <alignment horizontal="left" vertical="center" wrapText="1"/>
    </xf>
    <xf numFmtId="0" fontId="5" fillId="0" borderId="14" xfId="2" applyNumberFormat="1" applyFont="1" applyFill="1" applyBorder="1" applyAlignment="1">
      <alignment horizontal="center" vertical="center"/>
    </xf>
    <xf numFmtId="0" fontId="5" fillId="0" borderId="17" xfId="2" applyNumberFormat="1" applyFont="1" applyFill="1" applyBorder="1" applyAlignment="1">
      <alignment horizontal="center" vertical="center"/>
    </xf>
    <xf numFmtId="184" fontId="41" fillId="0" borderId="23" xfId="2" applyNumberFormat="1" applyFont="1" applyFill="1" applyBorder="1" applyAlignment="1">
      <alignment vertical="center"/>
    </xf>
    <xf numFmtId="0" fontId="5" fillId="0" borderId="22" xfId="2" applyNumberFormat="1" applyFont="1" applyFill="1" applyBorder="1" applyAlignment="1">
      <alignment horizontal="left" vertical="center" indent="1"/>
    </xf>
    <xf numFmtId="184" fontId="5" fillId="0" borderId="0" xfId="2" applyNumberFormat="1" applyFont="1" applyFill="1" applyBorder="1" applyAlignment="1">
      <alignment vertical="center"/>
    </xf>
    <xf numFmtId="184" fontId="5" fillId="0" borderId="0" xfId="2" applyNumberFormat="1" applyFont="1" applyFill="1" applyAlignment="1">
      <alignment vertical="center"/>
    </xf>
    <xf numFmtId="0" fontId="5" fillId="0" borderId="18" xfId="2" applyNumberFormat="1" applyFont="1" applyFill="1" applyBorder="1" applyAlignment="1">
      <alignment horizontal="left" vertical="center" indent="1"/>
    </xf>
    <xf numFmtId="184" fontId="5" fillId="0" borderId="13" xfId="2" applyNumberFormat="1" applyFont="1" applyFill="1" applyBorder="1" applyAlignment="1">
      <alignment vertical="center"/>
    </xf>
    <xf numFmtId="184" fontId="5" fillId="0" borderId="0" xfId="2" applyNumberFormat="1" applyFont="1" applyFill="1" applyAlignment="1">
      <alignment horizontal="right" vertical="center"/>
    </xf>
    <xf numFmtId="0" fontId="51" fillId="0" borderId="0" xfId="269" applyNumberFormat="1" applyFont="1" applyFill="1" applyAlignment="1">
      <alignment vertical="center"/>
    </xf>
    <xf numFmtId="0" fontId="5" fillId="0" borderId="13" xfId="269" applyNumberFormat="1" applyFont="1" applyFill="1" applyBorder="1" applyAlignment="1">
      <alignment horizontal="left" vertical="center" indent="1"/>
    </xf>
    <xf numFmtId="0" fontId="5" fillId="0" borderId="0" xfId="269" applyNumberFormat="1" applyFont="1" applyFill="1" applyAlignment="1">
      <alignment horizontal="right"/>
    </xf>
    <xf numFmtId="0" fontId="5" fillId="0" borderId="16" xfId="269" applyNumberFormat="1" applyFont="1" applyFill="1" applyBorder="1" applyAlignment="1">
      <alignment horizontal="center" vertical="center" wrapText="1"/>
    </xf>
    <xf numFmtId="0" fontId="5" fillId="0" borderId="1" xfId="269" applyNumberFormat="1" applyFont="1" applyFill="1" applyBorder="1" applyAlignment="1">
      <alignment horizontal="center" vertical="center" wrapText="1"/>
    </xf>
    <xf numFmtId="184" fontId="5" fillId="0" borderId="0" xfId="8" applyNumberFormat="1" applyFont="1" applyFill="1" applyBorder="1" applyAlignment="1">
      <alignment vertical="center"/>
    </xf>
    <xf numFmtId="184" fontId="5" fillId="0" borderId="0" xfId="8" quotePrefix="1" applyNumberFormat="1" applyFont="1" applyFill="1" applyBorder="1" applyAlignment="1">
      <alignment horizontal="right" vertical="center"/>
    </xf>
    <xf numFmtId="182" fontId="5" fillId="0" borderId="0" xfId="8" quotePrefix="1" applyNumberFormat="1" applyFont="1" applyFill="1" applyBorder="1" applyAlignment="1">
      <alignment horizontal="right" vertical="center"/>
    </xf>
    <xf numFmtId="185" fontId="5" fillId="0" borderId="0" xfId="8" quotePrefix="1" applyNumberFormat="1" applyFont="1" applyFill="1" applyBorder="1" applyAlignment="1">
      <alignment horizontal="right" vertical="center"/>
    </xf>
    <xf numFmtId="182" fontId="5" fillId="0" borderId="0" xfId="8" applyNumberFormat="1" applyFont="1" applyFill="1" applyBorder="1" applyAlignment="1">
      <alignment vertical="center"/>
    </xf>
    <xf numFmtId="184" fontId="5" fillId="0" borderId="0" xfId="8" applyNumberFormat="1" applyFont="1" applyFill="1" applyBorder="1" applyAlignment="1">
      <alignment horizontal="right" vertical="center"/>
    </xf>
    <xf numFmtId="0" fontId="5" fillId="0" borderId="18" xfId="269" applyNumberFormat="1" applyFont="1" applyFill="1" applyBorder="1" applyAlignment="1">
      <alignment horizontal="right" vertical="center" indent="1"/>
    </xf>
    <xf numFmtId="184" fontId="5" fillId="0" borderId="20" xfId="8" applyNumberFormat="1" applyFont="1" applyFill="1" applyBorder="1" applyAlignment="1">
      <alignment vertical="center"/>
    </xf>
    <xf numFmtId="184" fontId="5" fillId="0" borderId="13" xfId="8" applyNumberFormat="1" applyFont="1" applyFill="1" applyBorder="1" applyAlignment="1">
      <alignment vertical="center"/>
    </xf>
    <xf numFmtId="182" fontId="5" fillId="0" borderId="13" xfId="8" applyNumberFormat="1" applyFont="1" applyFill="1" applyBorder="1" applyAlignment="1">
      <alignment vertical="center"/>
    </xf>
    <xf numFmtId="185" fontId="5" fillId="0" borderId="13" xfId="269" applyNumberFormat="1" applyFont="1" applyFill="1" applyBorder="1" applyAlignment="1">
      <alignment vertical="center"/>
    </xf>
    <xf numFmtId="0" fontId="6" fillId="0" borderId="0" xfId="269" applyNumberFormat="1" applyFont="1" applyFill="1" applyAlignment="1">
      <alignment vertical="center"/>
    </xf>
    <xf numFmtId="0" fontId="54" fillId="0" borderId="0" xfId="270" applyNumberFormat="1" applyFont="1" applyFill="1" applyBorder="1" applyAlignment="1">
      <alignment vertical="center"/>
    </xf>
    <xf numFmtId="0" fontId="41" fillId="0" borderId="0" xfId="30" applyNumberFormat="1" applyFont="1" applyAlignment="1">
      <alignment vertical="center"/>
    </xf>
    <xf numFmtId="0" fontId="40" fillId="0" borderId="0" xfId="30" applyNumberFormat="1" applyFont="1" applyAlignment="1">
      <alignment vertical="center"/>
    </xf>
    <xf numFmtId="0" fontId="3" fillId="0" borderId="0" xfId="30" applyNumberFormat="1" applyAlignment="1">
      <alignment vertical="center"/>
    </xf>
    <xf numFmtId="0" fontId="5" fillId="0" borderId="0" xfId="30" applyNumberFormat="1" applyFont="1" applyAlignment="1">
      <alignment vertical="center"/>
    </xf>
    <xf numFmtId="0" fontId="5" fillId="0" borderId="0" xfId="269" applyNumberFormat="1" applyFont="1" applyAlignment="1">
      <alignment horizontal="right"/>
    </xf>
    <xf numFmtId="0" fontId="5" fillId="0" borderId="25" xfId="30" applyNumberFormat="1" applyFont="1" applyBorder="1" applyAlignment="1">
      <alignment horizontal="center" vertical="center"/>
    </xf>
    <xf numFmtId="0" fontId="5" fillId="0" borderId="16" xfId="30" applyNumberFormat="1" applyFont="1" applyBorder="1" applyAlignment="1">
      <alignment horizontal="center" vertical="center"/>
    </xf>
    <xf numFmtId="0" fontId="5" fillId="0" borderId="32" xfId="30" applyNumberFormat="1" applyFont="1" applyBorder="1" applyAlignment="1">
      <alignment horizontal="center" vertical="center"/>
    </xf>
    <xf numFmtId="0" fontId="5" fillId="0" borderId="1" xfId="30" applyNumberFormat="1" applyFont="1" applyBorder="1" applyAlignment="1">
      <alignment horizontal="center" vertical="center"/>
    </xf>
    <xf numFmtId="0" fontId="55" fillId="0" borderId="22" xfId="270" applyNumberFormat="1" applyFont="1" applyFill="1" applyBorder="1" applyAlignment="1">
      <alignment vertical="center"/>
    </xf>
    <xf numFmtId="184" fontId="55" fillId="0" borderId="23" xfId="270" quotePrefix="1" applyNumberFormat="1" applyFont="1" applyFill="1" applyBorder="1" applyAlignment="1">
      <alignment vertical="center"/>
    </xf>
    <xf numFmtId="184" fontId="55" fillId="0" borderId="29" xfId="270" quotePrefix="1" applyNumberFormat="1" applyFont="1" applyFill="1" applyBorder="1" applyAlignment="1">
      <alignment vertical="center"/>
    </xf>
    <xf numFmtId="184" fontId="55" fillId="0" borderId="23" xfId="270" quotePrefix="1" applyNumberFormat="1" applyFont="1" applyFill="1" applyBorder="1" applyAlignment="1">
      <alignment horizontal="right" vertical="center"/>
    </xf>
    <xf numFmtId="184" fontId="55" fillId="0" borderId="0" xfId="270" quotePrefix="1" applyNumberFormat="1" applyFont="1" applyFill="1" applyBorder="1" applyAlignment="1">
      <alignment vertical="center"/>
    </xf>
    <xf numFmtId="184" fontId="55" fillId="0" borderId="33" xfId="270" quotePrefix="1" applyNumberFormat="1" applyFont="1" applyFill="1" applyBorder="1" applyAlignment="1">
      <alignment vertical="center"/>
    </xf>
    <xf numFmtId="184" fontId="55" fillId="0" borderId="0" xfId="270" quotePrefix="1" applyNumberFormat="1" applyFont="1" applyFill="1" applyBorder="1" applyAlignment="1">
      <alignment horizontal="right" vertical="center"/>
    </xf>
    <xf numFmtId="0" fontId="55" fillId="0" borderId="22" xfId="270" applyNumberFormat="1" applyFont="1" applyFill="1" applyBorder="1" applyAlignment="1">
      <alignment horizontal="center" vertical="center"/>
    </xf>
    <xf numFmtId="0" fontId="55" fillId="0" borderId="18" xfId="270" applyNumberFormat="1" applyFont="1" applyFill="1" applyBorder="1" applyAlignment="1">
      <alignment vertical="center"/>
    </xf>
    <xf numFmtId="184" fontId="55" fillId="0" borderId="13" xfId="270" quotePrefix="1" applyNumberFormat="1" applyFont="1" applyFill="1" applyBorder="1" applyAlignment="1">
      <alignment vertical="center"/>
    </xf>
    <xf numFmtId="184" fontId="55" fillId="0" borderId="30" xfId="270" quotePrefix="1" applyNumberFormat="1" applyFont="1" applyFill="1" applyBorder="1" applyAlignment="1">
      <alignment vertical="center"/>
    </xf>
    <xf numFmtId="0" fontId="55" fillId="0" borderId="18" xfId="270" applyNumberFormat="1" applyFont="1" applyFill="1" applyBorder="1" applyAlignment="1">
      <alignment horizontal="center" vertical="center"/>
    </xf>
    <xf numFmtId="184" fontId="55" fillId="0" borderId="13" xfId="270" quotePrefix="1" applyNumberFormat="1" applyFont="1" applyFill="1" applyBorder="1" applyAlignment="1">
      <alignment horizontal="right" vertical="center"/>
    </xf>
    <xf numFmtId="0" fontId="55" fillId="0" borderId="0" xfId="270" applyNumberFormat="1" applyFont="1" applyFill="1" applyBorder="1" applyAlignment="1">
      <alignment vertical="center"/>
    </xf>
    <xf numFmtId="0" fontId="55" fillId="0" borderId="0" xfId="270" quotePrefix="1" applyNumberFormat="1" applyFont="1" applyFill="1" applyBorder="1" applyAlignment="1">
      <alignment horizontal="right" vertical="center"/>
    </xf>
    <xf numFmtId="0" fontId="55" fillId="0" borderId="33" xfId="270" quotePrefix="1" applyNumberFormat="1" applyFont="1" applyFill="1" applyBorder="1" applyAlignment="1">
      <alignment horizontal="right" vertical="center"/>
    </xf>
    <xf numFmtId="0" fontId="57" fillId="0" borderId="25" xfId="270" applyNumberFormat="1" applyFont="1" applyFill="1" applyBorder="1" applyAlignment="1">
      <alignment horizontal="center" vertical="center"/>
    </xf>
    <xf numFmtId="184" fontId="46" fillId="0" borderId="1" xfId="30" applyNumberFormat="1" applyFont="1" applyBorder="1" applyAlignment="1">
      <alignment horizontal="right" vertical="center"/>
    </xf>
    <xf numFmtId="0" fontId="58" fillId="0" borderId="0" xfId="270" quotePrefix="1" applyNumberFormat="1" applyFont="1" applyFill="1" applyBorder="1" applyAlignment="1">
      <alignment horizontal="right" vertical="center"/>
    </xf>
    <xf numFmtId="0" fontId="5" fillId="0" borderId="0" xfId="30" applyNumberFormat="1" applyFont="1" applyAlignment="1">
      <alignment horizontal="right" vertical="center"/>
    </xf>
    <xf numFmtId="0" fontId="41" fillId="0" borderId="0" xfId="8" applyNumberFormat="1" applyFont="1" applyFill="1" applyAlignment="1">
      <alignment vertical="center"/>
    </xf>
    <xf numFmtId="0" fontId="5" fillId="0" borderId="0" xfId="8" applyNumberFormat="1" applyFont="1" applyFill="1" applyAlignment="1">
      <alignment vertical="center"/>
    </xf>
    <xf numFmtId="0" fontId="5" fillId="0" borderId="13" xfId="8" applyNumberFormat="1" applyFont="1" applyFill="1" applyBorder="1" applyAlignment="1">
      <alignment horizontal="left" vertical="center" indent="1"/>
    </xf>
    <xf numFmtId="0" fontId="5" fillId="0" borderId="13" xfId="8" applyNumberFormat="1" applyFont="1" applyFill="1" applyBorder="1" applyAlignment="1">
      <alignment vertical="center"/>
    </xf>
    <xf numFmtId="0" fontId="5" fillId="0" borderId="16" xfId="8" applyNumberFormat="1" applyFont="1" applyFill="1" applyBorder="1" applyAlignment="1">
      <alignment horizontal="center" vertical="center"/>
    </xf>
    <xf numFmtId="0" fontId="5" fillId="0" borderId="18" xfId="8" applyNumberFormat="1" applyFont="1" applyFill="1" applyBorder="1" applyAlignment="1">
      <alignment horizontal="center" vertical="center"/>
    </xf>
    <xf numFmtId="0" fontId="5" fillId="0" borderId="24" xfId="8" applyNumberFormat="1" applyFont="1" applyFill="1" applyBorder="1" applyAlignment="1">
      <alignment horizontal="center" vertical="center"/>
    </xf>
    <xf numFmtId="0" fontId="6" fillId="0" borderId="0" xfId="8" applyNumberFormat="1" applyFont="1" applyFill="1" applyAlignment="1">
      <alignment horizontal="left" vertical="center"/>
    </xf>
    <xf numFmtId="184" fontId="5" fillId="0" borderId="21" xfId="8" applyNumberFormat="1" applyFont="1" applyFill="1" applyBorder="1" applyAlignment="1">
      <alignment vertical="center"/>
    </xf>
    <xf numFmtId="184" fontId="5" fillId="0" borderId="22" xfId="8" applyNumberFormat="1" applyFont="1" applyFill="1" applyBorder="1" applyAlignment="1">
      <alignment vertical="center"/>
    </xf>
    <xf numFmtId="0" fontId="5" fillId="0" borderId="0" xfId="8" applyNumberFormat="1" applyFont="1" applyFill="1" applyAlignment="1">
      <alignment vertical="center" wrapText="1"/>
    </xf>
    <xf numFmtId="0" fontId="5" fillId="0" borderId="0" xfId="8" applyNumberFormat="1" applyFont="1" applyFill="1" applyAlignment="1">
      <alignment horizontal="center" vertical="center"/>
    </xf>
    <xf numFmtId="187" fontId="5" fillId="0" borderId="22" xfId="8" quotePrefix="1" applyNumberFormat="1" applyFont="1" applyFill="1" applyBorder="1" applyAlignment="1">
      <alignment horizontal="right" vertical="center"/>
    </xf>
    <xf numFmtId="0" fontId="5" fillId="0" borderId="13" xfId="8" applyNumberFormat="1" applyFont="1" applyFill="1" applyBorder="1" applyAlignment="1">
      <alignment horizontal="left" vertical="center"/>
    </xf>
    <xf numFmtId="184" fontId="5" fillId="0" borderId="20" xfId="8" applyNumberFormat="1" applyFont="1" applyFill="1" applyBorder="1" applyAlignment="1">
      <alignment horizontal="right" vertical="center"/>
    </xf>
    <xf numFmtId="184" fontId="5" fillId="0" borderId="13" xfId="8" applyNumberFormat="1" applyFont="1" applyFill="1" applyBorder="1" applyAlignment="1">
      <alignment horizontal="right" vertical="center"/>
    </xf>
    <xf numFmtId="184" fontId="5" fillId="0" borderId="18" xfId="8" applyNumberFormat="1" applyFont="1" applyFill="1" applyBorder="1" applyAlignment="1">
      <alignment horizontal="right" vertical="center"/>
    </xf>
    <xf numFmtId="0" fontId="5" fillId="0" borderId="0" xfId="8" applyNumberFormat="1" applyFont="1" applyFill="1" applyAlignment="1">
      <alignment horizontal="left" vertical="center" shrinkToFit="1"/>
    </xf>
    <xf numFmtId="0" fontId="46" fillId="0" borderId="0" xfId="8" applyNumberFormat="1" applyFont="1" applyFill="1" applyAlignment="1">
      <alignment horizontal="left" vertical="center" indent="1"/>
    </xf>
    <xf numFmtId="184" fontId="46" fillId="0" borderId="21" xfId="8" applyNumberFormat="1" applyFont="1" applyFill="1" applyBorder="1" applyAlignment="1">
      <alignment vertical="center"/>
    </xf>
    <xf numFmtId="184" fontId="46" fillId="0" borderId="0" xfId="8" applyNumberFormat="1" applyFont="1" applyFill="1" applyBorder="1" applyAlignment="1">
      <alignment vertical="center"/>
    </xf>
    <xf numFmtId="184" fontId="46" fillId="0" borderId="22" xfId="8" applyNumberFormat="1" applyFont="1" applyFill="1" applyBorder="1" applyAlignment="1">
      <alignment vertical="center"/>
    </xf>
    <xf numFmtId="0" fontId="41" fillId="0" borderId="0" xfId="8" applyNumberFormat="1" applyFont="1" applyFill="1" applyAlignment="1">
      <alignment horizontal="left" vertical="center" indent="2"/>
    </xf>
    <xf numFmtId="184" fontId="41" fillId="0" borderId="21" xfId="8" applyNumberFormat="1" applyFont="1" applyFill="1" applyBorder="1" applyAlignment="1">
      <alignment vertical="center"/>
    </xf>
    <xf numFmtId="184" fontId="41" fillId="0" borderId="0" xfId="8" applyNumberFormat="1" applyFont="1" applyFill="1" applyBorder="1" applyAlignment="1">
      <alignment vertical="center"/>
    </xf>
    <xf numFmtId="184" fontId="41" fillId="0" borderId="22" xfId="8" applyNumberFormat="1" applyFont="1" applyFill="1" applyBorder="1" applyAlignment="1">
      <alignment vertical="center"/>
    </xf>
    <xf numFmtId="0" fontId="5" fillId="0" borderId="0" xfId="8" applyNumberFormat="1" applyFont="1" applyFill="1" applyAlignment="1">
      <alignment horizontal="left" vertical="center" indent="3"/>
    </xf>
    <xf numFmtId="0" fontId="5" fillId="0" borderId="0" xfId="8" applyNumberFormat="1" applyFont="1" applyFill="1" applyBorder="1" applyAlignment="1">
      <alignment horizontal="left" vertical="center" indent="3"/>
    </xf>
    <xf numFmtId="0" fontId="5" fillId="0" borderId="0" xfId="8" applyNumberFormat="1" applyFont="1" applyFill="1" applyAlignment="1">
      <alignment horizontal="left" vertical="center" indent="2"/>
    </xf>
    <xf numFmtId="0" fontId="46" fillId="0" borderId="0" xfId="8" applyNumberFormat="1" applyFont="1" applyFill="1" applyAlignment="1">
      <alignment horizontal="left" vertical="center" indent="2"/>
    </xf>
    <xf numFmtId="0" fontId="5" fillId="0" borderId="13" xfId="8" applyNumberFormat="1" applyFont="1" applyFill="1" applyBorder="1" applyAlignment="1">
      <alignment horizontal="left" vertical="center" indent="2"/>
    </xf>
    <xf numFmtId="184" fontId="5" fillId="0" borderId="18" xfId="8" applyNumberFormat="1" applyFont="1" applyFill="1" applyBorder="1" applyAlignment="1">
      <alignment vertical="center"/>
    </xf>
    <xf numFmtId="0" fontId="5" fillId="0" borderId="0" xfId="8" applyNumberFormat="1" applyFont="1" applyFill="1" applyAlignment="1">
      <alignment horizontal="right" vertical="center"/>
    </xf>
    <xf numFmtId="0" fontId="5" fillId="0" borderId="25" xfId="8" applyNumberFormat="1" applyFont="1" applyFill="1" applyBorder="1" applyAlignment="1">
      <alignment horizontal="center" vertical="center"/>
    </xf>
    <xf numFmtId="0" fontId="5" fillId="0" borderId="13" xfId="8" applyNumberFormat="1" applyFont="1" applyFill="1" applyBorder="1" applyAlignment="1">
      <alignment horizontal="center" vertical="center"/>
    </xf>
    <xf numFmtId="0" fontId="5" fillId="0" borderId="22" xfId="8" applyNumberFormat="1" applyFont="1" applyFill="1" applyBorder="1" applyAlignment="1">
      <alignment horizontal="left" vertical="center" shrinkToFit="1"/>
    </xf>
    <xf numFmtId="184" fontId="5" fillId="0" borderId="0" xfId="8" applyNumberFormat="1" applyFont="1" applyFill="1" applyAlignment="1">
      <alignment vertical="center"/>
    </xf>
    <xf numFmtId="0" fontId="5" fillId="0" borderId="22" xfId="8" applyNumberFormat="1" applyFont="1" applyFill="1" applyBorder="1" applyAlignment="1">
      <alignment vertical="center" wrapText="1"/>
    </xf>
    <xf numFmtId="0" fontId="5" fillId="0" borderId="22" xfId="8" applyNumberFormat="1" applyFont="1" applyFill="1" applyBorder="1" applyAlignment="1">
      <alignment horizontal="center" vertical="center"/>
    </xf>
    <xf numFmtId="184" fontId="5" fillId="0" borderId="22" xfId="8" quotePrefix="1" applyNumberFormat="1" applyFont="1" applyFill="1" applyBorder="1" applyAlignment="1">
      <alignment horizontal="right" vertical="center"/>
    </xf>
    <xf numFmtId="0" fontId="5" fillId="0" borderId="18" xfId="8" applyNumberFormat="1" applyFont="1" applyFill="1" applyBorder="1" applyAlignment="1">
      <alignment horizontal="left" vertical="center"/>
    </xf>
    <xf numFmtId="0" fontId="5" fillId="0" borderId="22" xfId="8" applyNumberFormat="1" applyFont="1" applyFill="1" applyBorder="1" applyAlignment="1">
      <alignment horizontal="left" vertical="center"/>
    </xf>
    <xf numFmtId="0" fontId="46" fillId="0" borderId="22" xfId="8" applyNumberFormat="1" applyFont="1" applyFill="1" applyBorder="1" applyAlignment="1">
      <alignment horizontal="left" vertical="center" indent="1"/>
    </xf>
    <xf numFmtId="184" fontId="46" fillId="0" borderId="0" xfId="8" applyNumberFormat="1" applyFont="1" applyFill="1" applyAlignment="1">
      <alignment vertical="center"/>
    </xf>
    <xf numFmtId="0" fontId="41" fillId="0" borderId="22" xfId="8" applyNumberFormat="1" applyFont="1" applyFill="1" applyBorder="1" applyAlignment="1">
      <alignment horizontal="left" vertical="center" indent="2"/>
    </xf>
    <xf numFmtId="184" fontId="41" fillId="0" borderId="0" xfId="8" applyNumberFormat="1" applyFont="1" applyFill="1" applyAlignment="1">
      <alignment vertical="center"/>
    </xf>
    <xf numFmtId="0" fontId="5" fillId="0" borderId="22" xfId="8" applyNumberFormat="1" applyFont="1" applyFill="1" applyBorder="1" applyAlignment="1">
      <alignment horizontal="left" vertical="center" indent="3"/>
    </xf>
    <xf numFmtId="0" fontId="5" fillId="0" borderId="22" xfId="8" applyNumberFormat="1" applyFont="1" applyFill="1" applyBorder="1" applyAlignment="1">
      <alignment horizontal="left" vertical="center" indent="2"/>
    </xf>
    <xf numFmtId="0" fontId="46" fillId="0" borderId="22" xfId="8" applyNumberFormat="1" applyFont="1" applyFill="1" applyBorder="1" applyAlignment="1">
      <alignment horizontal="left" vertical="center" indent="2"/>
    </xf>
    <xf numFmtId="0" fontId="5" fillId="0" borderId="23" xfId="8" applyNumberFormat="1" applyFont="1" applyFill="1" applyBorder="1" applyAlignment="1">
      <alignment vertical="center"/>
    </xf>
    <xf numFmtId="0" fontId="5" fillId="0" borderId="23" xfId="8" applyNumberFormat="1" applyFont="1" applyFill="1" applyBorder="1" applyAlignment="1">
      <alignment horizontal="right" vertical="center"/>
    </xf>
    <xf numFmtId="0" fontId="5" fillId="0" borderId="0" xfId="8" applyNumberFormat="1" applyFont="1" applyFill="1" applyBorder="1" applyAlignment="1">
      <alignment vertical="center"/>
    </xf>
    <xf numFmtId="0" fontId="5" fillId="0" borderId="0" xfId="8" applyNumberFormat="1" applyFont="1" applyFill="1" applyBorder="1" applyAlignment="1">
      <alignment horizontal="right" vertical="center"/>
    </xf>
    <xf numFmtId="0" fontId="5" fillId="0" borderId="0" xfId="8" applyNumberFormat="1" applyFont="1" applyFill="1" applyAlignment="1">
      <alignment horizontal="left" vertical="center"/>
    </xf>
    <xf numFmtId="0" fontId="41" fillId="0" borderId="0" xfId="8" applyNumberFormat="1" applyFont="1" applyAlignment="1">
      <alignment vertical="center"/>
    </xf>
    <xf numFmtId="0" fontId="5" fillId="0" borderId="0" xfId="8" applyNumberFormat="1" applyFont="1" applyAlignment="1">
      <alignment vertical="center"/>
    </xf>
    <xf numFmtId="0" fontId="5" fillId="0" borderId="0" xfId="8" applyNumberFormat="1" applyFont="1" applyBorder="1" applyAlignment="1">
      <alignment horizontal="left" vertical="center" indent="1"/>
    </xf>
    <xf numFmtId="0" fontId="5" fillId="0" borderId="0" xfId="8" applyNumberFormat="1" applyFont="1" applyBorder="1" applyAlignment="1">
      <alignment horizontal="left" vertical="center"/>
    </xf>
    <xf numFmtId="0" fontId="5" fillId="0" borderId="0" xfId="8" applyNumberFormat="1" applyFont="1" applyBorder="1" applyAlignment="1">
      <alignment vertical="center"/>
    </xf>
    <xf numFmtId="0" fontId="6" fillId="0" borderId="0" xfId="8" applyNumberFormat="1" applyFont="1" applyAlignment="1">
      <alignment vertical="center"/>
    </xf>
    <xf numFmtId="0" fontId="5" fillId="0" borderId="13" xfId="8" applyNumberFormat="1" applyFont="1" applyBorder="1" applyAlignment="1">
      <alignment horizontal="right"/>
    </xf>
    <xf numFmtId="0" fontId="5" fillId="0" borderId="16" xfId="8" applyNumberFormat="1" applyFont="1" applyBorder="1" applyAlignment="1">
      <alignment horizontal="center" vertical="center"/>
    </xf>
    <xf numFmtId="0" fontId="5" fillId="0" borderId="24" xfId="8" applyNumberFormat="1" applyFont="1" applyBorder="1" applyAlignment="1">
      <alignment horizontal="center" vertical="center"/>
    </xf>
    <xf numFmtId="178" fontId="46" fillId="0" borderId="0" xfId="8" applyNumberFormat="1" applyFont="1" applyBorder="1" applyAlignment="1">
      <alignment vertical="center"/>
    </xf>
    <xf numFmtId="178" fontId="5" fillId="0" borderId="0" xfId="8" applyNumberFormat="1" applyFont="1" applyBorder="1" applyAlignment="1">
      <alignment vertical="center"/>
    </xf>
    <xf numFmtId="0" fontId="5" fillId="0" borderId="15" xfId="8" applyNumberFormat="1" applyFont="1" applyBorder="1" applyAlignment="1">
      <alignment horizontal="center" vertical="center"/>
    </xf>
    <xf numFmtId="0" fontId="5" fillId="0" borderId="16" xfId="8" applyNumberFormat="1" applyFont="1" applyBorder="1" applyAlignment="1">
      <alignment horizontal="left" vertical="center" indent="1"/>
    </xf>
    <xf numFmtId="0" fontId="5" fillId="0" borderId="19" xfId="8" applyNumberFormat="1" applyFont="1" applyBorder="1" applyAlignment="1">
      <alignment horizontal="left" vertical="center" indent="1"/>
    </xf>
    <xf numFmtId="0" fontId="5" fillId="0" borderId="16" xfId="8" applyNumberFormat="1" applyFont="1" applyBorder="1" applyAlignment="1">
      <alignment horizontal="left" vertical="center" indent="1" shrinkToFit="1"/>
    </xf>
    <xf numFmtId="0" fontId="5" fillId="0" borderId="16" xfId="8" applyNumberFormat="1" applyFont="1" applyBorder="1" applyAlignment="1">
      <alignment horizontal="left" vertical="center" wrapText="1" indent="1"/>
    </xf>
    <xf numFmtId="178" fontId="5" fillId="0" borderId="13" xfId="8" applyNumberFormat="1" applyFont="1" applyBorder="1" applyAlignment="1">
      <alignment vertical="center"/>
    </xf>
    <xf numFmtId="0" fontId="5" fillId="0" borderId="23" xfId="8" applyNumberFormat="1" applyFont="1" applyBorder="1" applyAlignment="1">
      <alignment vertical="top"/>
    </xf>
    <xf numFmtId="0" fontId="5" fillId="0" borderId="0" xfId="8" applyNumberFormat="1" applyFont="1" applyBorder="1" applyAlignment="1">
      <alignment horizontal="right" vertical="center"/>
    </xf>
    <xf numFmtId="178" fontId="46" fillId="0" borderId="0" xfId="8" applyNumberFormat="1" applyFont="1" applyFill="1" applyBorder="1" applyAlignment="1">
      <alignment vertical="center"/>
    </xf>
    <xf numFmtId="178" fontId="5" fillId="0" borderId="0" xfId="8" applyNumberFormat="1" applyFont="1" applyFill="1" applyBorder="1" applyAlignment="1">
      <alignment vertical="center"/>
    </xf>
    <xf numFmtId="178" fontId="5" fillId="0" borderId="13" xfId="8" applyNumberFormat="1" applyFont="1" applyFill="1" applyBorder="1" applyAlignment="1">
      <alignment vertical="center"/>
    </xf>
    <xf numFmtId="0" fontId="40" fillId="0" borderId="0" xfId="8" applyNumberFormat="1" applyFont="1" applyBorder="1" applyAlignment="1">
      <alignment vertical="center"/>
    </xf>
    <xf numFmtId="0" fontId="59" fillId="0" borderId="0" xfId="270" applyNumberFormat="1" applyFont="1" applyFill="1" applyAlignment="1">
      <alignment vertical="center"/>
    </xf>
    <xf numFmtId="0" fontId="60" fillId="0" borderId="0" xfId="270" applyNumberFormat="1" applyFont="1" applyFill="1" applyBorder="1" applyAlignment="1">
      <alignment vertical="top"/>
    </xf>
    <xf numFmtId="0" fontId="55" fillId="0" borderId="0" xfId="270" applyNumberFormat="1" applyFont="1" applyFill="1" applyAlignment="1">
      <alignment vertical="top"/>
    </xf>
    <xf numFmtId="0" fontId="61" fillId="0" borderId="0" xfId="270" applyNumberFormat="1" applyFont="1" applyFill="1" applyBorder="1" applyAlignment="1">
      <alignment vertical="center"/>
    </xf>
    <xf numFmtId="0" fontId="54" fillId="0" borderId="0" xfId="270" applyNumberFormat="1" applyFont="1" applyFill="1" applyAlignment="1">
      <alignment vertical="top"/>
    </xf>
    <xf numFmtId="0" fontId="55" fillId="0" borderId="13" xfId="270" quotePrefix="1" applyNumberFormat="1" applyFont="1" applyFill="1" applyBorder="1" applyAlignment="1">
      <alignment horizontal="left" vertical="center" indent="1"/>
    </xf>
    <xf numFmtId="0" fontId="55" fillId="0" borderId="13" xfId="270" applyNumberFormat="1" applyFont="1" applyFill="1" applyBorder="1" applyAlignment="1">
      <alignment vertical="center"/>
    </xf>
    <xf numFmtId="0" fontId="55" fillId="0" borderId="0" xfId="270" applyNumberFormat="1" applyFont="1" applyFill="1" applyBorder="1" applyAlignment="1">
      <alignment horizontal="center" vertical="top"/>
    </xf>
    <xf numFmtId="0" fontId="55" fillId="0" borderId="0" xfId="270" applyNumberFormat="1" applyFont="1" applyFill="1" applyBorder="1" applyAlignment="1">
      <alignment vertical="top"/>
    </xf>
    <xf numFmtId="0" fontId="62" fillId="0" borderId="24" xfId="270" applyNumberFormat="1" applyFont="1" applyFill="1" applyBorder="1" applyAlignment="1">
      <alignment horizontal="center" vertical="top" wrapText="1"/>
    </xf>
    <xf numFmtId="0" fontId="64" fillId="0" borderId="1" xfId="269" applyNumberFormat="1" applyFont="1" applyFill="1" applyBorder="1" applyAlignment="1">
      <alignment vertical="center"/>
    </xf>
    <xf numFmtId="0" fontId="62" fillId="0" borderId="19" xfId="270" applyNumberFormat="1" applyFont="1" applyFill="1" applyBorder="1" applyAlignment="1">
      <alignment horizontal="center" vertical="center" wrapText="1"/>
    </xf>
    <xf numFmtId="0" fontId="65" fillId="0" borderId="19" xfId="270" applyNumberFormat="1" applyFont="1" applyFill="1" applyBorder="1" applyAlignment="1">
      <alignment horizontal="center" vertical="center" wrapText="1"/>
    </xf>
    <xf numFmtId="0" fontId="62" fillId="0" borderId="18" xfId="270" applyNumberFormat="1" applyFont="1" applyFill="1" applyBorder="1" applyAlignment="1">
      <alignment horizontal="center" vertical="center" wrapText="1"/>
    </xf>
    <xf numFmtId="0" fontId="66" fillId="0" borderId="0" xfId="270" applyNumberFormat="1" applyFont="1" applyFill="1" applyBorder="1" applyAlignment="1">
      <alignment horizontal="center" vertical="center"/>
    </xf>
    <xf numFmtId="184" fontId="66" fillId="0" borderId="21" xfId="270" applyNumberFormat="1" applyFont="1" applyFill="1" applyBorder="1" applyAlignment="1">
      <alignment horizontal="right" vertical="center"/>
    </xf>
    <xf numFmtId="184" fontId="66" fillId="0" borderId="0" xfId="270" applyNumberFormat="1" applyFont="1" applyFill="1" applyBorder="1" applyAlignment="1">
      <alignment horizontal="right" vertical="center"/>
    </xf>
    <xf numFmtId="0" fontId="62" fillId="0" borderId="0" xfId="270" applyNumberFormat="1" applyFont="1" applyFill="1" applyBorder="1" applyAlignment="1">
      <alignment horizontal="left" vertical="center" indent="1"/>
    </xf>
    <xf numFmtId="184" fontId="62" fillId="0" borderId="21" xfId="270" applyNumberFormat="1" applyFont="1" applyFill="1" applyBorder="1" applyAlignment="1">
      <alignment horizontal="right" vertical="center"/>
    </xf>
    <xf numFmtId="184" fontId="62" fillId="0" borderId="0" xfId="270" applyNumberFormat="1" applyFont="1" applyFill="1" applyBorder="1" applyAlignment="1">
      <alignment horizontal="right" vertical="center"/>
    </xf>
    <xf numFmtId="184" fontId="62" fillId="0" borderId="0" xfId="270" quotePrefix="1" applyNumberFormat="1" applyFont="1" applyFill="1" applyBorder="1" applyAlignment="1">
      <alignment horizontal="right" vertical="center"/>
    </xf>
    <xf numFmtId="0" fontId="62" fillId="0" borderId="35" xfId="270" applyNumberFormat="1" applyFont="1" applyFill="1" applyBorder="1" applyAlignment="1">
      <alignment horizontal="left" vertical="center" indent="1"/>
    </xf>
    <xf numFmtId="184" fontId="62" fillId="0" borderId="36" xfId="270" applyNumberFormat="1" applyFont="1" applyFill="1" applyBorder="1" applyAlignment="1">
      <alignment horizontal="right" vertical="center"/>
    </xf>
    <xf numFmtId="184" fontId="62" fillId="0" borderId="37" xfId="270" applyNumberFormat="1" applyFont="1" applyFill="1" applyBorder="1" applyAlignment="1">
      <alignment horizontal="right" vertical="center"/>
    </xf>
    <xf numFmtId="0" fontId="67" fillId="0" borderId="23" xfId="270" applyNumberFormat="1" applyFont="1" applyFill="1" applyBorder="1" applyAlignment="1">
      <alignment horizontal="center" vertical="center"/>
    </xf>
    <xf numFmtId="184" fontId="67" fillId="0" borderId="17" xfId="270" applyNumberFormat="1" applyFont="1" applyFill="1" applyBorder="1" applyAlignment="1">
      <alignment horizontal="right" vertical="center"/>
    </xf>
    <xf numFmtId="184" fontId="67" fillId="0" borderId="23" xfId="270" applyNumberFormat="1" applyFont="1" applyFill="1" applyBorder="1" applyAlignment="1">
      <alignment horizontal="right" vertical="center"/>
    </xf>
    <xf numFmtId="0" fontId="62" fillId="0" borderId="37" xfId="270" applyNumberFormat="1" applyFont="1" applyFill="1" applyBorder="1" applyAlignment="1">
      <alignment horizontal="left" vertical="center" indent="1"/>
    </xf>
    <xf numFmtId="0" fontId="55" fillId="0" borderId="23" xfId="270" applyNumberFormat="1" applyFont="1" applyFill="1" applyBorder="1" applyAlignment="1">
      <alignment vertical="center"/>
    </xf>
    <xf numFmtId="0" fontId="55" fillId="0" borderId="23" xfId="270" applyNumberFormat="1" applyFont="1" applyFill="1" applyBorder="1" applyAlignment="1">
      <alignment horizontal="right" vertical="center"/>
    </xf>
    <xf numFmtId="0" fontId="68" fillId="0" borderId="0" xfId="270" applyNumberFormat="1" applyFont="1" applyFill="1" applyAlignment="1">
      <alignment vertical="center"/>
    </xf>
    <xf numFmtId="0" fontId="6" fillId="0" borderId="0" xfId="269" applyNumberFormat="1" applyFont="1" applyFill="1"/>
    <xf numFmtId="0" fontId="55" fillId="0" borderId="0" xfId="270" applyNumberFormat="1" applyFont="1" applyFill="1" applyBorder="1" applyAlignment="1">
      <alignment horizontal="right" vertical="center"/>
    </xf>
    <xf numFmtId="0" fontId="69" fillId="0" borderId="0" xfId="270" applyNumberFormat="1" applyFont="1" applyFill="1" applyBorder="1" applyAlignment="1">
      <alignment horizontal="right" vertical="center"/>
    </xf>
    <xf numFmtId="0" fontId="69" fillId="0" borderId="0" xfId="270" applyNumberFormat="1" applyFont="1" applyFill="1" applyAlignment="1">
      <alignment vertical="center"/>
    </xf>
    <xf numFmtId="0" fontId="55" fillId="0" borderId="0" xfId="270" applyNumberFormat="1" applyFont="1" applyFill="1" applyAlignment="1">
      <alignment vertical="center"/>
    </xf>
    <xf numFmtId="0" fontId="5" fillId="0" borderId="0" xfId="269" applyNumberFormat="1" applyFont="1" applyBorder="1" applyAlignment="1">
      <alignment vertical="center"/>
    </xf>
    <xf numFmtId="0" fontId="5" fillId="0" borderId="0" xfId="269" quotePrefix="1" applyNumberFormat="1" applyFont="1" applyBorder="1" applyAlignment="1">
      <alignment horizontal="left" vertical="center" indent="1"/>
    </xf>
    <xf numFmtId="0" fontId="5" fillId="0" borderId="22" xfId="269" applyNumberFormat="1" applyFont="1" applyBorder="1" applyAlignment="1">
      <alignment horizontal="center" vertical="center"/>
    </xf>
    <xf numFmtId="184" fontId="41" fillId="0" borderId="17" xfId="8" applyNumberFormat="1" applyFont="1" applyBorder="1" applyAlignment="1">
      <alignment vertical="center"/>
    </xf>
    <xf numFmtId="184" fontId="5" fillId="0" borderId="23" xfId="8" applyNumberFormat="1" applyFont="1" applyBorder="1" applyAlignment="1">
      <alignment vertical="center"/>
    </xf>
    <xf numFmtId="0" fontId="5" fillId="0" borderId="22" xfId="269" applyNumberFormat="1" applyFont="1" applyBorder="1" applyAlignment="1">
      <alignment horizontal="center" vertical="center" wrapText="1"/>
    </xf>
    <xf numFmtId="184" fontId="41" fillId="0" borderId="21" xfId="8" applyNumberFormat="1" applyFont="1" applyBorder="1" applyAlignment="1">
      <alignment vertical="center"/>
    </xf>
    <xf numFmtId="184" fontId="5" fillId="0" borderId="0" xfId="8" applyNumberFormat="1" applyFont="1" applyBorder="1" applyAlignment="1">
      <alignment vertical="center"/>
    </xf>
    <xf numFmtId="0" fontId="5" fillId="0" borderId="18" xfId="269" applyNumberFormat="1" applyFont="1" applyBorder="1" applyAlignment="1">
      <alignment horizontal="center" vertical="center" wrapText="1"/>
    </xf>
    <xf numFmtId="184" fontId="41" fillId="0" borderId="20" xfId="8" applyNumberFormat="1" applyFont="1" applyBorder="1" applyAlignment="1">
      <alignment vertical="center"/>
    </xf>
    <xf numFmtId="184" fontId="5" fillId="0" borderId="13" xfId="8" applyNumberFormat="1" applyFont="1" applyBorder="1" applyAlignment="1">
      <alignment vertical="center"/>
    </xf>
    <xf numFmtId="0" fontId="5" fillId="0" borderId="0" xfId="269" applyNumberFormat="1" applyFont="1" applyBorder="1" applyAlignment="1">
      <alignment horizontal="right" vertical="center"/>
    </xf>
    <xf numFmtId="0" fontId="5" fillId="0" borderId="0" xfId="269" applyNumberFormat="1" applyFont="1" applyBorder="1" applyAlignment="1">
      <alignment horizontal="center" vertical="center" wrapText="1"/>
    </xf>
    <xf numFmtId="0" fontId="41" fillId="0" borderId="0" xfId="8" applyNumberFormat="1" applyFont="1" applyBorder="1" applyAlignment="1">
      <alignment vertical="center"/>
    </xf>
    <xf numFmtId="0" fontId="5" fillId="0" borderId="0" xfId="269" applyNumberFormat="1" applyFont="1" applyBorder="1" applyAlignment="1">
      <alignment horizontal="left" vertical="center" indent="1"/>
    </xf>
    <xf numFmtId="0" fontId="41" fillId="0" borderId="16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 wrapText="1"/>
    </xf>
    <xf numFmtId="0" fontId="5" fillId="0" borderId="24" xfId="269" applyNumberFormat="1" applyFont="1" applyBorder="1" applyAlignment="1">
      <alignment horizontal="center" vertical="center" wrapText="1"/>
    </xf>
    <xf numFmtId="0" fontId="5" fillId="0" borderId="22" xfId="269" applyNumberFormat="1" applyFont="1" applyBorder="1" applyAlignment="1">
      <alignment horizontal="distributed" vertical="center" indent="1"/>
    </xf>
    <xf numFmtId="184" fontId="41" fillId="0" borderId="23" xfId="8" applyNumberFormat="1" applyFont="1" applyBorder="1" applyAlignment="1">
      <alignment vertical="center"/>
    </xf>
    <xf numFmtId="0" fontId="5" fillId="0" borderId="22" xfId="269" applyNumberFormat="1" applyFont="1" applyBorder="1" applyAlignment="1">
      <alignment horizontal="right" vertical="center" wrapText="1" indent="2"/>
    </xf>
    <xf numFmtId="184" fontId="5" fillId="0" borderId="0" xfId="8" quotePrefix="1" applyNumberFormat="1" applyFont="1" applyBorder="1" applyAlignment="1">
      <alignment horizontal="right" vertical="center"/>
    </xf>
    <xf numFmtId="0" fontId="5" fillId="0" borderId="18" xfId="269" applyNumberFormat="1" applyFont="1" applyBorder="1" applyAlignment="1">
      <alignment horizontal="right" vertical="center" wrapText="1" indent="2"/>
    </xf>
    <xf numFmtId="184" fontId="5" fillId="0" borderId="13" xfId="8" applyNumberFormat="1" applyFont="1" applyBorder="1" applyAlignment="1">
      <alignment horizontal="right" vertical="center"/>
    </xf>
    <xf numFmtId="0" fontId="5" fillId="0" borderId="24" xfId="269" applyNumberFormat="1" applyFont="1" applyFill="1" applyBorder="1" applyAlignment="1">
      <alignment horizontal="center" vertical="center" wrapText="1"/>
    </xf>
    <xf numFmtId="0" fontId="5" fillId="0" borderId="0" xfId="269" applyNumberFormat="1" applyFont="1" applyFill="1" applyAlignment="1">
      <alignment vertical="center" wrapText="1"/>
    </xf>
    <xf numFmtId="0" fontId="46" fillId="0" borderId="22" xfId="269" applyNumberFormat="1" applyFont="1" applyFill="1" applyBorder="1" applyAlignment="1">
      <alignment horizontal="left" vertical="center" indent="1"/>
    </xf>
    <xf numFmtId="184" fontId="46" fillId="0" borderId="17" xfId="8" applyNumberFormat="1" applyFont="1" applyFill="1" applyBorder="1" applyAlignment="1">
      <alignment vertical="center"/>
    </xf>
    <xf numFmtId="184" fontId="46" fillId="0" borderId="15" xfId="8" applyNumberFormat="1" applyFont="1" applyFill="1" applyBorder="1" applyAlignment="1">
      <alignment vertical="center"/>
    </xf>
    <xf numFmtId="185" fontId="46" fillId="0" borderId="17" xfId="8" applyNumberFormat="1" applyFont="1" applyFill="1" applyBorder="1" applyAlignment="1">
      <alignment vertical="center"/>
    </xf>
    <xf numFmtId="0" fontId="5" fillId="0" borderId="22" xfId="269" applyNumberFormat="1" applyFont="1" applyFill="1" applyBorder="1" applyAlignment="1">
      <alignment horizontal="left" vertical="center" indent="1"/>
    </xf>
    <xf numFmtId="184" fontId="5" fillId="0" borderId="34" xfId="8" applyNumberFormat="1" applyFont="1" applyFill="1" applyBorder="1" applyAlignment="1">
      <alignment vertical="center"/>
    </xf>
    <xf numFmtId="185" fontId="5" fillId="0" borderId="21" xfId="8" applyNumberFormat="1" applyFont="1" applyFill="1" applyBorder="1" applyAlignment="1">
      <alignment vertical="center"/>
    </xf>
    <xf numFmtId="0" fontId="5" fillId="0" borderId="22" xfId="269" applyNumberFormat="1" applyFont="1" applyFill="1" applyBorder="1" applyAlignment="1">
      <alignment horizontal="left" vertical="center" indent="2"/>
    </xf>
    <xf numFmtId="0" fontId="5" fillId="0" borderId="18" xfId="269" applyNumberFormat="1" applyFont="1" applyFill="1" applyBorder="1" applyAlignment="1">
      <alignment horizontal="left" vertical="center" indent="1"/>
    </xf>
    <xf numFmtId="184" fontId="5" fillId="0" borderId="19" xfId="8" applyNumberFormat="1" applyFont="1" applyFill="1" applyBorder="1" applyAlignment="1">
      <alignment vertical="center"/>
    </xf>
    <xf numFmtId="0" fontId="70" fillId="0" borderId="0" xfId="269" applyNumberFormat="1" applyFont="1" applyFill="1" applyAlignment="1">
      <alignment vertical="center"/>
    </xf>
    <xf numFmtId="0" fontId="5" fillId="0" borderId="0" xfId="269" applyNumberFormat="1" applyFont="1" applyFill="1" applyAlignment="1">
      <alignment horizontal="left" vertical="center"/>
    </xf>
    <xf numFmtId="0" fontId="5" fillId="0" borderId="0" xfId="8" applyNumberFormat="1" applyFont="1" applyFill="1" applyBorder="1" applyAlignment="1">
      <alignment horizontal="left" vertical="center" indent="1"/>
    </xf>
    <xf numFmtId="0" fontId="46" fillId="0" borderId="14" xfId="269" applyNumberFormat="1" applyFont="1" applyFill="1" applyBorder="1" applyAlignment="1">
      <alignment horizontal="center" vertical="center"/>
    </xf>
    <xf numFmtId="184" fontId="46" fillId="0" borderId="0" xfId="8" applyNumberFormat="1" applyFont="1" applyFill="1" applyAlignment="1">
      <alignment horizontal="right" vertical="center"/>
    </xf>
    <xf numFmtId="184" fontId="5" fillId="0" borderId="0" xfId="8" applyNumberFormat="1" applyFont="1" applyFill="1" applyAlignment="1">
      <alignment horizontal="right" vertical="center"/>
    </xf>
    <xf numFmtId="184" fontId="5" fillId="0" borderId="0" xfId="8" quotePrefix="1" applyNumberFormat="1" applyFont="1" applyFill="1" applyAlignment="1">
      <alignment horizontal="right" vertical="center"/>
    </xf>
    <xf numFmtId="184" fontId="71" fillId="0" borderId="0" xfId="269" applyNumberFormat="1" applyFont="1" applyFill="1" applyAlignment="1">
      <alignment vertical="center"/>
    </xf>
    <xf numFmtId="184" fontId="44" fillId="0" borderId="0" xfId="269" applyNumberFormat="1" applyFont="1" applyFill="1" applyAlignment="1">
      <alignment vertical="center"/>
    </xf>
    <xf numFmtId="0" fontId="6" fillId="0" borderId="22" xfId="269" applyNumberFormat="1" applyFont="1" applyFill="1" applyBorder="1" applyAlignment="1">
      <alignment horizontal="left" vertical="center" indent="2"/>
    </xf>
    <xf numFmtId="184" fontId="5" fillId="0" borderId="13" xfId="269" applyNumberFormat="1" applyFont="1" applyFill="1" applyBorder="1" applyAlignment="1">
      <alignment vertical="center"/>
    </xf>
    <xf numFmtId="0" fontId="5" fillId="0" borderId="13" xfId="269" applyNumberFormat="1" applyFont="1" applyBorder="1" applyAlignment="1">
      <alignment horizontal="left" vertical="center" indent="1"/>
    </xf>
    <xf numFmtId="0" fontId="5" fillId="0" borderId="13" xfId="269" applyNumberFormat="1" applyFont="1" applyBorder="1" applyAlignment="1">
      <alignment horizontal="right"/>
    </xf>
    <xf numFmtId="0" fontId="5" fillId="0" borderId="13" xfId="269" applyNumberFormat="1" applyFont="1" applyBorder="1" applyAlignment="1">
      <alignment horizontal="center" vertical="center"/>
    </xf>
    <xf numFmtId="184" fontId="5" fillId="0" borderId="21" xfId="8" applyNumberFormat="1" applyFont="1" applyBorder="1" applyAlignment="1">
      <alignment vertical="center"/>
    </xf>
    <xf numFmtId="40" fontId="5" fillId="0" borderId="0" xfId="8" applyNumberFormat="1" applyFont="1" applyAlignment="1">
      <alignment vertical="center"/>
    </xf>
    <xf numFmtId="184" fontId="5" fillId="0" borderId="0" xfId="8" applyNumberFormat="1" applyFont="1" applyAlignment="1">
      <alignment vertical="center"/>
    </xf>
    <xf numFmtId="182" fontId="5" fillId="0" borderId="0" xfId="269" applyNumberFormat="1" applyFont="1" applyAlignment="1">
      <alignment vertical="center"/>
    </xf>
    <xf numFmtId="182" fontId="5" fillId="0" borderId="0" xfId="14" applyNumberFormat="1" applyFont="1" applyAlignment="1">
      <alignment vertical="center"/>
    </xf>
    <xf numFmtId="40" fontId="5" fillId="0" borderId="0" xfId="8" applyNumberFormat="1" applyFont="1" applyBorder="1" applyAlignment="1">
      <alignment vertical="center"/>
    </xf>
    <xf numFmtId="182" fontId="5" fillId="0" borderId="0" xfId="269" applyNumberFormat="1" applyFont="1" applyBorder="1" applyAlignment="1">
      <alignment vertical="center"/>
    </xf>
    <xf numFmtId="182" fontId="5" fillId="0" borderId="0" xfId="14" applyNumberFormat="1" applyFont="1" applyBorder="1" applyAlignment="1">
      <alignment vertical="center"/>
    </xf>
    <xf numFmtId="0" fontId="5" fillId="0" borderId="13" xfId="269" applyNumberFormat="1" applyFont="1" applyBorder="1" applyAlignment="1">
      <alignment horizontal="right" vertical="center" indent="1"/>
    </xf>
    <xf numFmtId="184" fontId="5" fillId="0" borderId="20" xfId="8" applyNumberFormat="1" applyFont="1" applyBorder="1" applyAlignment="1">
      <alignment vertical="center"/>
    </xf>
    <xf numFmtId="40" fontId="5" fillId="0" borderId="13" xfId="8" applyNumberFormat="1" applyFont="1" applyBorder="1" applyAlignment="1">
      <alignment vertical="center"/>
    </xf>
    <xf numFmtId="182" fontId="5" fillId="0" borderId="13" xfId="269" applyNumberFormat="1" applyFont="1" applyBorder="1" applyAlignment="1">
      <alignment vertical="center"/>
    </xf>
    <xf numFmtId="182" fontId="5" fillId="0" borderId="13" xfId="14" applyNumberFormat="1" applyFont="1" applyBorder="1" applyAlignment="1">
      <alignment vertical="center"/>
    </xf>
    <xf numFmtId="0" fontId="5" fillId="0" borderId="0" xfId="269" applyNumberFormat="1" applyFont="1" applyBorder="1" applyAlignment="1">
      <alignment vertical="center" wrapText="1"/>
    </xf>
    <xf numFmtId="0" fontId="6" fillId="0" borderId="17" xfId="269" applyNumberFormat="1" applyFont="1" applyFill="1" applyBorder="1" applyAlignment="1">
      <alignment horizontal="centerContinuous" vertical="center"/>
    </xf>
    <xf numFmtId="0" fontId="6" fillId="0" borderId="14" xfId="269" applyNumberFormat="1" applyFont="1" applyFill="1" applyBorder="1" applyAlignment="1">
      <alignment horizontal="centerContinuous" vertical="center"/>
    </xf>
    <xf numFmtId="0" fontId="6" fillId="0" borderId="25" xfId="269" applyNumberFormat="1" applyFont="1" applyFill="1" applyBorder="1" applyAlignment="1">
      <alignment horizontal="centerContinuous" vertical="center"/>
    </xf>
    <xf numFmtId="0" fontId="6" fillId="0" borderId="20" xfId="269" applyNumberFormat="1" applyFont="1" applyFill="1" applyBorder="1" applyAlignment="1">
      <alignment vertical="center"/>
    </xf>
    <xf numFmtId="0" fontId="6" fillId="0" borderId="16" xfId="269" applyNumberFormat="1" applyFont="1" applyFill="1" applyBorder="1" applyAlignment="1">
      <alignment horizontal="center" vertical="center"/>
    </xf>
    <xf numFmtId="0" fontId="6" fillId="0" borderId="20" xfId="269" applyNumberFormat="1" applyFont="1" applyFill="1" applyBorder="1" applyAlignment="1">
      <alignment horizontal="center" vertical="center"/>
    </xf>
    <xf numFmtId="182" fontId="5" fillId="0" borderId="0" xfId="269" quotePrefix="1" applyNumberFormat="1" applyFont="1" applyFill="1" applyBorder="1" applyAlignment="1">
      <alignment horizontal="right" vertical="center"/>
    </xf>
    <xf numFmtId="184" fontId="5" fillId="0" borderId="0" xfId="8" applyNumberFormat="1" applyFont="1" applyFill="1" applyBorder="1" applyAlignment="1">
      <alignment vertical="center" shrinkToFit="1"/>
    </xf>
    <xf numFmtId="182" fontId="5" fillId="0" borderId="0" xfId="14" applyNumberFormat="1" applyFont="1" applyFill="1" applyBorder="1" applyAlignment="1">
      <alignment vertical="center"/>
    </xf>
    <xf numFmtId="182" fontId="5" fillId="0" borderId="13" xfId="14" applyNumberFormat="1" applyFont="1" applyFill="1" applyBorder="1" applyAlignment="1">
      <alignment vertical="center"/>
    </xf>
    <xf numFmtId="184" fontId="5" fillId="0" borderId="13" xfId="8" applyNumberFormat="1" applyFont="1" applyFill="1" applyBorder="1" applyAlignment="1">
      <alignment vertical="center" shrinkToFit="1"/>
    </xf>
    <xf numFmtId="0" fontId="5" fillId="0" borderId="0" xfId="14" applyNumberFormat="1" applyFont="1" applyFill="1" applyBorder="1" applyAlignment="1">
      <alignment vertical="center"/>
    </xf>
    <xf numFmtId="188" fontId="5" fillId="0" borderId="0" xfId="269" applyNumberFormat="1" applyFont="1" applyFill="1" applyAlignment="1">
      <alignment vertical="center"/>
    </xf>
    <xf numFmtId="0" fontId="73" fillId="0" borderId="0" xfId="271" applyNumberFormat="1" applyAlignment="1">
      <alignment vertical="center"/>
    </xf>
    <xf numFmtId="0" fontId="73" fillId="0" borderId="0" xfId="271">
      <alignment vertical="center"/>
    </xf>
    <xf numFmtId="0" fontId="73" fillId="0" borderId="0" xfId="271" applyNumberFormat="1" applyFill="1" applyAlignment="1">
      <alignment vertical="center"/>
    </xf>
    <xf numFmtId="0" fontId="73" fillId="0" borderId="0" xfId="271" applyNumberFormat="1" applyFill="1" applyBorder="1" applyAlignment="1">
      <alignment vertical="center"/>
    </xf>
    <xf numFmtId="0" fontId="73" fillId="0" borderId="0" xfId="271" applyNumberFormat="1" applyBorder="1" applyAlignment="1">
      <alignment vertical="center"/>
    </xf>
    <xf numFmtId="0" fontId="5" fillId="0" borderId="14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horizontal="center" vertical="center"/>
    </xf>
    <xf numFmtId="0" fontId="5" fillId="0" borderId="19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/>
    </xf>
    <xf numFmtId="0" fontId="3" fillId="0" borderId="16" xfId="269" applyNumberFormat="1" applyBorder="1" applyAlignment="1">
      <alignment horizontal="center" vertical="center"/>
    </xf>
    <xf numFmtId="0" fontId="5" fillId="0" borderId="14" xfId="2" applyNumberFormat="1" applyFont="1" applyFill="1" applyBorder="1" applyAlignment="1">
      <alignment horizontal="center" vertical="center"/>
    </xf>
    <xf numFmtId="0" fontId="5" fillId="0" borderId="18" xfId="2" applyNumberFormat="1" applyFont="1" applyFill="1" applyBorder="1" applyAlignment="1">
      <alignment horizontal="center" vertical="center"/>
    </xf>
    <xf numFmtId="0" fontId="5" fillId="0" borderId="17" xfId="2" applyNumberFormat="1" applyFont="1" applyFill="1" applyBorder="1" applyAlignment="1">
      <alignment horizontal="center" vertical="center"/>
    </xf>
    <xf numFmtId="0" fontId="40" fillId="0" borderId="20" xfId="269" applyNumberFormat="1" applyFont="1" applyFill="1" applyBorder="1" applyAlignment="1">
      <alignment horizontal="center" vertical="center"/>
    </xf>
    <xf numFmtId="0" fontId="5" fillId="0" borderId="14" xfId="269" applyNumberFormat="1" applyFont="1" applyFill="1" applyBorder="1" applyAlignment="1">
      <alignment horizontal="center" vertical="center"/>
    </xf>
    <xf numFmtId="0" fontId="3" fillId="0" borderId="18" xfId="269" applyNumberFormat="1" applyFill="1" applyBorder="1" applyAlignment="1">
      <alignment horizontal="center" vertical="center"/>
    </xf>
    <xf numFmtId="0" fontId="5" fillId="0" borderId="15" xfId="269" applyNumberFormat="1" applyFont="1" applyFill="1" applyBorder="1" applyAlignment="1">
      <alignment horizontal="center" vertical="center"/>
    </xf>
    <xf numFmtId="0" fontId="3" fillId="0" borderId="19" xfId="269" applyNumberFormat="1" applyFill="1" applyBorder="1" applyAlignment="1">
      <alignment horizontal="center" vertical="center"/>
    </xf>
    <xf numFmtId="0" fontId="5" fillId="0" borderId="18" xfId="269" applyNumberFormat="1" applyFont="1" applyFill="1" applyBorder="1" applyAlignment="1">
      <alignment horizontal="center" vertical="center"/>
    </xf>
    <xf numFmtId="0" fontId="41" fillId="0" borderId="15" xfId="269" applyNumberFormat="1" applyFont="1" applyFill="1" applyBorder="1" applyAlignment="1">
      <alignment horizontal="center" vertical="center"/>
    </xf>
    <xf numFmtId="0" fontId="41" fillId="0" borderId="19" xfId="269" applyNumberFormat="1" applyFont="1" applyFill="1" applyBorder="1" applyAlignment="1">
      <alignment horizontal="center" vertical="center"/>
    </xf>
    <xf numFmtId="0" fontId="5" fillId="0" borderId="16" xfId="269" applyNumberFormat="1" applyFont="1" applyFill="1" applyBorder="1" applyAlignment="1">
      <alignment horizontal="center" vertical="center"/>
    </xf>
    <xf numFmtId="0" fontId="5" fillId="0" borderId="24" xfId="269" applyNumberFormat="1" applyFont="1" applyFill="1" applyBorder="1" applyAlignment="1">
      <alignment horizontal="center" vertical="center"/>
    </xf>
    <xf numFmtId="0" fontId="5" fillId="0" borderId="13" xfId="30" quotePrefix="1" applyNumberFormat="1" applyFont="1" applyBorder="1" applyAlignment="1">
      <alignment horizontal="left" vertical="center" indent="1"/>
    </xf>
    <xf numFmtId="0" fontId="5" fillId="0" borderId="13" xfId="30" applyNumberFormat="1" applyFont="1" applyBorder="1" applyAlignment="1">
      <alignment horizontal="left" vertical="center" indent="1"/>
    </xf>
    <xf numFmtId="0" fontId="5" fillId="0" borderId="23" xfId="8" applyNumberFormat="1" applyFont="1" applyFill="1" applyBorder="1" applyAlignment="1">
      <alignment horizontal="center" vertical="center"/>
    </xf>
    <xf numFmtId="0" fontId="3" fillId="0" borderId="13" xfId="269" applyNumberFormat="1" applyFill="1" applyBorder="1" applyAlignment="1">
      <alignment horizontal="center" vertical="center"/>
    </xf>
    <xf numFmtId="0" fontId="5" fillId="0" borderId="24" xfId="8" applyNumberFormat="1" applyFont="1" applyFill="1" applyBorder="1" applyAlignment="1">
      <alignment horizontal="center" vertical="center"/>
    </xf>
    <xf numFmtId="0" fontId="5" fillId="0" borderId="1" xfId="8" applyNumberFormat="1" applyFont="1" applyFill="1" applyBorder="1" applyAlignment="1">
      <alignment horizontal="center" vertical="center"/>
    </xf>
    <xf numFmtId="0" fontId="5" fillId="0" borderId="25" xfId="8" applyNumberFormat="1" applyFont="1" applyFill="1" applyBorder="1" applyAlignment="1">
      <alignment horizontal="center" vertical="center"/>
    </xf>
    <xf numFmtId="0" fontId="5" fillId="0" borderId="14" xfId="8" applyNumberFormat="1" applyFont="1" applyFill="1" applyBorder="1" applyAlignment="1">
      <alignment horizontal="center" vertical="center"/>
    </xf>
    <xf numFmtId="0" fontId="5" fillId="0" borderId="16" xfId="8" applyNumberFormat="1" applyFont="1" applyBorder="1" applyAlignment="1">
      <alignment horizontal="center" vertical="center"/>
    </xf>
    <xf numFmtId="0" fontId="5" fillId="0" borderId="24" xfId="8" applyNumberFormat="1" applyFont="1" applyBorder="1" applyAlignment="1">
      <alignment horizontal="center" vertical="center"/>
    </xf>
    <xf numFmtId="0" fontId="5" fillId="0" borderId="25" xfId="8" applyNumberFormat="1" applyFont="1" applyBorder="1" applyAlignment="1">
      <alignment horizontal="center" vertical="center"/>
    </xf>
    <xf numFmtId="0" fontId="5" fillId="0" borderId="25" xfId="8" applyNumberFormat="1" applyFont="1" applyBorder="1" applyAlignment="1">
      <alignment vertical="distributed" textRotation="255" indent="6"/>
    </xf>
    <xf numFmtId="0" fontId="5" fillId="0" borderId="16" xfId="8" applyNumberFormat="1" applyFont="1" applyBorder="1" applyAlignment="1">
      <alignment vertical="distributed" textRotation="255" indent="5"/>
    </xf>
    <xf numFmtId="0" fontId="5" fillId="0" borderId="16" xfId="8" applyNumberFormat="1" applyFont="1" applyBorder="1" applyAlignment="1">
      <alignment horizontal="center" vertical="distributed" textRotation="255" indent="2"/>
    </xf>
    <xf numFmtId="0" fontId="5" fillId="0" borderId="16" xfId="8" applyNumberFormat="1" applyFont="1" applyBorder="1" applyAlignment="1">
      <alignment vertical="distributed" textRotation="255" indent="3"/>
    </xf>
    <xf numFmtId="0" fontId="5" fillId="0" borderId="16" xfId="8" applyNumberFormat="1" applyFont="1" applyBorder="1" applyAlignment="1">
      <alignment horizontal="distributed" vertical="center" indent="4"/>
    </xf>
    <xf numFmtId="0" fontId="5" fillId="0" borderId="1" xfId="8" applyNumberFormat="1" applyFont="1" applyBorder="1" applyAlignment="1">
      <alignment horizontal="distributed" vertical="center" indent="4"/>
    </xf>
    <xf numFmtId="0" fontId="5" fillId="0" borderId="25" xfId="8" applyNumberFormat="1" applyFont="1" applyBorder="1" applyAlignment="1">
      <alignment horizontal="distributed" vertical="center" indent="4"/>
    </xf>
    <xf numFmtId="0" fontId="62" fillId="0" borderId="17" xfId="270" applyNumberFormat="1" applyFont="1" applyFill="1" applyBorder="1" applyAlignment="1">
      <alignment horizontal="center" vertical="center" wrapText="1"/>
    </xf>
    <xf numFmtId="0" fontId="62" fillId="0" borderId="20" xfId="270" applyNumberFormat="1" applyFont="1" applyFill="1" applyBorder="1" applyAlignment="1">
      <alignment horizontal="center" vertical="center" wrapText="1"/>
    </xf>
    <xf numFmtId="0" fontId="62" fillId="0" borderId="14" xfId="270" applyNumberFormat="1" applyFont="1" applyFill="1" applyBorder="1" applyAlignment="1">
      <alignment horizontal="center" vertical="center" wrapText="1"/>
    </xf>
    <xf numFmtId="0" fontId="62" fillId="0" borderId="22" xfId="270" applyNumberFormat="1" applyFont="1" applyFill="1" applyBorder="1" applyAlignment="1">
      <alignment horizontal="center" vertical="center" wrapText="1"/>
    </xf>
    <xf numFmtId="0" fontId="62" fillId="0" borderId="18" xfId="270" applyNumberFormat="1" applyFont="1" applyFill="1" applyBorder="1" applyAlignment="1">
      <alignment horizontal="center" vertical="center" wrapText="1"/>
    </xf>
    <xf numFmtId="0" fontId="62" fillId="0" borderId="15" xfId="270" applyNumberFormat="1" applyFont="1" applyFill="1" applyBorder="1" applyAlignment="1">
      <alignment horizontal="center" vertical="center" wrapText="1"/>
    </xf>
    <xf numFmtId="0" fontId="62" fillId="0" borderId="34" xfId="270" applyNumberFormat="1" applyFont="1" applyFill="1" applyBorder="1" applyAlignment="1">
      <alignment horizontal="center" vertical="center"/>
    </xf>
    <xf numFmtId="0" fontId="62" fillId="0" borderId="19" xfId="270" applyNumberFormat="1" applyFont="1" applyFill="1" applyBorder="1" applyAlignment="1">
      <alignment horizontal="center" vertical="center"/>
    </xf>
    <xf numFmtId="0" fontId="62" fillId="0" borderId="1" xfId="270" applyNumberFormat="1" applyFont="1" applyFill="1" applyBorder="1" applyAlignment="1">
      <alignment horizontal="center" vertical="center" justifyLastLine="1"/>
    </xf>
    <xf numFmtId="0" fontId="62" fillId="0" borderId="24" xfId="269" applyNumberFormat="1" applyFont="1" applyFill="1" applyBorder="1" applyAlignment="1">
      <alignment horizontal="center" vertical="center"/>
    </xf>
    <xf numFmtId="0" fontId="62" fillId="0" borderId="1" xfId="269" applyNumberFormat="1" applyFont="1" applyFill="1" applyBorder="1" applyAlignment="1">
      <alignment horizontal="center" vertical="center"/>
    </xf>
    <xf numFmtId="0" fontId="62" fillId="0" borderId="19" xfId="270" applyNumberFormat="1" applyFont="1" applyFill="1" applyBorder="1" applyAlignment="1">
      <alignment horizontal="center" vertical="center" wrapText="1"/>
    </xf>
    <xf numFmtId="0" fontId="62" fillId="0" borderId="24" xfId="270" applyNumberFormat="1" applyFont="1" applyFill="1" applyBorder="1" applyAlignment="1">
      <alignment horizontal="center" vertical="center" justifyLastLine="1"/>
    </xf>
    <xf numFmtId="0" fontId="62" fillId="0" borderId="25" xfId="270" applyNumberFormat="1" applyFont="1" applyFill="1" applyBorder="1" applyAlignment="1">
      <alignment horizontal="center" vertical="center" justifyLastLine="1"/>
    </xf>
    <xf numFmtId="0" fontId="5" fillId="0" borderId="16" xfId="269" applyNumberFormat="1" applyFont="1" applyBorder="1" applyAlignment="1">
      <alignment horizontal="center" vertical="center" wrapText="1"/>
    </xf>
    <xf numFmtId="0" fontId="5" fillId="0" borderId="23" xfId="269" applyNumberFormat="1" applyFont="1" applyBorder="1" applyAlignment="1">
      <alignment horizontal="center" vertical="center" wrapText="1"/>
    </xf>
    <xf numFmtId="0" fontId="5" fillId="0" borderId="13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vertical="center"/>
    </xf>
    <xf numFmtId="0" fontId="41" fillId="0" borderId="16" xfId="269" applyNumberFormat="1" applyFont="1" applyBorder="1" applyAlignment="1">
      <alignment horizontal="center" vertical="center"/>
    </xf>
    <xf numFmtId="0" fontId="5" fillId="0" borderId="24" xfId="269" applyNumberFormat="1" applyFont="1" applyBorder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25" xfId="269" applyNumberFormat="1" applyFont="1" applyBorder="1" applyAlignment="1">
      <alignment horizontal="center" vertical="center"/>
    </xf>
    <xf numFmtId="0" fontId="6" fillId="0" borderId="17" xfId="269" applyNumberFormat="1" applyFont="1" applyFill="1" applyBorder="1" applyAlignment="1">
      <alignment horizontal="center" vertical="center"/>
    </xf>
    <xf numFmtId="0" fontId="6" fillId="0" borderId="14" xfId="269" applyNumberFormat="1" applyFont="1" applyFill="1" applyBorder="1" applyAlignment="1">
      <alignment horizontal="center" vertical="center"/>
    </xf>
    <xf numFmtId="0" fontId="72" fillId="0" borderId="17" xfId="269" applyNumberFormat="1" applyFont="1" applyFill="1" applyBorder="1" applyAlignment="1">
      <alignment horizontal="center" vertical="center" wrapText="1"/>
    </xf>
    <xf numFmtId="0" fontId="72" fillId="0" borderId="20" xfId="269" applyNumberFormat="1" applyFont="1" applyFill="1" applyBorder="1" applyAlignment="1">
      <alignment horizontal="center" vertical="center" wrapText="1"/>
    </xf>
  </cellXfs>
  <cellStyles count="272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1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標準_JB16" xfId="270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人口の推移</a:t>
            </a:r>
          </a:p>
        </c:rich>
      </c:tx>
      <c:layout>
        <c:manualLayout>
          <c:xMode val="edge"/>
          <c:yMode val="edge"/>
          <c:x val="0.44216694108115573"/>
          <c:y val="2.0134257411371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0966325036604"/>
          <c:y val="0.12751705711046105"/>
          <c:w val="0.79795021961932655"/>
          <c:h val="0.71588523290083395"/>
        </c:manualLayout>
      </c:layout>
      <c:barChart>
        <c:barDir val="col"/>
        <c:grouping val="clustered"/>
        <c:varyColors val="0"/>
        <c:ser>
          <c:idx val="1"/>
          <c:order val="0"/>
          <c:tx>
            <c:v>人口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'2-12'!$A$6:$A$26</c:f>
              <c:strCache>
                <c:ptCount val="21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  <c:pt idx="19">
                  <c:v>27年</c:v>
                </c:pt>
                <c:pt idx="20">
                  <c:v>　　令和 2年</c:v>
                </c:pt>
              </c:strCache>
            </c:strRef>
          </c:cat>
          <c:val>
            <c:numRef>
              <c:f>'2-12'!$B$6:$B$26</c:f>
              <c:numCache>
                <c:formatCode>#,##0_ </c:formatCode>
                <c:ptCount val="21"/>
                <c:pt idx="0">
                  <c:v>28159</c:v>
                </c:pt>
                <c:pt idx="1">
                  <c:v>29168</c:v>
                </c:pt>
                <c:pt idx="2">
                  <c:v>29698</c:v>
                </c:pt>
                <c:pt idx="3">
                  <c:v>31357</c:v>
                </c:pt>
                <c:pt idx="4">
                  <c:v>32241</c:v>
                </c:pt>
                <c:pt idx="5">
                  <c:v>42496</c:v>
                </c:pt>
                <c:pt idx="6">
                  <c:v>43380</c:v>
                </c:pt>
                <c:pt idx="7">
                  <c:v>46250</c:v>
                </c:pt>
                <c:pt idx="8">
                  <c:v>49585</c:v>
                </c:pt>
                <c:pt idx="9">
                  <c:v>76571</c:v>
                </c:pt>
                <c:pt idx="10">
                  <c:v>139368</c:v>
                </c:pt>
                <c:pt idx="11">
                  <c:v>195917</c:v>
                </c:pt>
                <c:pt idx="12">
                  <c:v>223241</c:v>
                </c:pt>
                <c:pt idx="13">
                  <c:v>253479</c:v>
                </c:pt>
                <c:pt idx="14">
                  <c:v>285259</c:v>
                </c:pt>
                <c:pt idx="15">
                  <c:v>298253</c:v>
                </c:pt>
                <c:pt idx="16">
                  <c:v>308307</c:v>
                </c:pt>
                <c:pt idx="17">
                  <c:v>315792</c:v>
                </c:pt>
                <c:pt idx="18">
                  <c:v>326313</c:v>
                </c:pt>
                <c:pt idx="19">
                  <c:v>337498</c:v>
                </c:pt>
                <c:pt idx="20">
                  <c:v>341621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8-4EB9-84B0-66CBF49D9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7761920"/>
        <c:axId val="97764096"/>
      </c:barChart>
      <c:lineChart>
        <c:grouping val="standard"/>
        <c:varyColors val="0"/>
        <c:ser>
          <c:idx val="0"/>
          <c:order val="1"/>
          <c:tx>
            <c:v>増減率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'2-12'!$A$6:$A$26</c:f>
              <c:strCache>
                <c:ptCount val="21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  <c:pt idx="19">
                  <c:v>27年</c:v>
                </c:pt>
                <c:pt idx="20">
                  <c:v>　　令和 2年</c:v>
                </c:pt>
              </c:strCache>
            </c:strRef>
          </c:cat>
          <c:val>
            <c:numRef>
              <c:f>'2-12'!$F$6:$F$26</c:f>
              <c:numCache>
                <c:formatCode>#,##0.0_ </c:formatCode>
                <c:ptCount val="21"/>
                <c:pt idx="0">
                  <c:v>0</c:v>
                </c:pt>
                <c:pt idx="1">
                  <c:v>3.5832238360737243</c:v>
                </c:pt>
                <c:pt idx="2">
                  <c:v>1.8170597915523863</c:v>
                </c:pt>
                <c:pt idx="3">
                  <c:v>5.5862347632837226</c:v>
                </c:pt>
                <c:pt idx="4">
                  <c:v>2.8191472398507509</c:v>
                </c:pt>
                <c:pt idx="5">
                  <c:v>31.807326075493936</c:v>
                </c:pt>
                <c:pt idx="6">
                  <c:v>2.0801957831325302</c:v>
                </c:pt>
                <c:pt idx="7">
                  <c:v>6.6159520516366994</c:v>
                </c:pt>
                <c:pt idx="8">
                  <c:v>7.2108108108108109</c:v>
                </c:pt>
                <c:pt idx="9">
                  <c:v>54.42371684985379</c:v>
                </c:pt>
                <c:pt idx="10">
                  <c:v>82.011466482088522</c:v>
                </c:pt>
                <c:pt idx="11">
                  <c:v>40.575311405774642</c:v>
                </c:pt>
                <c:pt idx="12">
                  <c:v>13.94672233649964</c:v>
                </c:pt>
                <c:pt idx="13">
                  <c:v>13.545002934048853</c:v>
                </c:pt>
                <c:pt idx="14">
                  <c:v>12.537527763641171</c:v>
                </c:pt>
                <c:pt idx="15">
                  <c:v>4.5551586453012876</c:v>
                </c:pt>
                <c:pt idx="16">
                  <c:v>3.3709635779019824</c:v>
                </c:pt>
                <c:pt idx="17">
                  <c:v>2.4277749126682169</c:v>
                </c:pt>
                <c:pt idx="18">
                  <c:v>3.3316233469999998</c:v>
                </c:pt>
                <c:pt idx="19">
                  <c:v>3.4276905910000002</c:v>
                </c:pt>
                <c:pt idx="20">
                  <c:v>1.2216368689592234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8-4EB9-84B0-66CBF49D9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65632"/>
        <c:axId val="102367232"/>
      </c:lineChart>
      <c:catAx>
        <c:axId val="97761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97764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7764096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97761920"/>
        <c:crosses val="autoZero"/>
        <c:crossBetween val="between"/>
      </c:valAx>
      <c:catAx>
        <c:axId val="97765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367232"/>
        <c:crosses val="autoZero"/>
        <c:auto val="0"/>
        <c:lblAlgn val="ctr"/>
        <c:lblOffset val="100"/>
        <c:noMultiLvlLbl val="0"/>
      </c:catAx>
      <c:valAx>
        <c:axId val="102367232"/>
        <c:scaling>
          <c:orientation val="minMax"/>
        </c:scaling>
        <c:delete val="0"/>
        <c:axPos val="r"/>
        <c:numFmt formatCode="#,##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9776563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14668128654970761"/>
          <c:y val="0.20783864734299515"/>
          <c:w val="0.24230263157894738"/>
          <c:h val="0.10362463768115943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8</xdr:col>
      <xdr:colOff>34636</xdr:colOff>
      <xdr:row>48</xdr:row>
      <xdr:rowOff>139500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601807</xdr:colOff>
      <xdr:row>28</xdr:row>
      <xdr:rowOff>19050</xdr:rowOff>
    </xdr:from>
    <xdr:to>
      <xdr:col>0</xdr:col>
      <xdr:colOff>935182</xdr:colOff>
      <xdr:row>29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1807" y="5543550"/>
          <a:ext cx="333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人）</a:t>
          </a:r>
        </a:p>
      </xdr:txBody>
    </xdr:sp>
    <xdr:clientData/>
  </xdr:twoCellAnchor>
  <xdr:twoCellAnchor>
    <xdr:from>
      <xdr:col>7</xdr:col>
      <xdr:colOff>241586</xdr:colOff>
      <xdr:row>28</xdr:row>
      <xdr:rowOff>866</xdr:rowOff>
    </xdr:from>
    <xdr:to>
      <xdr:col>7</xdr:col>
      <xdr:colOff>565436</xdr:colOff>
      <xdr:row>28</xdr:row>
      <xdr:rowOff>181841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6051836" y="5525366"/>
          <a:ext cx="3238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58</xdr:row>
      <xdr:rowOff>25977</xdr:rowOff>
    </xdr:from>
    <xdr:to>
      <xdr:col>7</xdr:col>
      <xdr:colOff>724876</xdr:colOff>
      <xdr:row>108</xdr:row>
      <xdr:rowOff>121228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36" y="10579677"/>
          <a:ext cx="6452865" cy="9620251"/>
        </a:xfrm>
        <a:prstGeom prst="rect">
          <a:avLst/>
        </a:prstGeom>
      </xdr:spPr>
    </xdr:pic>
    <xdr:clientData/>
  </xdr:twoCellAnchor>
  <xdr:twoCellAnchor>
    <xdr:from>
      <xdr:col>5</xdr:col>
      <xdr:colOff>632114</xdr:colOff>
      <xdr:row>77</xdr:row>
      <xdr:rowOff>181841</xdr:rowOff>
    </xdr:from>
    <xdr:to>
      <xdr:col>7</xdr:col>
      <xdr:colOff>375805</xdr:colOff>
      <xdr:row>80</xdr:row>
      <xdr:rowOff>158052</xdr:rowOff>
    </xdr:to>
    <xdr:sp macro="" textlink="">
      <xdr:nvSpPr>
        <xdr:cNvPr id="3" name="AutoShape 4"/>
        <xdr:cNvSpPr>
          <a:spLocks/>
        </xdr:cNvSpPr>
      </xdr:nvSpPr>
      <xdr:spPr bwMode="auto">
        <a:xfrm>
          <a:off x="4775489" y="14355041"/>
          <a:ext cx="1362941" cy="547711"/>
        </a:xfrm>
        <a:prstGeom prst="callout2">
          <a:avLst>
            <a:gd name="adj1" fmla="val 97478"/>
            <a:gd name="adj2" fmla="val 74365"/>
            <a:gd name="adj3" fmla="val 251110"/>
            <a:gd name="adj4" fmla="val 64758"/>
            <a:gd name="adj5" fmla="val 250863"/>
            <a:gd name="adj6" fmla="val 551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46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49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昭和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46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49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年の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第２次ベビーブーム</a:t>
          </a:r>
        </a:p>
      </xdr:txBody>
    </xdr:sp>
    <xdr:clientData/>
  </xdr:twoCellAnchor>
  <xdr:twoCellAnchor>
    <xdr:from>
      <xdr:col>0</xdr:col>
      <xdr:colOff>493568</xdr:colOff>
      <xdr:row>89</xdr:row>
      <xdr:rowOff>164523</xdr:rowOff>
    </xdr:from>
    <xdr:to>
      <xdr:col>1</xdr:col>
      <xdr:colOff>695414</xdr:colOff>
      <xdr:row>91</xdr:row>
      <xdr:rowOff>173182</xdr:rowOff>
    </xdr:to>
    <xdr:sp macro="" textlink="">
      <xdr:nvSpPr>
        <xdr:cNvPr id="4" name="AutoShape 6"/>
        <xdr:cNvSpPr>
          <a:spLocks/>
        </xdr:cNvSpPr>
      </xdr:nvSpPr>
      <xdr:spPr bwMode="auto">
        <a:xfrm>
          <a:off x="493568" y="16623723"/>
          <a:ext cx="1059096" cy="389659"/>
        </a:xfrm>
        <a:prstGeom prst="callout2">
          <a:avLst>
            <a:gd name="adj1" fmla="val 97658"/>
            <a:gd name="adj2" fmla="val 57765"/>
            <a:gd name="adj3" fmla="val 153810"/>
            <a:gd name="adj4" fmla="val 68455"/>
            <a:gd name="adj5" fmla="val 152254"/>
            <a:gd name="adj6" fmla="val 12883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rtl="0"/>
          <a:r>
            <a:rPr lang="en-US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30</a:t>
          </a:r>
          <a:r>
            <a:rPr lang="ja-JP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r>
            <a:rPr lang="ja-JP" altLang="en-US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lang="en-US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31</a:t>
          </a:r>
          <a:r>
            <a:rPr lang="ja-JP" altLang="en-US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en-US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平成元</a:t>
          </a:r>
          <a:r>
            <a:rPr lang="ja-JP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年生まれ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432955</xdr:colOff>
      <xdr:row>78</xdr:row>
      <xdr:rowOff>34637</xdr:rowOff>
    </xdr:from>
    <xdr:to>
      <xdr:col>1</xdr:col>
      <xdr:colOff>796637</xdr:colOff>
      <xdr:row>81</xdr:row>
      <xdr:rowOff>23669</xdr:rowOff>
    </xdr:to>
    <xdr:sp macro="" textlink="">
      <xdr:nvSpPr>
        <xdr:cNvPr id="5" name="AutoShape 5"/>
        <xdr:cNvSpPr>
          <a:spLocks/>
        </xdr:cNvSpPr>
      </xdr:nvSpPr>
      <xdr:spPr bwMode="auto">
        <a:xfrm>
          <a:off x="432955" y="14398337"/>
          <a:ext cx="1220932" cy="560532"/>
        </a:xfrm>
        <a:prstGeom prst="callout2">
          <a:avLst>
            <a:gd name="adj1" fmla="val 96456"/>
            <a:gd name="adj2" fmla="val 48591"/>
            <a:gd name="adj3" fmla="val 144815"/>
            <a:gd name="adj4" fmla="val 59689"/>
            <a:gd name="adj5" fmla="val 144819"/>
            <a:gd name="adj6" fmla="val 10249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t" upright="1">
          <a:noAutofit/>
        </a:bodyPr>
        <a:lstStyle/>
        <a:p>
          <a:pPr rtl="0"/>
          <a:r>
            <a:rPr lang="en-US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54</a:t>
          </a:r>
          <a:r>
            <a:rPr lang="ja-JP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en-US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昭和</a:t>
          </a:r>
          <a:r>
            <a:rPr lang="en-US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41</a:t>
          </a:r>
          <a:r>
            <a:rPr lang="ja-JP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年生まれ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（ひのえうま）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406977</xdr:colOff>
      <xdr:row>71</xdr:row>
      <xdr:rowOff>8660</xdr:rowOff>
    </xdr:from>
    <xdr:to>
      <xdr:col>2</xdr:col>
      <xdr:colOff>129886</xdr:colOff>
      <xdr:row>73</xdr:row>
      <xdr:rowOff>95250</xdr:rowOff>
    </xdr:to>
    <xdr:sp macro="" textlink="">
      <xdr:nvSpPr>
        <xdr:cNvPr id="6" name="AutoShape 3"/>
        <xdr:cNvSpPr>
          <a:spLocks/>
        </xdr:cNvSpPr>
      </xdr:nvSpPr>
      <xdr:spPr bwMode="auto">
        <a:xfrm>
          <a:off x="406977" y="13038860"/>
          <a:ext cx="1389784" cy="467590"/>
        </a:xfrm>
        <a:prstGeom prst="callout2">
          <a:avLst>
            <a:gd name="adj1" fmla="val 100503"/>
            <a:gd name="adj2" fmla="val 52750"/>
            <a:gd name="adj3" fmla="val 138609"/>
            <a:gd name="adj4" fmla="val 57936"/>
            <a:gd name="adj5" fmla="val 138661"/>
            <a:gd name="adj6" fmla="val 7823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9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71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73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昭和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24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年の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第１次ベビーブーム</a:t>
          </a:r>
        </a:p>
      </xdr:txBody>
    </xdr:sp>
    <xdr:clientData/>
  </xdr:twoCellAnchor>
  <xdr:twoCellAnchor>
    <xdr:from>
      <xdr:col>5</xdr:col>
      <xdr:colOff>692727</xdr:colOff>
      <xdr:row>68</xdr:row>
      <xdr:rowOff>139700</xdr:rowOff>
    </xdr:from>
    <xdr:to>
      <xdr:col>7</xdr:col>
      <xdr:colOff>398318</xdr:colOff>
      <xdr:row>71</xdr:row>
      <xdr:rowOff>50104</xdr:rowOff>
    </xdr:to>
    <xdr:sp macro="" textlink="">
      <xdr:nvSpPr>
        <xdr:cNvPr id="7" name="AutoShape 2"/>
        <xdr:cNvSpPr>
          <a:spLocks/>
        </xdr:cNvSpPr>
      </xdr:nvSpPr>
      <xdr:spPr bwMode="auto">
        <a:xfrm>
          <a:off x="4836102" y="12598400"/>
          <a:ext cx="1324841" cy="481904"/>
        </a:xfrm>
        <a:prstGeom prst="callout2">
          <a:avLst>
            <a:gd name="adj1" fmla="val 99292"/>
            <a:gd name="adj2" fmla="val 29174"/>
            <a:gd name="adj3" fmla="val 187133"/>
            <a:gd name="adj4" fmla="val 17753"/>
            <a:gd name="adj5" fmla="val 186615"/>
            <a:gd name="adj6" fmla="val -1251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74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歳、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75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終戦前後における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出生減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403514</xdr:colOff>
      <xdr:row>67</xdr:row>
      <xdr:rowOff>17317</xdr:rowOff>
    </xdr:from>
    <xdr:to>
      <xdr:col>2</xdr:col>
      <xdr:colOff>294409</xdr:colOff>
      <xdr:row>69</xdr:row>
      <xdr:rowOff>181840</xdr:rowOff>
    </xdr:to>
    <xdr:sp macro="" textlink="">
      <xdr:nvSpPr>
        <xdr:cNvPr id="8" name="AutoShape 1"/>
        <xdr:cNvSpPr>
          <a:spLocks/>
        </xdr:cNvSpPr>
      </xdr:nvSpPr>
      <xdr:spPr bwMode="auto">
        <a:xfrm>
          <a:off x="403514" y="12285517"/>
          <a:ext cx="1557770" cy="545523"/>
        </a:xfrm>
        <a:prstGeom prst="callout2">
          <a:avLst>
            <a:gd name="adj1" fmla="val 98029"/>
            <a:gd name="adj2" fmla="val 57709"/>
            <a:gd name="adj3" fmla="val 117448"/>
            <a:gd name="adj4" fmla="val 63258"/>
            <a:gd name="adj5" fmla="val 117920"/>
            <a:gd name="adj6" fmla="val 12121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81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日中戦争の動員による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昭和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14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年の出生減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556623</xdr:colOff>
      <xdr:row>103</xdr:row>
      <xdr:rowOff>0</xdr:rowOff>
    </xdr:from>
    <xdr:to>
      <xdr:col>7</xdr:col>
      <xdr:colOff>77931</xdr:colOff>
      <xdr:row>105</xdr:row>
      <xdr:rowOff>1547</xdr:rowOff>
    </xdr:to>
    <xdr:sp macro="" textlink="">
      <xdr:nvSpPr>
        <xdr:cNvPr id="9" name="AutoShape 6"/>
        <xdr:cNvSpPr>
          <a:spLocks/>
        </xdr:cNvSpPr>
      </xdr:nvSpPr>
      <xdr:spPr bwMode="auto">
        <a:xfrm>
          <a:off x="4699998" y="19126200"/>
          <a:ext cx="1140558" cy="382547"/>
        </a:xfrm>
        <a:prstGeom prst="callout2">
          <a:avLst>
            <a:gd name="adj1" fmla="val 100535"/>
            <a:gd name="adj2" fmla="val 28734"/>
            <a:gd name="adj3" fmla="val 152547"/>
            <a:gd name="adj4" fmla="val 22917"/>
            <a:gd name="adj5" fmla="val 153213"/>
            <a:gd name="adj6" fmla="val -4440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rtl="0"/>
          <a:r>
            <a:rPr lang="en-US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</a:t>
          </a:r>
          <a:r>
            <a:rPr lang="ja-JP" altLang="en-US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en-US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令和元</a:t>
          </a:r>
          <a:r>
            <a:rPr lang="ja-JP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年生まれ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tabSelected="1" zoomScale="115" zoomScaleNormal="115" workbookViewId="0"/>
  </sheetViews>
  <sheetFormatPr defaultRowHeight="13.5"/>
  <sheetData>
    <row r="1" spans="1:1">
      <c r="A1" t="s">
        <v>858</v>
      </c>
    </row>
    <row r="2" spans="1:1">
      <c r="A2" s="481" t="s">
        <v>860</v>
      </c>
    </row>
    <row r="3" spans="1:1">
      <c r="A3" s="481" t="s">
        <v>861</v>
      </c>
    </row>
    <row r="4" spans="1:1">
      <c r="A4" s="481" t="s">
        <v>862</v>
      </c>
    </row>
    <row r="5" spans="1:1">
      <c r="A5" s="481" t="s">
        <v>863</v>
      </c>
    </row>
    <row r="6" spans="1:1">
      <c r="A6" s="481" t="s">
        <v>864</v>
      </c>
    </row>
    <row r="7" spans="1:1">
      <c r="A7" s="481" t="s">
        <v>865</v>
      </c>
    </row>
    <row r="8" spans="1:1">
      <c r="A8" s="481" t="s">
        <v>866</v>
      </c>
    </row>
    <row r="9" spans="1:1">
      <c r="A9" s="481" t="s">
        <v>867</v>
      </c>
    </row>
    <row r="10" spans="1:1">
      <c r="A10" s="481" t="s">
        <v>868</v>
      </c>
    </row>
    <row r="11" spans="1:1">
      <c r="A11" s="481" t="s">
        <v>869</v>
      </c>
    </row>
    <row r="12" spans="1:1">
      <c r="A12" s="481" t="s">
        <v>870</v>
      </c>
    </row>
    <row r="13" spans="1:1">
      <c r="A13" s="481" t="s">
        <v>871</v>
      </c>
    </row>
    <row r="14" spans="1:1">
      <c r="A14" s="481" t="s">
        <v>872</v>
      </c>
    </row>
    <row r="15" spans="1:1">
      <c r="A15" s="481" t="s">
        <v>873</v>
      </c>
    </row>
    <row r="16" spans="1:1">
      <c r="A16" s="481" t="s">
        <v>874</v>
      </c>
    </row>
    <row r="17" spans="1:1">
      <c r="A17" s="481" t="s">
        <v>883</v>
      </c>
    </row>
    <row r="18" spans="1:1">
      <c r="A18" s="481" t="s">
        <v>884</v>
      </c>
    </row>
    <row r="19" spans="1:1">
      <c r="A19" s="481" t="s">
        <v>875</v>
      </c>
    </row>
    <row r="20" spans="1:1">
      <c r="A20" s="481" t="s">
        <v>876</v>
      </c>
    </row>
    <row r="21" spans="1:1">
      <c r="A21" s="481" t="s">
        <v>877</v>
      </c>
    </row>
    <row r="22" spans="1:1">
      <c r="A22" s="481" t="s">
        <v>878</v>
      </c>
    </row>
    <row r="23" spans="1:1">
      <c r="A23" s="481" t="s">
        <v>879</v>
      </c>
    </row>
    <row r="24" spans="1:1">
      <c r="A24" s="481" t="s">
        <v>880</v>
      </c>
    </row>
    <row r="25" spans="1:1">
      <c r="A25" s="481" t="s">
        <v>881</v>
      </c>
    </row>
  </sheetData>
  <phoneticPr fontId="2"/>
  <hyperlinks>
    <hyperlink ref="A2" location="'2-1'!A1" display="2-1. 人口の推移"/>
    <hyperlink ref="A3" location="'2-2'!A1" display="2-2. 自然増・社会増の推移"/>
    <hyperlink ref="A4" location="'2-3'!A1" display="2-3. 年齢各歳別男女別人口"/>
    <hyperlink ref="A5" location="'2-4'!A1" display="2-4. 年齢５歳階級別男女別人口"/>
    <hyperlink ref="A6" location="'2-5'!A1" display="2-5. 地区別人口・世帯数"/>
    <hyperlink ref="A7" location="'2-6'!A1" display="2-6. 地区別人口の推移"/>
    <hyperlink ref="A8" location="'2-7'!A1" display="2-7. 町（丁）字別人口・世帯数"/>
    <hyperlink ref="A9" location="'2-8'!A1" display="2-8. 都道府県別転入者数"/>
    <hyperlink ref="A10" location="'2-9'!A1" display="2-9. 年齢３区分人口の推移"/>
    <hyperlink ref="A11" location="'2-10'!A1" display="2-10. 市民の平均年齢"/>
    <hyperlink ref="A12" location="'2-11'!A1" display="2-11. 国籍別外国人登録人口"/>
    <hyperlink ref="A13" location="'2-12'!A1" display="2-12. 国勢調査人口の推移"/>
    <hyperlink ref="A14" location="'2-13'!A1" display="2-13. 年齢各歳別男女別人口（国勢調査）"/>
    <hyperlink ref="A15" location="'2-14'!A1" display="2-14. 越谷市外への従業者・通学者数 "/>
    <hyperlink ref="A16" location="'2-15'!A1" display="2-15. 越谷市内への従業者・通学者数 "/>
    <hyperlink ref="A17" location="'2-16(1)'!A1" display="2-16. 世帯数と世帯人員数"/>
    <hyperlink ref="A18" location="'2-16(2)'!A1" display="　（2）令和2年"/>
    <hyperlink ref="A19" location="'2-17'!A1" display="2-17. 労働力状態別年齢５歳階級別男女別15歳以上人口"/>
    <hyperlink ref="A20" location="'2-18'!A1" display="2-18. 年齢（５歳階級）別男女別一般世帯高齢単身者数"/>
    <hyperlink ref="A21" location="'2-19'!A1" display="2-19. 夫の年齢（５歳階級）妻の年齢（５歳階級）別高齢夫婦世帯数"/>
    <hyperlink ref="A22" location="'2-20'!A1" display="2-20. 住宅の建て方別世帯数・世帯人員"/>
    <hyperlink ref="A23" location="'2-21'!A1" display="2-21. 産業別就業者数"/>
    <hyperlink ref="A24" location="'2-22'!A1" display="2-22. 人口集中地区（ＤＩＤ）の人口・面積"/>
    <hyperlink ref="A25" location="'2-23'!A1" display="2-23. 常住人口と昼間人口の推移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56"/>
  <sheetViews>
    <sheetView zoomScale="110" zoomScaleNormal="110" workbookViewId="0"/>
  </sheetViews>
  <sheetFormatPr defaultColWidth="8.75" defaultRowHeight="15" customHeight="1"/>
  <cols>
    <col min="1" max="2" width="11.25" style="110" customWidth="1"/>
    <col min="3" max="8" width="10.625" style="110" customWidth="1"/>
    <col min="9" max="16384" width="8.75" style="110"/>
  </cols>
  <sheetData>
    <row r="1" spans="1:8" ht="15" customHeight="1">
      <c r="A1" s="482" t="s">
        <v>859</v>
      </c>
    </row>
    <row r="3" spans="1:8" s="208" customFormat="1" ht="15" customHeight="1">
      <c r="A3" s="206" t="s">
        <v>407</v>
      </c>
      <c r="B3" s="48"/>
      <c r="C3" s="48"/>
      <c r="D3" s="48"/>
      <c r="E3" s="48"/>
      <c r="F3" s="48"/>
      <c r="G3" s="48"/>
      <c r="H3" s="207"/>
    </row>
    <row r="4" spans="1:8" ht="15" customHeight="1">
      <c r="A4" s="209" t="s">
        <v>408</v>
      </c>
      <c r="B4" s="48"/>
      <c r="C4" s="80"/>
      <c r="D4" s="80"/>
      <c r="E4" s="80"/>
      <c r="F4" s="80"/>
      <c r="G4" s="80"/>
      <c r="H4" s="210" t="s">
        <v>409</v>
      </c>
    </row>
    <row r="5" spans="1:8" ht="15" customHeight="1">
      <c r="A5" s="495" t="s">
        <v>410</v>
      </c>
      <c r="B5" s="500" t="s">
        <v>139</v>
      </c>
      <c r="C5" s="502" t="s">
        <v>411</v>
      </c>
      <c r="D5" s="503"/>
      <c r="E5" s="502" t="s">
        <v>412</v>
      </c>
      <c r="F5" s="503"/>
      <c r="G5" s="502" t="s">
        <v>413</v>
      </c>
      <c r="H5" s="503"/>
    </row>
    <row r="6" spans="1:8" ht="15" customHeight="1">
      <c r="A6" s="499"/>
      <c r="B6" s="501"/>
      <c r="C6" s="119" t="s">
        <v>414</v>
      </c>
      <c r="D6" s="211" t="s">
        <v>415</v>
      </c>
      <c r="E6" s="119" t="s">
        <v>414</v>
      </c>
      <c r="F6" s="211" t="s">
        <v>415</v>
      </c>
      <c r="G6" s="119" t="s">
        <v>414</v>
      </c>
      <c r="H6" s="211" t="s">
        <v>415</v>
      </c>
    </row>
    <row r="7" spans="1:8" ht="15" customHeight="1">
      <c r="A7" s="212" t="s">
        <v>416</v>
      </c>
      <c r="B7" s="213">
        <v>49585</v>
      </c>
      <c r="C7" s="214">
        <v>16817</v>
      </c>
      <c r="D7" s="215">
        <v>33.92</v>
      </c>
      <c r="E7" s="214">
        <v>30201</v>
      </c>
      <c r="F7" s="215">
        <v>60.91</v>
      </c>
      <c r="G7" s="216">
        <v>2567</v>
      </c>
      <c r="H7" s="215">
        <v>5.18</v>
      </c>
    </row>
    <row r="8" spans="1:8" ht="15" customHeight="1">
      <c r="A8" s="212">
        <v>40</v>
      </c>
      <c r="B8" s="213">
        <v>76571</v>
      </c>
      <c r="C8" s="214">
        <v>21738</v>
      </c>
      <c r="D8" s="215">
        <v>28.39</v>
      </c>
      <c r="E8" s="214">
        <v>51641</v>
      </c>
      <c r="F8" s="215">
        <v>67.44</v>
      </c>
      <c r="G8" s="216">
        <v>3192</v>
      </c>
      <c r="H8" s="215">
        <v>4.17</v>
      </c>
    </row>
    <row r="9" spans="1:8" ht="15" customHeight="1">
      <c r="A9" s="212">
        <v>45</v>
      </c>
      <c r="B9" s="213">
        <v>139368</v>
      </c>
      <c r="C9" s="214">
        <v>40389</v>
      </c>
      <c r="D9" s="215">
        <v>28.980110211813333</v>
      </c>
      <c r="E9" s="214">
        <v>94049</v>
      </c>
      <c r="F9" s="215">
        <v>67.482492394236843</v>
      </c>
      <c r="G9" s="216">
        <v>4930</v>
      </c>
      <c r="H9" s="215">
        <v>3.5373973939498309</v>
      </c>
    </row>
    <row r="10" spans="1:8" ht="15" customHeight="1">
      <c r="A10" s="212">
        <v>50</v>
      </c>
      <c r="B10" s="213">
        <v>195917</v>
      </c>
      <c r="C10" s="214">
        <v>60982</v>
      </c>
      <c r="D10" s="215">
        <v>31.126446403323854</v>
      </c>
      <c r="E10" s="214">
        <v>127635</v>
      </c>
      <c r="F10" s="215">
        <v>65.147485925162187</v>
      </c>
      <c r="G10" s="216">
        <v>7300</v>
      </c>
      <c r="H10" s="215">
        <v>3.7260676715139573</v>
      </c>
    </row>
    <row r="11" spans="1:8" ht="15" customHeight="1">
      <c r="A11" s="212">
        <v>55</v>
      </c>
      <c r="B11" s="213">
        <v>223241</v>
      </c>
      <c r="C11" s="214">
        <v>64984</v>
      </c>
      <c r="D11" s="215">
        <v>29.109348193208234</v>
      </c>
      <c r="E11" s="214">
        <v>148024</v>
      </c>
      <c r="F11" s="215">
        <v>66.306816400213222</v>
      </c>
      <c r="G11" s="216">
        <v>10233</v>
      </c>
      <c r="H11" s="215">
        <v>4.5838354065785412</v>
      </c>
    </row>
    <row r="12" spans="1:8" ht="15" customHeight="1">
      <c r="A12" s="212">
        <v>56</v>
      </c>
      <c r="B12" s="213">
        <v>224059</v>
      </c>
      <c r="C12" s="214">
        <v>65077</v>
      </c>
      <c r="D12" s="215">
        <v>29.044582007417691</v>
      </c>
      <c r="E12" s="214">
        <v>148757</v>
      </c>
      <c r="F12" s="215">
        <v>66.391887850967819</v>
      </c>
      <c r="G12" s="216">
        <v>10225</v>
      </c>
      <c r="H12" s="215">
        <v>4.5635301416144856</v>
      </c>
    </row>
    <row r="13" spans="1:8" ht="15" customHeight="1">
      <c r="A13" s="212">
        <v>57</v>
      </c>
      <c r="B13" s="213">
        <v>228432</v>
      </c>
      <c r="C13" s="214">
        <v>65275</v>
      </c>
      <c r="D13" s="215">
        <v>28.575243398473066</v>
      </c>
      <c r="E13" s="214">
        <v>152312</v>
      </c>
      <c r="F13" s="215">
        <v>66.677173075576107</v>
      </c>
      <c r="G13" s="216">
        <v>10845</v>
      </c>
      <c r="H13" s="215">
        <v>4.7475835259508301</v>
      </c>
    </row>
    <row r="14" spans="1:8" ht="15" customHeight="1">
      <c r="A14" s="212">
        <v>58</v>
      </c>
      <c r="B14" s="213">
        <v>235643</v>
      </c>
      <c r="C14" s="214">
        <v>64942</v>
      </c>
      <c r="D14" s="215">
        <v>27.559486171878646</v>
      </c>
      <c r="E14" s="214">
        <v>159222</v>
      </c>
      <c r="F14" s="215">
        <v>67.569161825303539</v>
      </c>
      <c r="G14" s="216">
        <v>11479</v>
      </c>
      <c r="H14" s="215">
        <v>4.8713520028178223</v>
      </c>
    </row>
    <row r="15" spans="1:8" ht="15" customHeight="1">
      <c r="A15" s="212">
        <v>59</v>
      </c>
      <c r="B15" s="213">
        <v>242676</v>
      </c>
      <c r="C15" s="214">
        <v>64461</v>
      </c>
      <c r="D15" s="215">
        <v>26.562577263511844</v>
      </c>
      <c r="E15" s="214">
        <v>166114</v>
      </c>
      <c r="F15" s="215">
        <v>68.450938700159881</v>
      </c>
      <c r="G15" s="216">
        <v>12101</v>
      </c>
      <c r="H15" s="215">
        <v>4.9864840363282728</v>
      </c>
    </row>
    <row r="16" spans="1:8" ht="15" customHeight="1">
      <c r="A16" s="212">
        <v>60</v>
      </c>
      <c r="B16" s="213">
        <v>248626</v>
      </c>
      <c r="C16" s="214">
        <v>63397</v>
      </c>
      <c r="D16" s="215">
        <v>25.498942186255665</v>
      </c>
      <c r="E16" s="214">
        <v>172516</v>
      </c>
      <c r="F16" s="215">
        <v>69.387755102040813</v>
      </c>
      <c r="G16" s="216">
        <v>12713</v>
      </c>
      <c r="H16" s="215">
        <v>5.1133027117035228</v>
      </c>
    </row>
    <row r="17" spans="1:8" ht="15" customHeight="1">
      <c r="A17" s="212">
        <v>61</v>
      </c>
      <c r="B17" s="213">
        <v>255025</v>
      </c>
      <c r="C17" s="214">
        <v>62187</v>
      </c>
      <c r="D17" s="215">
        <v>24.384668169787275</v>
      </c>
      <c r="E17" s="214">
        <v>179333</v>
      </c>
      <c r="F17" s="215">
        <v>70.319772571316548</v>
      </c>
      <c r="G17" s="216">
        <v>13505</v>
      </c>
      <c r="H17" s="215">
        <v>5.2955592588961871</v>
      </c>
    </row>
    <row r="18" spans="1:8" ht="15" customHeight="1">
      <c r="A18" s="212">
        <v>62</v>
      </c>
      <c r="B18" s="213">
        <v>262470</v>
      </c>
      <c r="C18" s="214">
        <v>60784</v>
      </c>
      <c r="D18" s="215">
        <v>23.158456204518611</v>
      </c>
      <c r="E18" s="214">
        <v>187423</v>
      </c>
      <c r="F18" s="215">
        <v>71.407398940831328</v>
      </c>
      <c r="G18" s="216">
        <v>14263</v>
      </c>
      <c r="H18" s="215">
        <v>5.4341448546500555</v>
      </c>
    </row>
    <row r="19" spans="1:8" ht="15" customHeight="1">
      <c r="A19" s="212">
        <v>63</v>
      </c>
      <c r="B19" s="213">
        <v>270970</v>
      </c>
      <c r="C19" s="214">
        <v>59646</v>
      </c>
      <c r="D19" s="215">
        <v>22.01203085212385</v>
      </c>
      <c r="E19" s="214">
        <v>196276</v>
      </c>
      <c r="F19" s="215">
        <v>72.434586854633352</v>
      </c>
      <c r="G19" s="216">
        <v>15048</v>
      </c>
      <c r="H19" s="215">
        <v>5.5533822932427945</v>
      </c>
    </row>
    <row r="20" spans="1:8" ht="15" customHeight="1">
      <c r="A20" s="212">
        <v>64</v>
      </c>
      <c r="B20" s="213">
        <v>276734</v>
      </c>
      <c r="C20" s="214">
        <v>57386</v>
      </c>
      <c r="D20" s="215">
        <v>20.736880903683684</v>
      </c>
      <c r="E20" s="214">
        <v>203452</v>
      </c>
      <c r="F20" s="215">
        <v>73.518974900084558</v>
      </c>
      <c r="G20" s="216">
        <v>15896</v>
      </c>
      <c r="H20" s="215">
        <v>5.7441441962317601</v>
      </c>
    </row>
    <row r="21" spans="1:8" ht="15" customHeight="1">
      <c r="A21" s="212" t="s">
        <v>417</v>
      </c>
      <c r="B21" s="213">
        <v>281523</v>
      </c>
      <c r="C21" s="214">
        <v>55295</v>
      </c>
      <c r="D21" s="215">
        <v>19.641379212355652</v>
      </c>
      <c r="E21" s="214">
        <v>209550</v>
      </c>
      <c r="F21" s="215">
        <v>74.434415660532167</v>
      </c>
      <c r="G21" s="216">
        <v>16678</v>
      </c>
      <c r="H21" s="215">
        <v>5.9242051271121721</v>
      </c>
    </row>
    <row r="22" spans="1:8" ht="15" customHeight="1">
      <c r="A22" s="212">
        <v>3</v>
      </c>
      <c r="B22" s="213">
        <v>284824</v>
      </c>
      <c r="C22" s="214">
        <v>53282</v>
      </c>
      <c r="D22" s="215">
        <v>18.70699098390585</v>
      </c>
      <c r="E22" s="214">
        <v>213808</v>
      </c>
      <c r="F22" s="215">
        <v>75.06670786169704</v>
      </c>
      <c r="G22" s="216">
        <v>17734</v>
      </c>
      <c r="H22" s="215">
        <v>6.2263011543971016</v>
      </c>
    </row>
    <row r="23" spans="1:8" ht="15" customHeight="1">
      <c r="A23" s="42">
        <v>4</v>
      </c>
      <c r="B23" s="213">
        <v>287922</v>
      </c>
      <c r="C23" s="214">
        <v>51326</v>
      </c>
      <c r="D23" s="215">
        <v>17.826355749126499</v>
      </c>
      <c r="E23" s="214">
        <v>217726</v>
      </c>
      <c r="F23" s="215">
        <v>75.619785914240666</v>
      </c>
      <c r="G23" s="214">
        <v>18870</v>
      </c>
      <c r="H23" s="215">
        <v>6.553858336632838</v>
      </c>
    </row>
    <row r="24" spans="1:8" ht="15" customHeight="1">
      <c r="A24" s="42">
        <v>5</v>
      </c>
      <c r="B24" s="213">
        <v>291194</v>
      </c>
      <c r="C24" s="214">
        <v>50029</v>
      </c>
      <c r="D24" s="215">
        <v>17.180642458292411</v>
      </c>
      <c r="E24" s="214">
        <v>221292</v>
      </c>
      <c r="F24" s="215">
        <v>75.994697692946971</v>
      </c>
      <c r="G24" s="214">
        <v>19873</v>
      </c>
      <c r="H24" s="215">
        <v>6.8246598487606196</v>
      </c>
    </row>
    <row r="25" spans="1:8" ht="15" customHeight="1">
      <c r="A25" s="212">
        <v>6</v>
      </c>
      <c r="B25" s="213">
        <v>294346</v>
      </c>
      <c r="C25" s="214">
        <v>48933</v>
      </c>
      <c r="D25" s="215">
        <v>16.62431288347727</v>
      </c>
      <c r="E25" s="214">
        <v>224382</v>
      </c>
      <c r="F25" s="215">
        <v>76.230694488798903</v>
      </c>
      <c r="G25" s="216">
        <v>21031</v>
      </c>
      <c r="H25" s="215">
        <v>7.1449926277238358</v>
      </c>
    </row>
    <row r="26" spans="1:8" ht="15" customHeight="1">
      <c r="A26" s="42">
        <v>7</v>
      </c>
      <c r="B26" s="213">
        <v>296601</v>
      </c>
      <c r="C26" s="214">
        <v>48184</v>
      </c>
      <c r="D26" s="215">
        <v>16.24539364331206</v>
      </c>
      <c r="E26" s="214">
        <v>226220</v>
      </c>
      <c r="F26" s="215">
        <v>76.270815000623742</v>
      </c>
      <c r="G26" s="214">
        <v>22197</v>
      </c>
      <c r="H26" s="215">
        <v>7.4837913560642084</v>
      </c>
    </row>
    <row r="27" spans="1:8" ht="15" customHeight="1">
      <c r="A27" s="42">
        <v>8</v>
      </c>
      <c r="B27" s="213">
        <v>298495</v>
      </c>
      <c r="C27" s="214">
        <v>47668</v>
      </c>
      <c r="D27" s="215">
        <v>15.969446724400743</v>
      </c>
      <c r="E27" s="214">
        <v>227320</v>
      </c>
      <c r="F27" s="215">
        <v>76.155379487093583</v>
      </c>
      <c r="G27" s="214">
        <v>23507</v>
      </c>
      <c r="H27" s="215">
        <v>7.8751737885056698</v>
      </c>
    </row>
    <row r="28" spans="1:8" ht="15" customHeight="1">
      <c r="A28" s="212">
        <v>9</v>
      </c>
      <c r="B28" s="213">
        <v>300025</v>
      </c>
      <c r="C28" s="214">
        <v>47162</v>
      </c>
      <c r="D28" s="215">
        <v>15.719356720273311</v>
      </c>
      <c r="E28" s="214">
        <v>227675</v>
      </c>
      <c r="F28" s="215">
        <v>75.885342888092651</v>
      </c>
      <c r="G28" s="216">
        <v>25188</v>
      </c>
      <c r="H28" s="215">
        <v>8.3953003916340307</v>
      </c>
    </row>
    <row r="29" spans="1:8" ht="15" customHeight="1">
      <c r="A29" s="42">
        <v>10</v>
      </c>
      <c r="B29" s="213">
        <v>302125</v>
      </c>
      <c r="C29" s="214">
        <v>46648</v>
      </c>
      <c r="D29" s="215">
        <v>15.439966901117085</v>
      </c>
      <c r="E29" s="214">
        <v>228484</v>
      </c>
      <c r="F29" s="215">
        <v>75.625651634257338</v>
      </c>
      <c r="G29" s="214">
        <v>26993</v>
      </c>
      <c r="H29" s="215">
        <v>8.9343814646255701</v>
      </c>
    </row>
    <row r="30" spans="1:8" ht="15" customHeight="1">
      <c r="A30" s="42">
        <v>11</v>
      </c>
      <c r="B30" s="213">
        <v>305102</v>
      </c>
      <c r="C30" s="214">
        <v>46438</v>
      </c>
      <c r="D30" s="215">
        <v>15.220483641536273</v>
      </c>
      <c r="E30" s="214">
        <v>229728</v>
      </c>
      <c r="F30" s="215">
        <v>75.29547495591639</v>
      </c>
      <c r="G30" s="214">
        <v>28936</v>
      </c>
      <c r="H30" s="215">
        <v>9.4840414025473461</v>
      </c>
    </row>
    <row r="31" spans="1:8" ht="15" customHeight="1">
      <c r="A31" s="212">
        <v>12</v>
      </c>
      <c r="B31" s="213">
        <v>308077</v>
      </c>
      <c r="C31" s="214">
        <v>46268</v>
      </c>
      <c r="D31" s="215">
        <v>15.018323341242612</v>
      </c>
      <c r="E31" s="214">
        <v>230870</v>
      </c>
      <c r="F31" s="215">
        <v>74.939057443431352</v>
      </c>
      <c r="G31" s="216">
        <v>30939</v>
      </c>
      <c r="H31" s="215">
        <v>10.042619215326038</v>
      </c>
    </row>
    <row r="32" spans="1:8" ht="15" customHeight="1">
      <c r="A32" s="42">
        <v>13</v>
      </c>
      <c r="B32" s="213">
        <v>310048</v>
      </c>
      <c r="C32" s="214">
        <v>46243</v>
      </c>
      <c r="D32" s="215">
        <v>14.914787387759315</v>
      </c>
      <c r="E32" s="214">
        <v>230195</v>
      </c>
      <c r="F32" s="215">
        <v>74.244955619774998</v>
      </c>
      <c r="G32" s="214">
        <v>33610</v>
      </c>
      <c r="H32" s="215">
        <v>10.840256992465683</v>
      </c>
    </row>
    <row r="33" spans="1:8" ht="15" customHeight="1">
      <c r="A33" s="42">
        <v>14</v>
      </c>
      <c r="B33" s="213">
        <v>311888</v>
      </c>
      <c r="C33" s="214">
        <v>46202</v>
      </c>
      <c r="D33" s="215">
        <v>14.813651054224595</v>
      </c>
      <c r="E33" s="214">
        <v>229435</v>
      </c>
      <c r="F33" s="215">
        <v>73.563266300723342</v>
      </c>
      <c r="G33" s="214">
        <v>36251</v>
      </c>
      <c r="H33" s="215">
        <v>11.623082645052071</v>
      </c>
    </row>
    <row r="34" spans="1:8" ht="15" customHeight="1">
      <c r="A34" s="42" t="s">
        <v>32</v>
      </c>
      <c r="B34" s="213">
        <v>314439</v>
      </c>
      <c r="C34" s="214">
        <v>46349</v>
      </c>
      <c r="D34" s="215">
        <v>14.740219883665832</v>
      </c>
      <c r="E34" s="214">
        <v>228839</v>
      </c>
      <c r="F34" s="215">
        <v>72.776913805221369</v>
      </c>
      <c r="G34" s="214">
        <v>39251</v>
      </c>
      <c r="H34" s="215">
        <v>12.482866311112808</v>
      </c>
    </row>
    <row r="35" spans="1:8" ht="15" customHeight="1">
      <c r="A35" s="217" t="s">
        <v>33</v>
      </c>
      <c r="B35" s="213">
        <v>316200</v>
      </c>
      <c r="C35" s="214">
        <v>46302</v>
      </c>
      <c r="D35" s="215">
        <v>14.643263757115749</v>
      </c>
      <c r="E35" s="214">
        <v>228023</v>
      </c>
      <c r="F35" s="215">
        <v>72.113535736875406</v>
      </c>
      <c r="G35" s="214">
        <v>41875</v>
      </c>
      <c r="H35" s="215">
        <v>13.243200506008856</v>
      </c>
    </row>
    <row r="36" spans="1:8" ht="15" customHeight="1">
      <c r="A36" s="35" t="s">
        <v>34</v>
      </c>
      <c r="B36" s="213">
        <v>317731</v>
      </c>
      <c r="C36" s="214">
        <v>46295</v>
      </c>
      <c r="D36" s="215">
        <v>14.570501461928487</v>
      </c>
      <c r="E36" s="214">
        <v>226828</v>
      </c>
      <c r="F36" s="215">
        <v>71.389949359678468</v>
      </c>
      <c r="G36" s="214">
        <v>44608</v>
      </c>
      <c r="H36" s="215">
        <v>14.039549178393044</v>
      </c>
    </row>
    <row r="37" spans="1:8" ht="15" customHeight="1">
      <c r="A37" s="35" t="s">
        <v>35</v>
      </c>
      <c r="B37" s="213">
        <v>317358</v>
      </c>
      <c r="C37" s="214">
        <v>45845</v>
      </c>
      <c r="D37" s="215">
        <v>14.445830891296266</v>
      </c>
      <c r="E37" s="214">
        <v>223686</v>
      </c>
      <c r="F37" s="215">
        <v>70.483806930973856</v>
      </c>
      <c r="G37" s="214">
        <v>47827</v>
      </c>
      <c r="H37" s="215">
        <v>15.070362177729882</v>
      </c>
    </row>
    <row r="38" spans="1:8" ht="15" customHeight="1">
      <c r="A38" s="35">
        <v>19</v>
      </c>
      <c r="B38" s="213">
        <v>318929</v>
      </c>
      <c r="C38" s="214">
        <v>45735</v>
      </c>
      <c r="D38" s="215">
        <v>14.340182297627372</v>
      </c>
      <c r="E38" s="214">
        <v>221715</v>
      </c>
      <c r="F38" s="215">
        <v>69.518607589777034</v>
      </c>
      <c r="G38" s="214">
        <v>51479</v>
      </c>
      <c r="H38" s="215">
        <v>16.141210112595594</v>
      </c>
    </row>
    <row r="39" spans="1:8" ht="15" customHeight="1">
      <c r="A39" s="35">
        <v>20</v>
      </c>
      <c r="B39" s="213">
        <v>320332</v>
      </c>
      <c r="C39" s="214">
        <v>45777</v>
      </c>
      <c r="D39" s="215">
        <v>14.290486120649826</v>
      </c>
      <c r="E39" s="214">
        <v>219682</v>
      </c>
      <c r="F39" s="215">
        <v>68.579473795936721</v>
      </c>
      <c r="G39" s="214">
        <v>54873</v>
      </c>
      <c r="H39" s="215">
        <v>17.130040083413459</v>
      </c>
    </row>
    <row r="40" spans="1:8" ht="15" customHeight="1">
      <c r="A40" s="35">
        <v>21</v>
      </c>
      <c r="B40" s="213">
        <v>322720</v>
      </c>
      <c r="C40" s="214">
        <v>45886</v>
      </c>
      <c r="D40" s="215">
        <v>14.21851760039663</v>
      </c>
      <c r="E40" s="214">
        <v>218218</v>
      </c>
      <c r="F40" s="215">
        <v>67.618368864650463</v>
      </c>
      <c r="G40" s="214">
        <v>58616</v>
      </c>
      <c r="H40" s="215">
        <v>18.163113534952902</v>
      </c>
    </row>
    <row r="41" spans="1:8" ht="15" customHeight="1">
      <c r="A41" s="35">
        <v>22</v>
      </c>
      <c r="B41" s="213">
        <v>325862</v>
      </c>
      <c r="C41" s="214">
        <v>45927</v>
      </c>
      <c r="D41" s="215">
        <v>14.094002982857774</v>
      </c>
      <c r="E41" s="214">
        <v>218032</v>
      </c>
      <c r="F41" s="215">
        <v>66.909305165990503</v>
      </c>
      <c r="G41" s="214">
        <v>61903</v>
      </c>
      <c r="H41" s="215">
        <v>18.996691851151716</v>
      </c>
    </row>
    <row r="42" spans="1:8" ht="15" customHeight="1">
      <c r="A42" s="35">
        <v>23</v>
      </c>
      <c r="B42" s="218">
        <v>328182</v>
      </c>
      <c r="C42" s="214">
        <v>45905</v>
      </c>
      <c r="D42" s="215">
        <v>13.987665380794803</v>
      </c>
      <c r="E42" s="214">
        <v>218470</v>
      </c>
      <c r="F42" s="215">
        <v>66.569769213424252</v>
      </c>
      <c r="G42" s="214">
        <v>63807</v>
      </c>
      <c r="H42" s="215">
        <v>19.44256540578094</v>
      </c>
    </row>
    <row r="43" spans="1:8" ht="15" customHeight="1">
      <c r="A43" s="35">
        <v>24</v>
      </c>
      <c r="B43" s="218">
        <v>329229</v>
      </c>
      <c r="C43" s="214">
        <v>45569</v>
      </c>
      <c r="D43" s="215">
        <v>13.841125781750696</v>
      </c>
      <c r="E43" s="214">
        <v>217481</v>
      </c>
      <c r="F43" s="215">
        <v>66.057668066907837</v>
      </c>
      <c r="G43" s="214">
        <v>66179</v>
      </c>
      <c r="H43" s="215">
        <v>20.101206151341465</v>
      </c>
    </row>
    <row r="44" spans="1:8" ht="15" customHeight="1">
      <c r="A44" s="35">
        <v>25</v>
      </c>
      <c r="B44" s="218">
        <v>330194</v>
      </c>
      <c r="C44" s="214">
        <v>45468</v>
      </c>
      <c r="D44" s="215">
        <v>13.770086676317558</v>
      </c>
      <c r="E44" s="214">
        <v>214570</v>
      </c>
      <c r="F44" s="215">
        <v>64.983009988067622</v>
      </c>
      <c r="G44" s="214">
        <v>70156</v>
      </c>
      <c r="H44" s="215">
        <v>21.246903335614821</v>
      </c>
    </row>
    <row r="45" spans="1:8" ht="15" customHeight="1">
      <c r="A45" s="35">
        <v>26</v>
      </c>
      <c r="B45" s="218">
        <v>331565</v>
      </c>
      <c r="C45" s="214">
        <v>45123</v>
      </c>
      <c r="D45" s="215">
        <v>13.60909625563615</v>
      </c>
      <c r="E45" s="214">
        <v>212776</v>
      </c>
      <c r="F45" s="215">
        <v>64.173239033070445</v>
      </c>
      <c r="G45" s="214">
        <v>73666</v>
      </c>
      <c r="H45" s="215">
        <v>22.217664711293413</v>
      </c>
    </row>
    <row r="46" spans="1:8" ht="15" customHeight="1">
      <c r="A46" s="35">
        <v>27</v>
      </c>
      <c r="B46" s="218">
        <v>333736</v>
      </c>
      <c r="C46" s="214">
        <v>44984</v>
      </c>
      <c r="D46" s="215">
        <v>13.47891746769902</v>
      </c>
      <c r="E46" s="214">
        <v>211785</v>
      </c>
      <c r="F46" s="215">
        <v>63.458841719203207</v>
      </c>
      <c r="G46" s="214">
        <v>76967</v>
      </c>
      <c r="H46" s="215">
        <v>23.06224081309778</v>
      </c>
    </row>
    <row r="47" spans="1:8" ht="15" customHeight="1">
      <c r="A47" s="35">
        <v>28</v>
      </c>
      <c r="B47" s="218">
        <v>336565</v>
      </c>
      <c r="C47" s="214">
        <v>45049</v>
      </c>
      <c r="D47" s="215">
        <v>13.384933073849034</v>
      </c>
      <c r="E47" s="214">
        <v>211847</v>
      </c>
      <c r="F47" s="215">
        <v>62.943859284239302</v>
      </c>
      <c r="G47" s="214">
        <v>79669</v>
      </c>
      <c r="H47" s="215">
        <v>23.671207641911664</v>
      </c>
    </row>
    <row r="48" spans="1:8" ht="15" customHeight="1">
      <c r="A48" s="35">
        <v>29</v>
      </c>
      <c r="B48" s="218">
        <v>339156</v>
      </c>
      <c r="C48" s="214">
        <v>45123</v>
      </c>
      <c r="D48" s="215">
        <v>13.304497045607331</v>
      </c>
      <c r="E48" s="214">
        <v>212336</v>
      </c>
      <c r="F48" s="215">
        <v>62.607177817877322</v>
      </c>
      <c r="G48" s="214">
        <v>81697</v>
      </c>
      <c r="H48" s="215">
        <v>24.088325136515351</v>
      </c>
    </row>
    <row r="49" spans="1:8" ht="15" customHeight="1">
      <c r="A49" s="35">
        <v>30</v>
      </c>
      <c r="B49" s="218">
        <v>340862</v>
      </c>
      <c r="C49" s="214">
        <v>44902</v>
      </c>
      <c r="D49" s="215">
        <v>13.173072973813449</v>
      </c>
      <c r="E49" s="214">
        <v>212274</v>
      </c>
      <c r="F49" s="215">
        <v>62.275642342062184</v>
      </c>
      <c r="G49" s="214">
        <v>83686</v>
      </c>
      <c r="H49" s="215">
        <v>24.551284684124365</v>
      </c>
    </row>
    <row r="50" spans="1:8" ht="15" customHeight="1">
      <c r="A50" s="35">
        <v>31</v>
      </c>
      <c r="B50" s="218">
        <v>342945</v>
      </c>
      <c r="C50" s="214">
        <v>44582</v>
      </c>
      <c r="D50" s="215">
        <v>12.999752146845703</v>
      </c>
      <c r="E50" s="214">
        <v>213319</v>
      </c>
      <c r="F50" s="215">
        <v>62.20210237793232</v>
      </c>
      <c r="G50" s="214">
        <v>85044</v>
      </c>
      <c r="H50" s="215">
        <v>24.798145475221975</v>
      </c>
    </row>
    <row r="51" spans="1:8" ht="15" customHeight="1">
      <c r="A51" s="35" t="s">
        <v>418</v>
      </c>
      <c r="B51" s="218">
        <v>344528</v>
      </c>
      <c r="C51" s="214">
        <v>44311</v>
      </c>
      <c r="D51" s="215">
        <v>12.86</v>
      </c>
      <c r="E51" s="214">
        <v>214013</v>
      </c>
      <c r="F51" s="215">
        <v>62.12</v>
      </c>
      <c r="G51" s="214">
        <v>86204</v>
      </c>
      <c r="H51" s="215">
        <v>25.02</v>
      </c>
    </row>
    <row r="52" spans="1:8" ht="15" customHeight="1">
      <c r="A52" s="35">
        <v>3</v>
      </c>
      <c r="B52" s="218">
        <f>SUM(C52,E52,G52)</f>
        <v>345482</v>
      </c>
      <c r="C52" s="214">
        <v>43926</v>
      </c>
      <c r="D52" s="215">
        <f>C52/B52*100</f>
        <v>12.7144105915793</v>
      </c>
      <c r="E52" s="214">
        <v>214267</v>
      </c>
      <c r="F52" s="215">
        <f>E52/B52*100</f>
        <v>62.019728958382778</v>
      </c>
      <c r="G52" s="214">
        <v>87289</v>
      </c>
      <c r="H52" s="215">
        <f>G52/B52*100</f>
        <v>25.26586045003792</v>
      </c>
    </row>
    <row r="53" spans="1:8" ht="15" customHeight="1">
      <c r="A53" s="219">
        <v>4</v>
      </c>
      <c r="B53" s="213">
        <f>SUM(C53,E53,G53)</f>
        <v>345047</v>
      </c>
      <c r="C53" s="214">
        <v>43304</v>
      </c>
      <c r="D53" s="215">
        <f>IFERROR(C53/B53*100,0)</f>
        <v>12.55017432407759</v>
      </c>
      <c r="E53" s="214">
        <v>213981</v>
      </c>
      <c r="F53" s="215">
        <f>IFERROR(E53/B53*100,0)</f>
        <v>62.015029836515026</v>
      </c>
      <c r="G53" s="214">
        <v>87762</v>
      </c>
      <c r="H53" s="215">
        <f>IFERROR(G53/B53*100,0)</f>
        <v>25.434795839407386</v>
      </c>
    </row>
    <row r="54" spans="1:8" ht="15" customHeight="1">
      <c r="A54" s="219">
        <v>5</v>
      </c>
      <c r="B54" s="213">
        <f>SUM(C54,E54,G54)</f>
        <v>343866</v>
      </c>
      <c r="C54" s="214">
        <v>42305</v>
      </c>
      <c r="D54" s="215">
        <f>IFERROR(C54/B54*100,0)</f>
        <v>12.30275746947939</v>
      </c>
      <c r="E54" s="214">
        <v>213863</v>
      </c>
      <c r="F54" s="215">
        <f>IFERROR(E54/B54*100,0)</f>
        <v>62.193703361193023</v>
      </c>
      <c r="G54" s="214">
        <v>87698</v>
      </c>
      <c r="H54" s="215">
        <f>IFERROR(G54/B54*100,0)</f>
        <v>25.503539169327588</v>
      </c>
    </row>
    <row r="55" spans="1:8" ht="15" customHeight="1">
      <c r="A55" s="47" t="s">
        <v>419</v>
      </c>
      <c r="B55" s="220"/>
      <c r="C55" s="220"/>
      <c r="D55" s="220"/>
      <c r="E55" s="220"/>
      <c r="F55" s="220"/>
      <c r="G55" s="47"/>
      <c r="H55" s="72"/>
    </row>
    <row r="56" spans="1:8" ht="15" customHeight="1">
      <c r="H56" s="50" t="s">
        <v>117</v>
      </c>
    </row>
  </sheetData>
  <mergeCells count="5">
    <mergeCell ref="A5:A6"/>
    <mergeCell ref="B5:B6"/>
    <mergeCell ref="C5:D5"/>
    <mergeCell ref="E5:F5"/>
    <mergeCell ref="G5:H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37"/>
  <sheetViews>
    <sheetView zoomScale="110" zoomScaleNormal="110" workbookViewId="0"/>
  </sheetViews>
  <sheetFormatPr defaultColWidth="8.75" defaultRowHeight="15" customHeight="1"/>
  <cols>
    <col min="1" max="1" width="15" style="74" customWidth="1"/>
    <col min="2" max="4" width="23.75" style="74" customWidth="1"/>
    <col min="5" max="16384" width="8.75" style="74"/>
  </cols>
  <sheetData>
    <row r="1" spans="1:4" s="49" customFormat="1" ht="15" customHeight="1">
      <c r="A1" s="482" t="s">
        <v>859</v>
      </c>
    </row>
    <row r="2" spans="1:4" s="49" customFormat="1" ht="15" customHeight="1"/>
    <row r="3" spans="1:4" ht="15" customHeight="1">
      <c r="A3" s="109" t="s">
        <v>420</v>
      </c>
    </row>
    <row r="4" spans="1:4" ht="15" customHeight="1">
      <c r="A4" s="209" t="s">
        <v>408</v>
      </c>
      <c r="D4" s="207" t="s">
        <v>421</v>
      </c>
    </row>
    <row r="5" spans="1:4" ht="15" customHeight="1">
      <c r="A5" s="221" t="s">
        <v>410</v>
      </c>
      <c r="B5" s="119" t="s">
        <v>422</v>
      </c>
      <c r="C5" s="119" t="s">
        <v>10</v>
      </c>
      <c r="D5" s="222" t="s">
        <v>11</v>
      </c>
    </row>
    <row r="6" spans="1:4" ht="15" customHeight="1">
      <c r="A6" s="223" t="s">
        <v>423</v>
      </c>
      <c r="B6" s="224">
        <v>26.97</v>
      </c>
      <c r="C6" s="225">
        <v>26.62</v>
      </c>
      <c r="D6" s="225">
        <v>27.33</v>
      </c>
    </row>
    <row r="7" spans="1:4" s="49" customFormat="1" ht="15" customHeight="1">
      <c r="A7" s="223">
        <v>50</v>
      </c>
      <c r="B7" s="224">
        <v>27.35</v>
      </c>
      <c r="C7" s="226">
        <v>27.03</v>
      </c>
      <c r="D7" s="226">
        <v>27.67</v>
      </c>
    </row>
    <row r="8" spans="1:4" s="49" customFormat="1" ht="15" customHeight="1">
      <c r="A8" s="223">
        <v>55</v>
      </c>
      <c r="B8" s="224">
        <v>29.29</v>
      </c>
      <c r="C8" s="226">
        <v>28.88</v>
      </c>
      <c r="D8" s="226">
        <v>29.71</v>
      </c>
    </row>
    <row r="9" spans="1:4" s="49" customFormat="1" ht="15" customHeight="1">
      <c r="A9" s="223">
        <v>60</v>
      </c>
      <c r="B9" s="224">
        <v>31.6</v>
      </c>
      <c r="C9" s="226">
        <v>31.19</v>
      </c>
      <c r="D9" s="226">
        <v>32.020000000000003</v>
      </c>
    </row>
    <row r="10" spans="1:4" s="49" customFormat="1" ht="15" customHeight="1">
      <c r="A10" s="223" t="s">
        <v>424</v>
      </c>
      <c r="B10" s="224">
        <v>33.9</v>
      </c>
      <c r="C10" s="226">
        <v>33.4</v>
      </c>
      <c r="D10" s="226">
        <v>34.4</v>
      </c>
    </row>
    <row r="11" spans="1:4" s="49" customFormat="1" ht="15" customHeight="1">
      <c r="A11" s="223">
        <v>7</v>
      </c>
      <c r="B11" s="224">
        <v>36.24</v>
      </c>
      <c r="C11" s="226">
        <v>35.68</v>
      </c>
      <c r="D11" s="226">
        <v>36.81</v>
      </c>
    </row>
    <row r="12" spans="1:4" s="49" customFormat="1" ht="15" customHeight="1">
      <c r="A12" s="223">
        <v>12</v>
      </c>
      <c r="B12" s="224">
        <v>38.5</v>
      </c>
      <c r="C12" s="226">
        <v>37.799999999999997</v>
      </c>
      <c r="D12" s="226">
        <v>39.1</v>
      </c>
    </row>
    <row r="13" spans="1:4" s="49" customFormat="1" ht="15" customHeight="1">
      <c r="A13" s="223">
        <v>13</v>
      </c>
      <c r="B13" s="224">
        <v>38.9</v>
      </c>
      <c r="C13" s="226">
        <v>38.299999999999997</v>
      </c>
      <c r="D13" s="226">
        <v>39.5</v>
      </c>
    </row>
    <row r="14" spans="1:4" s="49" customFormat="1" ht="15" customHeight="1">
      <c r="A14" s="227">
        <v>14</v>
      </c>
      <c r="B14" s="224">
        <v>39.299999999999997</v>
      </c>
      <c r="C14" s="225">
        <v>38.700000000000003</v>
      </c>
      <c r="D14" s="225">
        <v>40</v>
      </c>
    </row>
    <row r="15" spans="1:4" s="228" customFormat="1" ht="15" customHeight="1">
      <c r="A15" s="227" t="s">
        <v>32</v>
      </c>
      <c r="B15" s="224">
        <v>39.700000000000003</v>
      </c>
      <c r="C15" s="225">
        <v>39</v>
      </c>
      <c r="D15" s="225">
        <v>40.4</v>
      </c>
    </row>
    <row r="16" spans="1:4" s="228" customFormat="1" ht="15" customHeight="1">
      <c r="A16" s="227" t="s">
        <v>33</v>
      </c>
      <c r="B16" s="224">
        <v>40.11</v>
      </c>
      <c r="C16" s="225">
        <v>39.44</v>
      </c>
      <c r="D16" s="225">
        <v>40.799999999999997</v>
      </c>
    </row>
    <row r="17" spans="1:4" s="228" customFormat="1" ht="15" customHeight="1">
      <c r="A17" s="229" t="s">
        <v>34</v>
      </c>
      <c r="B17" s="224">
        <v>40.520000000000003</v>
      </c>
      <c r="C17" s="225">
        <v>39.83</v>
      </c>
      <c r="D17" s="225">
        <v>41.22</v>
      </c>
    </row>
    <row r="18" spans="1:4" s="228" customFormat="1" ht="15" customHeight="1">
      <c r="A18" s="229" t="s">
        <v>35</v>
      </c>
      <c r="B18" s="224">
        <v>41</v>
      </c>
      <c r="C18" s="225">
        <v>40.28</v>
      </c>
      <c r="D18" s="225">
        <v>41.72</v>
      </c>
    </row>
    <row r="19" spans="1:4" s="228" customFormat="1" ht="15" customHeight="1">
      <c r="A19" s="229" t="s">
        <v>36</v>
      </c>
      <c r="B19" s="224">
        <v>41.4</v>
      </c>
      <c r="C19" s="225">
        <v>40.700000000000003</v>
      </c>
      <c r="D19" s="225">
        <v>42.1</v>
      </c>
    </row>
    <row r="20" spans="1:4" s="228" customFormat="1" ht="15" customHeight="1">
      <c r="A20" s="229" t="s">
        <v>37</v>
      </c>
      <c r="B20" s="224">
        <v>41.8</v>
      </c>
      <c r="C20" s="225">
        <v>41</v>
      </c>
      <c r="D20" s="225">
        <v>42.6</v>
      </c>
    </row>
    <row r="21" spans="1:4" s="228" customFormat="1" ht="15" customHeight="1">
      <c r="A21" s="230" t="s">
        <v>38</v>
      </c>
      <c r="B21" s="225">
        <v>42.2</v>
      </c>
      <c r="C21" s="225">
        <v>41.4</v>
      </c>
      <c r="D21" s="225">
        <v>42.9</v>
      </c>
    </row>
    <row r="22" spans="1:4" s="228" customFormat="1" ht="15" customHeight="1">
      <c r="A22" s="230" t="s">
        <v>425</v>
      </c>
      <c r="B22" s="225">
        <v>42.5</v>
      </c>
      <c r="C22" s="225">
        <v>41.7</v>
      </c>
      <c r="D22" s="225">
        <v>43.3</v>
      </c>
    </row>
    <row r="23" spans="1:4" s="228" customFormat="1" ht="15" customHeight="1">
      <c r="A23" s="230" t="s">
        <v>426</v>
      </c>
      <c r="B23" s="225">
        <v>42.8</v>
      </c>
      <c r="C23" s="225">
        <v>42</v>
      </c>
      <c r="D23" s="225">
        <v>43.6</v>
      </c>
    </row>
    <row r="24" spans="1:4" s="228" customFormat="1" ht="15" customHeight="1">
      <c r="A24" s="230">
        <v>24</v>
      </c>
      <c r="B24" s="225">
        <v>43.2</v>
      </c>
      <c r="C24" s="225">
        <v>42.3</v>
      </c>
      <c r="D24" s="225">
        <v>44</v>
      </c>
    </row>
    <row r="25" spans="1:4" s="228" customFormat="1" ht="15" customHeight="1">
      <c r="A25" s="230">
        <v>25</v>
      </c>
      <c r="B25" s="225">
        <v>43.5</v>
      </c>
      <c r="C25" s="225">
        <v>42.6</v>
      </c>
      <c r="D25" s="225">
        <v>44.3</v>
      </c>
    </row>
    <row r="26" spans="1:4" s="228" customFormat="1" ht="15" customHeight="1">
      <c r="A26" s="230">
        <v>26</v>
      </c>
      <c r="B26" s="225">
        <v>43.8</v>
      </c>
      <c r="C26" s="225">
        <v>43</v>
      </c>
      <c r="D26" s="225">
        <v>44.7</v>
      </c>
    </row>
    <row r="27" spans="1:4" s="228" customFormat="1" ht="15" customHeight="1">
      <c r="A27" s="230">
        <v>27</v>
      </c>
      <c r="B27" s="225">
        <v>44.1</v>
      </c>
      <c r="C27" s="225">
        <v>43.2</v>
      </c>
      <c r="D27" s="225">
        <v>45</v>
      </c>
    </row>
    <row r="28" spans="1:4" s="228" customFormat="1" ht="15" customHeight="1">
      <c r="A28" s="230">
        <v>28</v>
      </c>
      <c r="B28" s="225">
        <v>44.4</v>
      </c>
      <c r="C28" s="225">
        <v>43.5</v>
      </c>
      <c r="D28" s="225">
        <v>45.2</v>
      </c>
    </row>
    <row r="29" spans="1:4" s="228" customFormat="1" ht="15" customHeight="1">
      <c r="A29" s="230">
        <v>29</v>
      </c>
      <c r="B29" s="225">
        <v>44.6</v>
      </c>
      <c r="C29" s="225">
        <v>43.7</v>
      </c>
      <c r="D29" s="225">
        <v>45.5</v>
      </c>
    </row>
    <row r="30" spans="1:4" s="228" customFormat="1" ht="15" customHeight="1">
      <c r="A30" s="230">
        <v>30</v>
      </c>
      <c r="B30" s="225">
        <v>44.9</v>
      </c>
      <c r="C30" s="225">
        <v>44</v>
      </c>
      <c r="D30" s="225">
        <v>45.9</v>
      </c>
    </row>
    <row r="31" spans="1:4" s="228" customFormat="1" ht="15" customHeight="1">
      <c r="A31" s="230">
        <v>31</v>
      </c>
      <c r="B31" s="225">
        <v>45.188970534633832</v>
      </c>
      <c r="C31" s="225">
        <v>44.214523570829741</v>
      </c>
      <c r="D31" s="225">
        <v>46.153224964321765</v>
      </c>
    </row>
    <row r="32" spans="1:4" s="228" customFormat="1" ht="15" customHeight="1">
      <c r="A32" s="230" t="s">
        <v>418</v>
      </c>
      <c r="B32" s="225">
        <v>45.5</v>
      </c>
      <c r="C32" s="225">
        <v>44.4</v>
      </c>
      <c r="D32" s="225">
        <v>46.5</v>
      </c>
    </row>
    <row r="33" spans="1:4" s="228" customFormat="1" ht="15" customHeight="1">
      <c r="A33" s="230">
        <v>3</v>
      </c>
      <c r="B33" s="225">
        <v>45.800609004231767</v>
      </c>
      <c r="C33" s="225">
        <v>44.729765165200163</v>
      </c>
      <c r="D33" s="225">
        <v>46.857521625103523</v>
      </c>
    </row>
    <row r="34" spans="1:4" s="228" customFormat="1" ht="15" customHeight="1">
      <c r="A34" s="229">
        <v>4</v>
      </c>
      <c r="B34" s="224">
        <v>46.1</v>
      </c>
      <c r="C34" s="225">
        <v>45</v>
      </c>
      <c r="D34" s="225">
        <v>47.2</v>
      </c>
    </row>
    <row r="35" spans="1:4" s="228" customFormat="1" ht="15" customHeight="1">
      <c r="A35" s="229">
        <v>5</v>
      </c>
      <c r="B35" s="231">
        <v>46.5</v>
      </c>
      <c r="C35" s="225">
        <v>45.3</v>
      </c>
      <c r="D35" s="225">
        <v>47.6</v>
      </c>
    </row>
    <row r="36" spans="1:4" s="49" customFormat="1" ht="15" customHeight="1">
      <c r="A36" s="47" t="s">
        <v>427</v>
      </c>
      <c r="B36" s="220"/>
      <c r="C36" s="220"/>
      <c r="D36" s="232"/>
    </row>
    <row r="37" spans="1:4" s="49" customFormat="1" ht="15" customHeight="1">
      <c r="A37" s="233"/>
      <c r="D37" s="50" t="s">
        <v>428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20"/>
  <sheetViews>
    <sheetView zoomScale="110" zoomScaleNormal="110" workbookViewId="0"/>
  </sheetViews>
  <sheetFormatPr defaultColWidth="8.125" defaultRowHeight="15" customHeight="1"/>
  <cols>
    <col min="1" max="1" width="15" style="52" customWidth="1"/>
    <col min="2" max="6" width="14.25" style="52" customWidth="1"/>
    <col min="7" max="16384" width="8.125" style="52"/>
  </cols>
  <sheetData>
    <row r="1" spans="1:6" ht="15" customHeight="1">
      <c r="A1" s="482" t="s">
        <v>859</v>
      </c>
    </row>
    <row r="3" spans="1:6" s="54" customFormat="1" ht="15" customHeight="1">
      <c r="A3" s="76" t="s">
        <v>429</v>
      </c>
      <c r="B3" s="52"/>
      <c r="C3" s="52"/>
      <c r="D3" s="52"/>
      <c r="E3" s="52"/>
      <c r="F3" s="52"/>
    </row>
    <row r="4" spans="1:6" s="54" customFormat="1" ht="15" customHeight="1">
      <c r="A4" s="5" t="s">
        <v>430</v>
      </c>
      <c r="B4" s="139"/>
      <c r="C4" s="181"/>
      <c r="D4" s="181"/>
      <c r="E4" s="181"/>
      <c r="F4" s="53" t="s">
        <v>431</v>
      </c>
    </row>
    <row r="5" spans="1:6" s="54" customFormat="1" ht="15" customHeight="1">
      <c r="A5" s="234" t="s">
        <v>2</v>
      </c>
      <c r="B5" s="55" t="s">
        <v>432</v>
      </c>
      <c r="C5" s="55" t="s">
        <v>433</v>
      </c>
      <c r="D5" s="55" t="s">
        <v>434</v>
      </c>
      <c r="E5" s="235" t="s">
        <v>435</v>
      </c>
      <c r="F5" s="235" t="s">
        <v>436</v>
      </c>
    </row>
    <row r="6" spans="1:6" s="54" customFormat="1" ht="15" customHeight="1">
      <c r="A6" s="86" t="s">
        <v>100</v>
      </c>
      <c r="B6" s="236">
        <v>6094</v>
      </c>
      <c r="C6" s="236">
        <v>6577</v>
      </c>
      <c r="D6" s="236">
        <v>7150</v>
      </c>
      <c r="E6" s="236">
        <f>SUM(E7:E19)</f>
        <v>7206</v>
      </c>
      <c r="F6" s="236">
        <f>SUM(F7:F19)</f>
        <v>7088</v>
      </c>
    </row>
    <row r="7" spans="1:6" s="54" customFormat="1" ht="15" customHeight="1">
      <c r="A7" s="237" t="s">
        <v>437</v>
      </c>
      <c r="B7" s="238">
        <v>797</v>
      </c>
      <c r="C7" s="238">
        <v>792</v>
      </c>
      <c r="D7" s="238">
        <v>803</v>
      </c>
      <c r="E7" s="238">
        <v>770</v>
      </c>
      <c r="F7" s="238">
        <f>56+713</f>
        <v>769</v>
      </c>
    </row>
    <row r="8" spans="1:6" s="54" customFormat="1" ht="15" customHeight="1">
      <c r="A8" s="237" t="s">
        <v>438</v>
      </c>
      <c r="B8" s="239">
        <v>2310</v>
      </c>
      <c r="C8" s="239">
        <v>2551</v>
      </c>
      <c r="D8" s="239">
        <v>2687</v>
      </c>
      <c r="E8" s="239">
        <v>2593</v>
      </c>
      <c r="F8" s="239">
        <f>2433+138</f>
        <v>2571</v>
      </c>
    </row>
    <row r="9" spans="1:6" s="54" customFormat="1" ht="15" customHeight="1">
      <c r="A9" s="237" t="s">
        <v>439</v>
      </c>
      <c r="B9" s="239">
        <v>1005</v>
      </c>
      <c r="C9" s="239">
        <v>997</v>
      </c>
      <c r="D9" s="239">
        <v>1029</v>
      </c>
      <c r="E9" s="239">
        <v>992</v>
      </c>
      <c r="F9" s="239">
        <v>961</v>
      </c>
    </row>
    <row r="10" spans="1:6" s="54" customFormat="1" ht="15" customHeight="1">
      <c r="A10" s="237" t="s">
        <v>440</v>
      </c>
      <c r="B10" s="239">
        <v>175</v>
      </c>
      <c r="C10" s="239">
        <v>192</v>
      </c>
      <c r="D10" s="239">
        <v>191</v>
      </c>
      <c r="E10" s="239">
        <v>204</v>
      </c>
      <c r="F10" s="239">
        <v>202</v>
      </c>
    </row>
    <row r="11" spans="1:6" s="54" customFormat="1" ht="15" customHeight="1">
      <c r="A11" s="237" t="s">
        <v>441</v>
      </c>
      <c r="B11" s="239">
        <v>32</v>
      </c>
      <c r="C11" s="239">
        <v>40</v>
      </c>
      <c r="D11" s="239">
        <v>47</v>
      </c>
      <c r="E11" s="239">
        <v>45</v>
      </c>
      <c r="F11" s="239">
        <v>41</v>
      </c>
    </row>
    <row r="12" spans="1:6" s="54" customFormat="1" ht="15" customHeight="1">
      <c r="A12" s="237" t="s">
        <v>442</v>
      </c>
      <c r="B12" s="239">
        <v>134</v>
      </c>
      <c r="C12" s="239">
        <v>131</v>
      </c>
      <c r="D12" s="239">
        <v>131</v>
      </c>
      <c r="E12" s="239">
        <v>132</v>
      </c>
      <c r="F12" s="239">
        <v>141</v>
      </c>
    </row>
    <row r="13" spans="1:6" s="54" customFormat="1" ht="15" customHeight="1">
      <c r="A13" s="237" t="s">
        <v>443</v>
      </c>
      <c r="B13" s="239">
        <v>551</v>
      </c>
      <c r="C13" s="239">
        <v>665</v>
      </c>
      <c r="D13" s="239">
        <v>884</v>
      </c>
      <c r="E13" s="239">
        <v>1034</v>
      </c>
      <c r="F13" s="239">
        <v>958</v>
      </c>
    </row>
    <row r="14" spans="1:6" s="54" customFormat="1" ht="15" customHeight="1">
      <c r="A14" s="237" t="s">
        <v>444</v>
      </c>
      <c r="B14" s="239">
        <v>28</v>
      </c>
      <c r="C14" s="239">
        <v>37</v>
      </c>
      <c r="D14" s="239">
        <v>34</v>
      </c>
      <c r="E14" s="239">
        <v>30</v>
      </c>
      <c r="F14" s="239">
        <v>27</v>
      </c>
    </row>
    <row r="15" spans="1:6" s="54" customFormat="1" ht="15" customHeight="1">
      <c r="A15" s="237" t="s">
        <v>445</v>
      </c>
      <c r="B15" s="239">
        <v>62</v>
      </c>
      <c r="C15" s="239">
        <v>60</v>
      </c>
      <c r="D15" s="239">
        <v>72</v>
      </c>
      <c r="E15" s="239">
        <v>79</v>
      </c>
      <c r="F15" s="239">
        <v>70</v>
      </c>
    </row>
    <row r="16" spans="1:6" s="54" customFormat="1" ht="15" customHeight="1">
      <c r="A16" s="237" t="s">
        <v>446</v>
      </c>
      <c r="B16" s="239">
        <v>71</v>
      </c>
      <c r="C16" s="239">
        <v>75</v>
      </c>
      <c r="D16" s="239">
        <v>75</v>
      </c>
      <c r="E16" s="239">
        <v>82</v>
      </c>
      <c r="F16" s="239">
        <v>86</v>
      </c>
    </row>
    <row r="17" spans="1:6" s="54" customFormat="1" ht="15" customHeight="1">
      <c r="A17" s="237" t="s">
        <v>447</v>
      </c>
      <c r="B17" s="239">
        <v>42</v>
      </c>
      <c r="C17" s="239">
        <v>37</v>
      </c>
      <c r="D17" s="239">
        <v>36</v>
      </c>
      <c r="E17" s="239">
        <v>34</v>
      </c>
      <c r="F17" s="239">
        <v>34</v>
      </c>
    </row>
    <row r="18" spans="1:6" s="54" customFormat="1" ht="15" customHeight="1">
      <c r="A18" s="237" t="s">
        <v>448</v>
      </c>
      <c r="B18" s="239">
        <v>48</v>
      </c>
      <c r="C18" s="239">
        <v>43</v>
      </c>
      <c r="D18" s="239">
        <v>56</v>
      </c>
      <c r="E18" s="239">
        <v>55</v>
      </c>
      <c r="F18" s="239">
        <v>62</v>
      </c>
    </row>
    <row r="19" spans="1:6" s="54" customFormat="1" ht="15" customHeight="1">
      <c r="A19" s="240" t="s">
        <v>449</v>
      </c>
      <c r="B19" s="241">
        <v>839</v>
      </c>
      <c r="C19" s="241">
        <v>957</v>
      </c>
      <c r="D19" s="241">
        <v>1105</v>
      </c>
      <c r="E19" s="241">
        <v>1156</v>
      </c>
      <c r="F19" s="241">
        <v>1166</v>
      </c>
    </row>
    <row r="20" spans="1:6" ht="15" customHeight="1">
      <c r="A20" s="54"/>
      <c r="B20" s="242"/>
      <c r="C20" s="242"/>
      <c r="D20" s="242"/>
      <c r="E20" s="242"/>
      <c r="F20" s="75" t="s">
        <v>450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28"/>
  <sheetViews>
    <sheetView zoomScale="110" zoomScaleNormal="110" zoomScaleSheetLayoutView="85" workbookViewId="0"/>
  </sheetViews>
  <sheetFormatPr defaultColWidth="8.75" defaultRowHeight="15" customHeight="1"/>
  <cols>
    <col min="1" max="1" width="15" style="49" customWidth="1"/>
    <col min="2" max="2" width="11.25" style="49" customWidth="1"/>
    <col min="3" max="8" width="10" style="49" customWidth="1"/>
    <col min="9" max="16384" width="8.75" style="49"/>
  </cols>
  <sheetData>
    <row r="1" spans="1:8" ht="15" customHeight="1">
      <c r="A1" s="482" t="s">
        <v>859</v>
      </c>
    </row>
    <row r="3" spans="1:8" ht="15" customHeight="1">
      <c r="A3" s="109" t="s">
        <v>451</v>
      </c>
      <c r="B3" s="243"/>
    </row>
    <row r="4" spans="1:8" ht="15" customHeight="1">
      <c r="A4" s="244" t="s">
        <v>452</v>
      </c>
      <c r="B4" s="48"/>
      <c r="H4" s="245" t="s">
        <v>47</v>
      </c>
    </row>
    <row r="5" spans="1:8" ht="30" customHeight="1">
      <c r="A5" s="221" t="s">
        <v>410</v>
      </c>
      <c r="B5" s="246" t="s">
        <v>453</v>
      </c>
      <c r="C5" s="246" t="s">
        <v>454</v>
      </c>
      <c r="D5" s="246" t="s">
        <v>455</v>
      </c>
      <c r="E5" s="246" t="s">
        <v>456</v>
      </c>
      <c r="F5" s="246" t="s">
        <v>457</v>
      </c>
      <c r="G5" s="119" t="s">
        <v>458</v>
      </c>
      <c r="H5" s="247" t="s">
        <v>459</v>
      </c>
    </row>
    <row r="6" spans="1:8" ht="15" customHeight="1">
      <c r="A6" s="217" t="s">
        <v>460</v>
      </c>
      <c r="B6" s="248">
        <v>28159</v>
      </c>
      <c r="C6" s="248">
        <v>13805</v>
      </c>
      <c r="D6" s="248">
        <v>14354</v>
      </c>
      <c r="E6" s="249" t="s">
        <v>461</v>
      </c>
      <c r="F6" s="250" t="s">
        <v>461</v>
      </c>
      <c r="G6" s="249" t="s">
        <v>461</v>
      </c>
      <c r="H6" s="251" t="s">
        <v>461</v>
      </c>
    </row>
    <row r="7" spans="1:8" ht="15" customHeight="1">
      <c r="A7" s="217" t="s">
        <v>462</v>
      </c>
      <c r="B7" s="248">
        <v>29168</v>
      </c>
      <c r="C7" s="248">
        <v>14352</v>
      </c>
      <c r="D7" s="248">
        <v>14816</v>
      </c>
      <c r="E7" s="248">
        <v>1009</v>
      </c>
      <c r="F7" s="252">
        <v>3.5832238360737243</v>
      </c>
      <c r="G7" s="249" t="s">
        <v>461</v>
      </c>
      <c r="H7" s="251" t="s">
        <v>461</v>
      </c>
    </row>
    <row r="8" spans="1:8" ht="15" customHeight="1">
      <c r="A8" s="217" t="s">
        <v>463</v>
      </c>
      <c r="B8" s="248">
        <v>29698</v>
      </c>
      <c r="C8" s="248">
        <v>14808</v>
      </c>
      <c r="D8" s="248">
        <v>14890</v>
      </c>
      <c r="E8" s="248">
        <v>530</v>
      </c>
      <c r="F8" s="252">
        <v>1.8170597915523863</v>
      </c>
      <c r="G8" s="249" t="s">
        <v>461</v>
      </c>
      <c r="H8" s="251" t="s">
        <v>461</v>
      </c>
    </row>
    <row r="9" spans="1:8" ht="15" customHeight="1">
      <c r="A9" s="217" t="s">
        <v>464</v>
      </c>
      <c r="B9" s="248">
        <v>31357</v>
      </c>
      <c r="C9" s="248">
        <v>15642</v>
      </c>
      <c r="D9" s="248">
        <v>15715</v>
      </c>
      <c r="E9" s="248">
        <v>1659</v>
      </c>
      <c r="F9" s="252">
        <v>5.5862347632837226</v>
      </c>
      <c r="G9" s="249" t="s">
        <v>461</v>
      </c>
      <c r="H9" s="251" t="s">
        <v>461</v>
      </c>
    </row>
    <row r="10" spans="1:8" ht="15" customHeight="1">
      <c r="A10" s="217" t="s">
        <v>465</v>
      </c>
      <c r="B10" s="248">
        <v>32241</v>
      </c>
      <c r="C10" s="248">
        <v>16028</v>
      </c>
      <c r="D10" s="248">
        <v>16213</v>
      </c>
      <c r="E10" s="248">
        <v>884</v>
      </c>
      <c r="F10" s="252">
        <v>2.8191472398507509</v>
      </c>
      <c r="G10" s="249" t="s">
        <v>461</v>
      </c>
      <c r="H10" s="251" t="s">
        <v>461</v>
      </c>
    </row>
    <row r="11" spans="1:8" ht="15" customHeight="1">
      <c r="A11" s="217" t="s">
        <v>466</v>
      </c>
      <c r="B11" s="248">
        <v>42496</v>
      </c>
      <c r="C11" s="248">
        <v>20543</v>
      </c>
      <c r="D11" s="248">
        <v>21953</v>
      </c>
      <c r="E11" s="248">
        <v>10255</v>
      </c>
      <c r="F11" s="252">
        <v>31.807326075493936</v>
      </c>
      <c r="G11" s="249" t="s">
        <v>461</v>
      </c>
      <c r="H11" s="251" t="s">
        <v>461</v>
      </c>
    </row>
    <row r="12" spans="1:8" ht="15" customHeight="1">
      <c r="A12" s="217" t="s">
        <v>467</v>
      </c>
      <c r="B12" s="248">
        <v>43380</v>
      </c>
      <c r="C12" s="248">
        <v>21267</v>
      </c>
      <c r="D12" s="248">
        <v>22113</v>
      </c>
      <c r="E12" s="248">
        <v>884</v>
      </c>
      <c r="F12" s="252">
        <v>2.0801957831325302</v>
      </c>
      <c r="G12" s="249" t="s">
        <v>461</v>
      </c>
      <c r="H12" s="251" t="s">
        <v>461</v>
      </c>
    </row>
    <row r="13" spans="1:8" ht="15" customHeight="1">
      <c r="A13" s="217" t="s">
        <v>355</v>
      </c>
      <c r="B13" s="248">
        <v>46250</v>
      </c>
      <c r="C13" s="248">
        <v>22769</v>
      </c>
      <c r="D13" s="248">
        <v>23481</v>
      </c>
      <c r="E13" s="248">
        <v>2870</v>
      </c>
      <c r="F13" s="252">
        <v>6.6159520516366994</v>
      </c>
      <c r="G13" s="249" t="s">
        <v>461</v>
      </c>
      <c r="H13" s="251" t="s">
        <v>461</v>
      </c>
    </row>
    <row r="14" spans="1:8" ht="15" customHeight="1">
      <c r="A14" s="217" t="s">
        <v>468</v>
      </c>
      <c r="B14" s="248">
        <v>49585</v>
      </c>
      <c r="C14" s="248">
        <v>24474</v>
      </c>
      <c r="D14" s="248">
        <v>25111</v>
      </c>
      <c r="E14" s="248">
        <v>3335</v>
      </c>
      <c r="F14" s="252">
        <v>7.2108108108108109</v>
      </c>
      <c r="G14" s="248">
        <v>9136</v>
      </c>
      <c r="H14" s="215">
        <v>59.76</v>
      </c>
    </row>
    <row r="15" spans="1:8" ht="15" customHeight="1">
      <c r="A15" s="217" t="s">
        <v>469</v>
      </c>
      <c r="B15" s="248">
        <v>76571</v>
      </c>
      <c r="C15" s="248">
        <v>38929</v>
      </c>
      <c r="D15" s="248">
        <v>37642</v>
      </c>
      <c r="E15" s="248">
        <v>26986</v>
      </c>
      <c r="F15" s="252">
        <v>54.42371684985379</v>
      </c>
      <c r="G15" s="253">
        <v>17516</v>
      </c>
      <c r="H15" s="215">
        <v>59.73</v>
      </c>
    </row>
    <row r="16" spans="1:8" ht="15" customHeight="1">
      <c r="A16" s="217" t="s">
        <v>470</v>
      </c>
      <c r="B16" s="248">
        <v>139368</v>
      </c>
      <c r="C16" s="248">
        <v>70487</v>
      </c>
      <c r="D16" s="248">
        <v>68881</v>
      </c>
      <c r="E16" s="248">
        <v>62797</v>
      </c>
      <c r="F16" s="252">
        <v>82.011466482088522</v>
      </c>
      <c r="G16" s="248">
        <v>36605</v>
      </c>
      <c r="H16" s="215">
        <v>59.73</v>
      </c>
    </row>
    <row r="17" spans="1:8" ht="15" customHeight="1">
      <c r="A17" s="217" t="s">
        <v>471</v>
      </c>
      <c r="B17" s="248">
        <v>195917</v>
      </c>
      <c r="C17" s="248">
        <v>98778</v>
      </c>
      <c r="D17" s="248">
        <v>97139</v>
      </c>
      <c r="E17" s="248">
        <v>56549</v>
      </c>
      <c r="F17" s="252">
        <v>40.575311405774642</v>
      </c>
      <c r="G17" s="248">
        <v>54306</v>
      </c>
      <c r="H17" s="215">
        <v>59.73</v>
      </c>
    </row>
    <row r="18" spans="1:8" ht="15" customHeight="1">
      <c r="A18" s="217" t="s">
        <v>472</v>
      </c>
      <c r="B18" s="248">
        <v>223241</v>
      </c>
      <c r="C18" s="248">
        <v>112316</v>
      </c>
      <c r="D18" s="248">
        <v>110925</v>
      </c>
      <c r="E18" s="248">
        <v>27324</v>
      </c>
      <c r="F18" s="252">
        <v>13.94672233649964</v>
      </c>
      <c r="G18" s="248">
        <v>65535</v>
      </c>
      <c r="H18" s="215">
        <v>59.73</v>
      </c>
    </row>
    <row r="19" spans="1:8" ht="15" customHeight="1">
      <c r="A19" s="217" t="s">
        <v>473</v>
      </c>
      <c r="B19" s="248">
        <v>253479</v>
      </c>
      <c r="C19" s="248">
        <v>127365</v>
      </c>
      <c r="D19" s="248">
        <v>126114</v>
      </c>
      <c r="E19" s="248">
        <v>30238</v>
      </c>
      <c r="F19" s="252">
        <v>13.545002934048853</v>
      </c>
      <c r="G19" s="248">
        <v>75367</v>
      </c>
      <c r="H19" s="215">
        <v>59.73</v>
      </c>
    </row>
    <row r="20" spans="1:8" ht="15" customHeight="1">
      <c r="A20" s="217" t="s">
        <v>474</v>
      </c>
      <c r="B20" s="248">
        <v>285259</v>
      </c>
      <c r="C20" s="248">
        <v>144151</v>
      </c>
      <c r="D20" s="248">
        <v>141108</v>
      </c>
      <c r="E20" s="248">
        <v>31780</v>
      </c>
      <c r="F20" s="252">
        <v>12.537527763641171</v>
      </c>
      <c r="G20" s="248">
        <v>90882</v>
      </c>
      <c r="H20" s="215">
        <v>60.31</v>
      </c>
    </row>
    <row r="21" spans="1:8" ht="15" customHeight="1">
      <c r="A21" s="217" t="s">
        <v>475</v>
      </c>
      <c r="B21" s="248">
        <v>298253</v>
      </c>
      <c r="C21" s="248">
        <v>150492</v>
      </c>
      <c r="D21" s="248">
        <v>147761</v>
      </c>
      <c r="E21" s="248">
        <v>12994</v>
      </c>
      <c r="F21" s="252">
        <v>4.5551586453012876</v>
      </c>
      <c r="G21" s="248">
        <v>101072</v>
      </c>
      <c r="H21" s="215">
        <v>60.31</v>
      </c>
    </row>
    <row r="22" spans="1:8" ht="15" customHeight="1">
      <c r="A22" s="217" t="s">
        <v>476</v>
      </c>
      <c r="B22" s="248">
        <v>308307</v>
      </c>
      <c r="C22" s="248">
        <v>155052</v>
      </c>
      <c r="D22" s="248">
        <v>153255</v>
      </c>
      <c r="E22" s="248">
        <v>10054</v>
      </c>
      <c r="F22" s="252">
        <v>3.3709635779019824</v>
      </c>
      <c r="G22" s="248">
        <v>110472</v>
      </c>
      <c r="H22" s="215">
        <v>60.31</v>
      </c>
    </row>
    <row r="23" spans="1:8" ht="15" customHeight="1">
      <c r="A23" s="217" t="s">
        <v>477</v>
      </c>
      <c r="B23" s="248">
        <v>315792</v>
      </c>
      <c r="C23" s="248">
        <v>158721</v>
      </c>
      <c r="D23" s="248">
        <v>157071</v>
      </c>
      <c r="E23" s="248">
        <v>7485</v>
      </c>
      <c r="F23" s="252">
        <v>2.4277749126682169</v>
      </c>
      <c r="G23" s="248">
        <v>118555</v>
      </c>
      <c r="H23" s="215">
        <v>60.31</v>
      </c>
    </row>
    <row r="24" spans="1:8" ht="15" customHeight="1">
      <c r="A24" s="217" t="s">
        <v>466</v>
      </c>
      <c r="B24" s="248">
        <v>326313</v>
      </c>
      <c r="C24" s="248">
        <v>162374</v>
      </c>
      <c r="D24" s="248">
        <v>163939</v>
      </c>
      <c r="E24" s="248">
        <v>10521</v>
      </c>
      <c r="F24" s="252">
        <v>3.3316233469999998</v>
      </c>
      <c r="G24" s="248">
        <v>128342</v>
      </c>
      <c r="H24" s="215">
        <v>60.31</v>
      </c>
    </row>
    <row r="25" spans="1:8" ht="15" customHeight="1">
      <c r="A25" s="217" t="s">
        <v>478</v>
      </c>
      <c r="B25" s="248">
        <v>337498</v>
      </c>
      <c r="C25" s="248">
        <v>167023</v>
      </c>
      <c r="D25" s="248">
        <v>170475</v>
      </c>
      <c r="E25" s="248">
        <f>B25-B24</f>
        <v>11185</v>
      </c>
      <c r="F25" s="252">
        <v>3.4276905910000002</v>
      </c>
      <c r="G25" s="248">
        <v>136460</v>
      </c>
      <c r="H25" s="215">
        <v>60.24</v>
      </c>
    </row>
    <row r="26" spans="1:8" ht="15" customHeight="1">
      <c r="A26" s="254" t="s">
        <v>479</v>
      </c>
      <c r="B26" s="255">
        <v>341621</v>
      </c>
      <c r="C26" s="256">
        <v>168747</v>
      </c>
      <c r="D26" s="256">
        <v>172874</v>
      </c>
      <c r="E26" s="256">
        <v>4123</v>
      </c>
      <c r="F26" s="257">
        <v>1.2216368689592234</v>
      </c>
      <c r="G26" s="256">
        <v>142774</v>
      </c>
      <c r="H26" s="258">
        <v>60.24</v>
      </c>
    </row>
    <row r="27" spans="1:8" ht="15" customHeight="1">
      <c r="A27" s="259" t="s">
        <v>480</v>
      </c>
      <c r="B27" s="259"/>
    </row>
    <row r="28" spans="1:8" ht="15" customHeight="1">
      <c r="A28" s="260"/>
      <c r="H28" s="50"/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58"/>
  <sheetViews>
    <sheetView zoomScale="110" zoomScaleNormal="110" workbookViewId="0"/>
  </sheetViews>
  <sheetFormatPr defaultColWidth="8.75" defaultRowHeight="15" customHeight="1"/>
  <cols>
    <col min="1" max="1" width="11.25" style="263" customWidth="1"/>
    <col min="2" max="4" width="10.625" style="263" customWidth="1"/>
    <col min="5" max="5" width="11.25" style="263" customWidth="1"/>
    <col min="6" max="8" width="10.625" style="263" customWidth="1"/>
    <col min="9" max="16384" width="8.75" style="263"/>
  </cols>
  <sheetData>
    <row r="1" spans="1:8" ht="15" customHeight="1">
      <c r="A1" s="480" t="s">
        <v>859</v>
      </c>
    </row>
    <row r="3" spans="1:8" ht="15" customHeight="1">
      <c r="A3" s="261" t="s">
        <v>481</v>
      </c>
      <c r="B3" s="262"/>
      <c r="C3" s="262"/>
      <c r="D3" s="262"/>
      <c r="E3" s="262"/>
      <c r="F3" s="262"/>
      <c r="G3" s="262"/>
      <c r="H3" s="262"/>
    </row>
    <row r="4" spans="1:8" ht="15" customHeight="1">
      <c r="A4" s="504" t="s">
        <v>482</v>
      </c>
      <c r="B4" s="505"/>
      <c r="C4" s="264"/>
      <c r="D4" s="264"/>
      <c r="E4" s="264"/>
      <c r="F4" s="264"/>
      <c r="G4" s="264"/>
      <c r="H4" s="265" t="s">
        <v>47</v>
      </c>
    </row>
    <row r="5" spans="1:8" ht="15" customHeight="1">
      <c r="A5" s="266" t="s">
        <v>483</v>
      </c>
      <c r="B5" s="266" t="s">
        <v>484</v>
      </c>
      <c r="C5" s="267" t="s">
        <v>485</v>
      </c>
      <c r="D5" s="268" t="s">
        <v>486</v>
      </c>
      <c r="E5" s="266" t="s">
        <v>483</v>
      </c>
      <c r="F5" s="269" t="s">
        <v>484</v>
      </c>
      <c r="G5" s="267" t="s">
        <v>485</v>
      </c>
      <c r="H5" s="269" t="s">
        <v>486</v>
      </c>
    </row>
    <row r="6" spans="1:8" ht="14.25" customHeight="1">
      <c r="A6" s="270" t="s">
        <v>487</v>
      </c>
      <c r="B6" s="271">
        <v>2443</v>
      </c>
      <c r="C6" s="271">
        <v>1268</v>
      </c>
      <c r="D6" s="272">
        <v>1175</v>
      </c>
      <c r="E6" s="270" t="s">
        <v>488</v>
      </c>
      <c r="F6" s="273">
        <v>5739</v>
      </c>
      <c r="G6" s="273">
        <v>2912</v>
      </c>
      <c r="H6" s="273">
        <v>2827</v>
      </c>
    </row>
    <row r="7" spans="1:8" ht="14.25" customHeight="1">
      <c r="A7" s="270" t="s">
        <v>489</v>
      </c>
      <c r="B7" s="274">
        <v>2580</v>
      </c>
      <c r="C7" s="274">
        <v>1380</v>
      </c>
      <c r="D7" s="275">
        <v>1200</v>
      </c>
      <c r="E7" s="270" t="s">
        <v>490</v>
      </c>
      <c r="F7" s="276">
        <v>5330</v>
      </c>
      <c r="G7" s="276">
        <v>2752</v>
      </c>
      <c r="H7" s="276">
        <v>2578</v>
      </c>
    </row>
    <row r="8" spans="1:8" ht="14.25" customHeight="1">
      <c r="A8" s="270" t="s">
        <v>491</v>
      </c>
      <c r="B8" s="274">
        <v>2739</v>
      </c>
      <c r="C8" s="274">
        <v>1412</v>
      </c>
      <c r="D8" s="275">
        <v>1327</v>
      </c>
      <c r="E8" s="270" t="s">
        <v>492</v>
      </c>
      <c r="F8" s="276">
        <v>5278</v>
      </c>
      <c r="G8" s="276">
        <v>2747</v>
      </c>
      <c r="H8" s="276">
        <v>2531</v>
      </c>
    </row>
    <row r="9" spans="1:8" ht="14.25" customHeight="1">
      <c r="A9" s="270" t="s">
        <v>493</v>
      </c>
      <c r="B9" s="274">
        <v>2833</v>
      </c>
      <c r="C9" s="274">
        <v>1470</v>
      </c>
      <c r="D9" s="275">
        <v>1363</v>
      </c>
      <c r="E9" s="270" t="s">
        <v>494</v>
      </c>
      <c r="F9" s="276">
        <v>4076</v>
      </c>
      <c r="G9" s="276">
        <v>2109</v>
      </c>
      <c r="H9" s="276">
        <v>1967</v>
      </c>
    </row>
    <row r="10" spans="1:8" ht="14.25" customHeight="1">
      <c r="A10" s="270" t="s">
        <v>495</v>
      </c>
      <c r="B10" s="274">
        <v>2941</v>
      </c>
      <c r="C10" s="274">
        <v>1471</v>
      </c>
      <c r="D10" s="275">
        <v>1470</v>
      </c>
      <c r="E10" s="270" t="s">
        <v>496</v>
      </c>
      <c r="F10" s="276">
        <v>4778</v>
      </c>
      <c r="G10" s="276">
        <v>2477</v>
      </c>
      <c r="H10" s="276">
        <v>2301</v>
      </c>
    </row>
    <row r="11" spans="1:8" ht="14.25" customHeight="1">
      <c r="A11" s="270" t="s">
        <v>497</v>
      </c>
      <c r="B11" s="274">
        <v>2877</v>
      </c>
      <c r="C11" s="274">
        <v>1496</v>
      </c>
      <c r="D11" s="275">
        <v>1381</v>
      </c>
      <c r="E11" s="270" t="s">
        <v>498</v>
      </c>
      <c r="F11" s="276">
        <v>4345</v>
      </c>
      <c r="G11" s="276">
        <v>2227</v>
      </c>
      <c r="H11" s="276">
        <v>2118</v>
      </c>
    </row>
    <row r="12" spans="1:8" ht="14.25" customHeight="1">
      <c r="A12" s="270" t="s">
        <v>499</v>
      </c>
      <c r="B12" s="274">
        <v>2905</v>
      </c>
      <c r="C12" s="274">
        <v>1458</v>
      </c>
      <c r="D12" s="275">
        <v>1447</v>
      </c>
      <c r="E12" s="270" t="s">
        <v>500</v>
      </c>
      <c r="F12" s="276">
        <v>4056</v>
      </c>
      <c r="G12" s="276">
        <v>2071</v>
      </c>
      <c r="H12" s="276">
        <v>1985</v>
      </c>
    </row>
    <row r="13" spans="1:8" ht="14.25" customHeight="1">
      <c r="A13" s="270" t="s">
        <v>501</v>
      </c>
      <c r="B13" s="274">
        <v>2913</v>
      </c>
      <c r="C13" s="274">
        <v>1470</v>
      </c>
      <c r="D13" s="275">
        <v>1443</v>
      </c>
      <c r="E13" s="270" t="s">
        <v>502</v>
      </c>
      <c r="F13" s="276">
        <v>3759</v>
      </c>
      <c r="G13" s="276">
        <v>1981</v>
      </c>
      <c r="H13" s="276">
        <v>1778</v>
      </c>
    </row>
    <row r="14" spans="1:8" ht="14.25" customHeight="1">
      <c r="A14" s="270" t="s">
        <v>503</v>
      </c>
      <c r="B14" s="274">
        <v>3013</v>
      </c>
      <c r="C14" s="274">
        <v>1528</v>
      </c>
      <c r="D14" s="275">
        <v>1485</v>
      </c>
      <c r="E14" s="270" t="s">
        <v>504</v>
      </c>
      <c r="F14" s="276">
        <v>3452</v>
      </c>
      <c r="G14" s="276">
        <v>1723</v>
      </c>
      <c r="H14" s="276">
        <v>1729</v>
      </c>
    </row>
    <row r="15" spans="1:8" ht="14.25" customHeight="1">
      <c r="A15" s="270" t="s">
        <v>505</v>
      </c>
      <c r="B15" s="274">
        <v>2989</v>
      </c>
      <c r="C15" s="274">
        <v>1554</v>
      </c>
      <c r="D15" s="275">
        <v>1435</v>
      </c>
      <c r="E15" s="270" t="s">
        <v>506</v>
      </c>
      <c r="F15" s="276">
        <v>3468</v>
      </c>
      <c r="G15" s="276">
        <v>1711</v>
      </c>
      <c r="H15" s="276">
        <v>1757</v>
      </c>
    </row>
    <row r="16" spans="1:8" ht="14.25" customHeight="1">
      <c r="A16" s="270" t="s">
        <v>507</v>
      </c>
      <c r="B16" s="274">
        <v>3131</v>
      </c>
      <c r="C16" s="274">
        <v>1622</v>
      </c>
      <c r="D16" s="275">
        <v>1509</v>
      </c>
      <c r="E16" s="270" t="s">
        <v>508</v>
      </c>
      <c r="F16" s="276">
        <v>3496</v>
      </c>
      <c r="G16" s="276">
        <v>1775</v>
      </c>
      <c r="H16" s="276">
        <v>1721</v>
      </c>
    </row>
    <row r="17" spans="1:8" ht="14.25" customHeight="1">
      <c r="A17" s="270" t="s">
        <v>509</v>
      </c>
      <c r="B17" s="274">
        <v>3051</v>
      </c>
      <c r="C17" s="274">
        <v>1529</v>
      </c>
      <c r="D17" s="275">
        <v>1522</v>
      </c>
      <c r="E17" s="270" t="s">
        <v>510</v>
      </c>
      <c r="F17" s="276">
        <v>3372</v>
      </c>
      <c r="G17" s="276">
        <v>1649</v>
      </c>
      <c r="H17" s="276">
        <v>1723</v>
      </c>
    </row>
    <row r="18" spans="1:8" ht="14.25" customHeight="1">
      <c r="A18" s="270" t="s">
        <v>511</v>
      </c>
      <c r="B18" s="274">
        <v>3117</v>
      </c>
      <c r="C18" s="274">
        <v>1590</v>
      </c>
      <c r="D18" s="275">
        <v>1527</v>
      </c>
      <c r="E18" s="270" t="s">
        <v>512</v>
      </c>
      <c r="F18" s="276">
        <v>3186</v>
      </c>
      <c r="G18" s="276">
        <v>1621</v>
      </c>
      <c r="H18" s="276">
        <v>1565</v>
      </c>
    </row>
    <row r="19" spans="1:8" ht="14.25" customHeight="1">
      <c r="A19" s="270" t="s">
        <v>513</v>
      </c>
      <c r="B19" s="274">
        <v>3069</v>
      </c>
      <c r="C19" s="274">
        <v>1540</v>
      </c>
      <c r="D19" s="275">
        <v>1529</v>
      </c>
      <c r="E19" s="270" t="s">
        <v>514</v>
      </c>
      <c r="F19" s="276">
        <v>3401</v>
      </c>
      <c r="G19" s="276">
        <v>1670</v>
      </c>
      <c r="H19" s="276">
        <v>1731</v>
      </c>
    </row>
    <row r="20" spans="1:8" ht="14.25" customHeight="1">
      <c r="A20" s="270" t="s">
        <v>515</v>
      </c>
      <c r="B20" s="274">
        <v>2896</v>
      </c>
      <c r="C20" s="274">
        <v>1479</v>
      </c>
      <c r="D20" s="275">
        <v>1417</v>
      </c>
      <c r="E20" s="270" t="s">
        <v>516</v>
      </c>
      <c r="F20" s="276">
        <v>3605</v>
      </c>
      <c r="G20" s="276">
        <v>1745</v>
      </c>
      <c r="H20" s="276">
        <v>1860</v>
      </c>
    </row>
    <row r="21" spans="1:8" ht="14.25" customHeight="1">
      <c r="A21" s="270" t="s">
        <v>517</v>
      </c>
      <c r="B21" s="274">
        <v>2957</v>
      </c>
      <c r="C21" s="274">
        <v>1549</v>
      </c>
      <c r="D21" s="275">
        <v>1408</v>
      </c>
      <c r="E21" s="270" t="s">
        <v>518</v>
      </c>
      <c r="F21" s="276">
        <v>3536</v>
      </c>
      <c r="G21" s="276">
        <v>1760</v>
      </c>
      <c r="H21" s="276">
        <v>1776</v>
      </c>
    </row>
    <row r="22" spans="1:8" ht="14.25" customHeight="1">
      <c r="A22" s="270" t="s">
        <v>519</v>
      </c>
      <c r="B22" s="274">
        <v>3031</v>
      </c>
      <c r="C22" s="274">
        <v>1516</v>
      </c>
      <c r="D22" s="275">
        <v>1515</v>
      </c>
      <c r="E22" s="270" t="s">
        <v>520</v>
      </c>
      <c r="F22" s="276">
        <v>3795</v>
      </c>
      <c r="G22" s="276">
        <v>1797</v>
      </c>
      <c r="H22" s="276">
        <v>1998</v>
      </c>
    </row>
    <row r="23" spans="1:8" ht="14.25" customHeight="1">
      <c r="A23" s="270" t="s">
        <v>521</v>
      </c>
      <c r="B23" s="274">
        <v>3208</v>
      </c>
      <c r="C23" s="274">
        <v>1610</v>
      </c>
      <c r="D23" s="275">
        <v>1598</v>
      </c>
      <c r="E23" s="270" t="s">
        <v>522</v>
      </c>
      <c r="F23" s="276">
        <v>4089</v>
      </c>
      <c r="G23" s="276">
        <v>1943</v>
      </c>
      <c r="H23" s="276">
        <v>2146</v>
      </c>
    </row>
    <row r="24" spans="1:8" ht="14.25" customHeight="1">
      <c r="A24" s="270" t="s">
        <v>523</v>
      </c>
      <c r="B24" s="274">
        <v>3163</v>
      </c>
      <c r="C24" s="274">
        <v>1602</v>
      </c>
      <c r="D24" s="275">
        <v>1561</v>
      </c>
      <c r="E24" s="270" t="s">
        <v>524</v>
      </c>
      <c r="F24" s="276">
        <v>4304</v>
      </c>
      <c r="G24" s="276">
        <v>2039</v>
      </c>
      <c r="H24" s="276">
        <v>2265</v>
      </c>
    </row>
    <row r="25" spans="1:8" ht="14.25" customHeight="1">
      <c r="A25" s="270" t="s">
        <v>525</v>
      </c>
      <c r="B25" s="274">
        <v>3357</v>
      </c>
      <c r="C25" s="274">
        <v>1699</v>
      </c>
      <c r="D25" s="275">
        <v>1658</v>
      </c>
      <c r="E25" s="270" t="s">
        <v>526</v>
      </c>
      <c r="F25" s="276">
        <v>4693</v>
      </c>
      <c r="G25" s="276">
        <v>2211</v>
      </c>
      <c r="H25" s="276">
        <v>2482</v>
      </c>
    </row>
    <row r="26" spans="1:8" ht="14.25" customHeight="1">
      <c r="A26" s="270" t="s">
        <v>527</v>
      </c>
      <c r="B26" s="274">
        <v>3515</v>
      </c>
      <c r="C26" s="274">
        <v>1724</v>
      </c>
      <c r="D26" s="275">
        <v>1791</v>
      </c>
      <c r="E26" s="270" t="s">
        <v>528</v>
      </c>
      <c r="F26" s="276">
        <v>5136</v>
      </c>
      <c r="G26" s="276">
        <v>2382</v>
      </c>
      <c r="H26" s="276">
        <v>2754</v>
      </c>
    </row>
    <row r="27" spans="1:8" ht="14.25" customHeight="1">
      <c r="A27" s="270" t="s">
        <v>529</v>
      </c>
      <c r="B27" s="274">
        <v>3613</v>
      </c>
      <c r="C27" s="274">
        <v>1787</v>
      </c>
      <c r="D27" s="275">
        <v>1826</v>
      </c>
      <c r="E27" s="270" t="s">
        <v>530</v>
      </c>
      <c r="F27" s="276">
        <v>5145</v>
      </c>
      <c r="G27" s="276">
        <v>2351</v>
      </c>
      <c r="H27" s="276">
        <v>2794</v>
      </c>
    </row>
    <row r="28" spans="1:8" ht="14.25" customHeight="1">
      <c r="A28" s="270" t="s">
        <v>531</v>
      </c>
      <c r="B28" s="274">
        <v>3770</v>
      </c>
      <c r="C28" s="274">
        <v>1857</v>
      </c>
      <c r="D28" s="275">
        <v>1913</v>
      </c>
      <c r="E28" s="270" t="s">
        <v>532</v>
      </c>
      <c r="F28" s="276">
        <v>5129</v>
      </c>
      <c r="G28" s="276">
        <v>2346</v>
      </c>
      <c r="H28" s="276">
        <v>2783</v>
      </c>
    </row>
    <row r="29" spans="1:8" ht="14.25" customHeight="1">
      <c r="A29" s="270" t="s">
        <v>533</v>
      </c>
      <c r="B29" s="274">
        <v>3624</v>
      </c>
      <c r="C29" s="274">
        <v>1782</v>
      </c>
      <c r="D29" s="275">
        <v>1842</v>
      </c>
      <c r="E29" s="270" t="s">
        <v>534</v>
      </c>
      <c r="F29" s="276">
        <v>3251</v>
      </c>
      <c r="G29" s="276">
        <v>1452</v>
      </c>
      <c r="H29" s="276">
        <v>1799</v>
      </c>
    </row>
    <row r="30" spans="1:8" ht="14.25" customHeight="1">
      <c r="A30" s="270" t="s">
        <v>535</v>
      </c>
      <c r="B30" s="274">
        <v>3610</v>
      </c>
      <c r="C30" s="274">
        <v>1783</v>
      </c>
      <c r="D30" s="275">
        <v>1827</v>
      </c>
      <c r="E30" s="270" t="s">
        <v>536</v>
      </c>
      <c r="F30" s="276">
        <v>3508</v>
      </c>
      <c r="G30" s="276">
        <v>1613</v>
      </c>
      <c r="H30" s="276">
        <v>1895</v>
      </c>
    </row>
    <row r="31" spans="1:8" ht="14.25" customHeight="1">
      <c r="A31" s="270" t="s">
        <v>537</v>
      </c>
      <c r="B31" s="274">
        <v>3665</v>
      </c>
      <c r="C31" s="274">
        <v>1823</v>
      </c>
      <c r="D31" s="275">
        <v>1842</v>
      </c>
      <c r="E31" s="270" t="s">
        <v>538</v>
      </c>
      <c r="F31" s="276">
        <v>4275</v>
      </c>
      <c r="G31" s="276">
        <v>1933</v>
      </c>
      <c r="H31" s="276">
        <v>2342</v>
      </c>
    </row>
    <row r="32" spans="1:8" ht="14.25" customHeight="1">
      <c r="A32" s="270" t="s">
        <v>539</v>
      </c>
      <c r="B32" s="274">
        <v>3619</v>
      </c>
      <c r="C32" s="274">
        <v>1817</v>
      </c>
      <c r="D32" s="275">
        <v>1802</v>
      </c>
      <c r="E32" s="270" t="s">
        <v>540</v>
      </c>
      <c r="F32" s="276">
        <v>4239</v>
      </c>
      <c r="G32" s="276">
        <v>1874</v>
      </c>
      <c r="H32" s="276">
        <v>2365</v>
      </c>
    </row>
    <row r="33" spans="1:8" ht="14.25" customHeight="1">
      <c r="A33" s="270" t="s">
        <v>541</v>
      </c>
      <c r="B33" s="274">
        <v>3465</v>
      </c>
      <c r="C33" s="274">
        <v>1730</v>
      </c>
      <c r="D33" s="275">
        <v>1735</v>
      </c>
      <c r="E33" s="270" t="s">
        <v>542</v>
      </c>
      <c r="F33" s="276">
        <v>4193</v>
      </c>
      <c r="G33" s="276">
        <v>1873</v>
      </c>
      <c r="H33" s="276">
        <v>2320</v>
      </c>
    </row>
    <row r="34" spans="1:8" ht="14.25" customHeight="1">
      <c r="A34" s="270" t="s">
        <v>543</v>
      </c>
      <c r="B34" s="274">
        <v>3537</v>
      </c>
      <c r="C34" s="274">
        <v>1775</v>
      </c>
      <c r="D34" s="275">
        <v>1762</v>
      </c>
      <c r="E34" s="270" t="s">
        <v>544</v>
      </c>
      <c r="F34" s="276">
        <v>3781</v>
      </c>
      <c r="G34" s="276">
        <v>1686</v>
      </c>
      <c r="H34" s="276">
        <v>2095</v>
      </c>
    </row>
    <row r="35" spans="1:8" ht="14.25" customHeight="1">
      <c r="A35" s="270" t="s">
        <v>545</v>
      </c>
      <c r="B35" s="274">
        <v>3600</v>
      </c>
      <c r="C35" s="274">
        <v>1819</v>
      </c>
      <c r="D35" s="275">
        <v>1781</v>
      </c>
      <c r="E35" s="270" t="s">
        <v>546</v>
      </c>
      <c r="F35" s="276">
        <v>3466</v>
      </c>
      <c r="G35" s="276">
        <v>1549</v>
      </c>
      <c r="H35" s="276">
        <v>1917</v>
      </c>
    </row>
    <row r="36" spans="1:8" ht="14.25" customHeight="1">
      <c r="A36" s="270" t="s">
        <v>547</v>
      </c>
      <c r="B36" s="274">
        <v>3591</v>
      </c>
      <c r="C36" s="274">
        <v>1851</v>
      </c>
      <c r="D36" s="275">
        <v>1740</v>
      </c>
      <c r="E36" s="270" t="s">
        <v>548</v>
      </c>
      <c r="F36" s="276">
        <v>2805</v>
      </c>
      <c r="G36" s="276">
        <v>1239</v>
      </c>
      <c r="H36" s="276">
        <v>1566</v>
      </c>
    </row>
    <row r="37" spans="1:8" ht="14.25" customHeight="1">
      <c r="A37" s="270" t="s">
        <v>549</v>
      </c>
      <c r="B37" s="274">
        <v>3657</v>
      </c>
      <c r="C37" s="274">
        <v>1847</v>
      </c>
      <c r="D37" s="275">
        <v>1810</v>
      </c>
      <c r="E37" s="270" t="s">
        <v>550</v>
      </c>
      <c r="F37" s="276">
        <v>2835</v>
      </c>
      <c r="G37" s="276">
        <v>1253</v>
      </c>
      <c r="H37" s="276">
        <v>1582</v>
      </c>
    </row>
    <row r="38" spans="1:8" ht="14.25" customHeight="1">
      <c r="A38" s="270" t="s">
        <v>551</v>
      </c>
      <c r="B38" s="274">
        <v>3824</v>
      </c>
      <c r="C38" s="274">
        <v>1935</v>
      </c>
      <c r="D38" s="275">
        <v>1889</v>
      </c>
      <c r="E38" s="270" t="s">
        <v>552</v>
      </c>
      <c r="F38" s="276">
        <v>2566</v>
      </c>
      <c r="G38" s="276">
        <v>1183</v>
      </c>
      <c r="H38" s="276">
        <v>1383</v>
      </c>
    </row>
    <row r="39" spans="1:8" ht="14.25" customHeight="1">
      <c r="A39" s="270" t="s">
        <v>553</v>
      </c>
      <c r="B39" s="274">
        <v>3961</v>
      </c>
      <c r="C39" s="274">
        <v>2024</v>
      </c>
      <c r="D39" s="275">
        <v>1937</v>
      </c>
      <c r="E39" s="270" t="s">
        <v>554</v>
      </c>
      <c r="F39" s="276">
        <v>2406</v>
      </c>
      <c r="G39" s="276">
        <v>1096</v>
      </c>
      <c r="H39" s="276">
        <v>1310</v>
      </c>
    </row>
    <row r="40" spans="1:8" ht="14.25" customHeight="1">
      <c r="A40" s="270" t="s">
        <v>555</v>
      </c>
      <c r="B40" s="274">
        <v>3939</v>
      </c>
      <c r="C40" s="274">
        <v>2004</v>
      </c>
      <c r="D40" s="275">
        <v>1935</v>
      </c>
      <c r="E40" s="270" t="s">
        <v>556</v>
      </c>
      <c r="F40" s="276">
        <v>2004</v>
      </c>
      <c r="G40" s="276">
        <v>841</v>
      </c>
      <c r="H40" s="276">
        <v>1163</v>
      </c>
    </row>
    <row r="41" spans="1:8" ht="14.25" customHeight="1">
      <c r="A41" s="270" t="s">
        <v>557</v>
      </c>
      <c r="B41" s="274">
        <v>4012</v>
      </c>
      <c r="C41" s="274">
        <v>1990</v>
      </c>
      <c r="D41" s="275">
        <v>2022</v>
      </c>
      <c r="E41" s="270" t="s">
        <v>558</v>
      </c>
      <c r="F41" s="276">
        <v>1570</v>
      </c>
      <c r="G41" s="276">
        <v>676</v>
      </c>
      <c r="H41" s="276">
        <v>894</v>
      </c>
    </row>
    <row r="42" spans="1:8" ht="14.25" customHeight="1">
      <c r="A42" s="270" t="s">
        <v>559</v>
      </c>
      <c r="B42" s="274">
        <v>4270</v>
      </c>
      <c r="C42" s="274">
        <v>2167</v>
      </c>
      <c r="D42" s="275">
        <v>2103</v>
      </c>
      <c r="E42" s="270" t="s">
        <v>560</v>
      </c>
      <c r="F42" s="276">
        <v>1297</v>
      </c>
      <c r="G42" s="276">
        <v>514</v>
      </c>
      <c r="H42" s="276">
        <v>783</v>
      </c>
    </row>
    <row r="43" spans="1:8" ht="14.25" customHeight="1">
      <c r="A43" s="270" t="s">
        <v>561</v>
      </c>
      <c r="B43" s="274">
        <v>4439</v>
      </c>
      <c r="C43" s="274">
        <v>2298</v>
      </c>
      <c r="D43" s="275">
        <v>2141</v>
      </c>
      <c r="E43" s="270" t="s">
        <v>562</v>
      </c>
      <c r="F43" s="276">
        <v>1172</v>
      </c>
      <c r="G43" s="276">
        <v>443</v>
      </c>
      <c r="H43" s="276">
        <v>729</v>
      </c>
    </row>
    <row r="44" spans="1:8" ht="14.25" customHeight="1">
      <c r="A44" s="270" t="s">
        <v>563</v>
      </c>
      <c r="B44" s="274">
        <v>4452</v>
      </c>
      <c r="C44" s="274">
        <v>2255</v>
      </c>
      <c r="D44" s="275">
        <v>2197</v>
      </c>
      <c r="E44" s="270" t="s">
        <v>564</v>
      </c>
      <c r="F44" s="276">
        <v>995</v>
      </c>
      <c r="G44" s="276">
        <v>326</v>
      </c>
      <c r="H44" s="276">
        <v>669</v>
      </c>
    </row>
    <row r="45" spans="1:8" ht="14.25" customHeight="1">
      <c r="A45" s="270" t="s">
        <v>565</v>
      </c>
      <c r="B45" s="274">
        <v>4503</v>
      </c>
      <c r="C45" s="274">
        <v>2217</v>
      </c>
      <c r="D45" s="275">
        <v>2286</v>
      </c>
      <c r="E45" s="270" t="s">
        <v>566</v>
      </c>
      <c r="F45" s="276">
        <v>709</v>
      </c>
      <c r="G45" s="276">
        <v>213</v>
      </c>
      <c r="H45" s="276">
        <v>496</v>
      </c>
    </row>
    <row r="46" spans="1:8" ht="14.25" customHeight="1">
      <c r="A46" s="270" t="s">
        <v>567</v>
      </c>
      <c r="B46" s="274">
        <v>4526</v>
      </c>
      <c r="C46" s="274">
        <v>2353</v>
      </c>
      <c r="D46" s="275">
        <v>2173</v>
      </c>
      <c r="E46" s="270" t="s">
        <v>568</v>
      </c>
      <c r="F46" s="276">
        <v>618</v>
      </c>
      <c r="G46" s="276">
        <v>204</v>
      </c>
      <c r="H46" s="276">
        <v>414</v>
      </c>
    </row>
    <row r="47" spans="1:8" ht="14.25" customHeight="1">
      <c r="A47" s="270" t="s">
        <v>569</v>
      </c>
      <c r="B47" s="274">
        <v>4753</v>
      </c>
      <c r="C47" s="274">
        <v>2444</v>
      </c>
      <c r="D47" s="275">
        <v>2309</v>
      </c>
      <c r="E47" s="270" t="s">
        <v>570</v>
      </c>
      <c r="F47" s="276">
        <v>476</v>
      </c>
      <c r="G47" s="276">
        <v>136</v>
      </c>
      <c r="H47" s="276">
        <v>340</v>
      </c>
    </row>
    <row r="48" spans="1:8" ht="14.25" customHeight="1">
      <c r="A48" s="270" t="s">
        <v>571</v>
      </c>
      <c r="B48" s="274">
        <v>4819</v>
      </c>
      <c r="C48" s="274">
        <v>2500</v>
      </c>
      <c r="D48" s="275">
        <v>2319</v>
      </c>
      <c r="E48" s="270" t="s">
        <v>572</v>
      </c>
      <c r="F48" s="276">
        <v>379</v>
      </c>
      <c r="G48" s="276">
        <v>99</v>
      </c>
      <c r="H48" s="276">
        <v>280</v>
      </c>
    </row>
    <row r="49" spans="1:8" ht="14.25" customHeight="1">
      <c r="A49" s="270" t="s">
        <v>573</v>
      </c>
      <c r="B49" s="274">
        <v>4989</v>
      </c>
      <c r="C49" s="274">
        <v>2573</v>
      </c>
      <c r="D49" s="275">
        <v>2416</v>
      </c>
      <c r="E49" s="270" t="s">
        <v>574</v>
      </c>
      <c r="F49" s="276">
        <v>345</v>
      </c>
      <c r="G49" s="276">
        <v>76</v>
      </c>
      <c r="H49" s="276">
        <v>269</v>
      </c>
    </row>
    <row r="50" spans="1:8" ht="14.25" customHeight="1">
      <c r="A50" s="270" t="s">
        <v>575</v>
      </c>
      <c r="B50" s="274">
        <v>5356</v>
      </c>
      <c r="C50" s="274">
        <v>2809</v>
      </c>
      <c r="D50" s="275">
        <v>2547</v>
      </c>
      <c r="E50" s="270" t="s">
        <v>576</v>
      </c>
      <c r="F50" s="276">
        <v>257</v>
      </c>
      <c r="G50" s="276">
        <v>56</v>
      </c>
      <c r="H50" s="276">
        <v>201</v>
      </c>
    </row>
    <row r="51" spans="1:8" ht="14.25" customHeight="1">
      <c r="A51" s="270" t="s">
        <v>577</v>
      </c>
      <c r="B51" s="274">
        <v>5555</v>
      </c>
      <c r="C51" s="274">
        <v>2882</v>
      </c>
      <c r="D51" s="275">
        <v>2673</v>
      </c>
      <c r="E51" s="270" t="s">
        <v>578</v>
      </c>
      <c r="F51" s="276">
        <v>158</v>
      </c>
      <c r="G51" s="276">
        <v>19</v>
      </c>
      <c r="H51" s="276">
        <v>139</v>
      </c>
    </row>
    <row r="52" spans="1:8" ht="14.25" customHeight="1">
      <c r="A52" s="270" t="s">
        <v>579</v>
      </c>
      <c r="B52" s="274">
        <v>6006</v>
      </c>
      <c r="C52" s="274">
        <v>3059</v>
      </c>
      <c r="D52" s="275">
        <v>2947</v>
      </c>
      <c r="E52" s="270" t="s">
        <v>580</v>
      </c>
      <c r="F52" s="276">
        <v>124</v>
      </c>
      <c r="G52" s="276">
        <v>25</v>
      </c>
      <c r="H52" s="276">
        <v>99</v>
      </c>
    </row>
    <row r="53" spans="1:8" ht="14.25" customHeight="1">
      <c r="A53" s="270" t="s">
        <v>581</v>
      </c>
      <c r="B53" s="274">
        <v>6271</v>
      </c>
      <c r="C53" s="274">
        <v>3336</v>
      </c>
      <c r="D53" s="275">
        <v>2935</v>
      </c>
      <c r="E53" s="270" t="s">
        <v>582</v>
      </c>
      <c r="F53" s="276">
        <v>85</v>
      </c>
      <c r="G53" s="276">
        <v>16</v>
      </c>
      <c r="H53" s="276">
        <v>69</v>
      </c>
    </row>
    <row r="54" spans="1:8" ht="14.25" customHeight="1">
      <c r="A54" s="270" t="s">
        <v>583</v>
      </c>
      <c r="B54" s="274">
        <v>6242</v>
      </c>
      <c r="C54" s="274">
        <v>3172</v>
      </c>
      <c r="D54" s="275">
        <v>3070</v>
      </c>
      <c r="E54" s="270" t="s">
        <v>584</v>
      </c>
      <c r="F54" s="276">
        <v>65</v>
      </c>
      <c r="G54" s="276">
        <v>3</v>
      </c>
      <c r="H54" s="276">
        <v>62</v>
      </c>
    </row>
    <row r="55" spans="1:8" ht="14.25" customHeight="1">
      <c r="A55" s="270" t="s">
        <v>585</v>
      </c>
      <c r="B55" s="274">
        <v>6157</v>
      </c>
      <c r="C55" s="274">
        <v>3181</v>
      </c>
      <c r="D55" s="275">
        <v>2976</v>
      </c>
      <c r="E55" s="277" t="s">
        <v>586</v>
      </c>
      <c r="F55" s="276">
        <v>112</v>
      </c>
      <c r="G55" s="276">
        <v>13</v>
      </c>
      <c r="H55" s="276">
        <v>99</v>
      </c>
    </row>
    <row r="56" spans="1:8" ht="14.25" customHeight="1">
      <c r="A56" s="278" t="s">
        <v>587</v>
      </c>
      <c r="B56" s="279">
        <v>5652</v>
      </c>
      <c r="C56" s="279">
        <v>2924</v>
      </c>
      <c r="D56" s="280">
        <v>2728</v>
      </c>
      <c r="E56" s="281" t="s">
        <v>588</v>
      </c>
      <c r="F56" s="282">
        <v>557</v>
      </c>
      <c r="G56" s="282">
        <v>376</v>
      </c>
      <c r="H56" s="282">
        <v>181</v>
      </c>
    </row>
    <row r="57" spans="1:8" ht="14.25" customHeight="1">
      <c r="A57" s="283"/>
      <c r="B57" s="284"/>
      <c r="C57" s="284"/>
      <c r="D57" s="285"/>
      <c r="E57" s="286" t="s">
        <v>484</v>
      </c>
      <c r="F57" s="287">
        <f>SUM(B6:B56,F6:F56)</f>
        <v>341621</v>
      </c>
      <c r="G57" s="287">
        <f>SUM(C6:C56,G6:G56)</f>
        <v>168747</v>
      </c>
      <c r="H57" s="287">
        <f>SUM(D6:D56,H6:H56)</f>
        <v>172874</v>
      </c>
    </row>
    <row r="58" spans="1:8" ht="15" customHeight="1">
      <c r="A58" s="283"/>
      <c r="B58" s="288"/>
      <c r="C58" s="288"/>
      <c r="D58" s="288"/>
      <c r="E58" s="262"/>
      <c r="F58" s="262"/>
      <c r="G58" s="262"/>
      <c r="H58" s="289"/>
    </row>
  </sheetData>
  <mergeCells count="1">
    <mergeCell ref="A4:B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G56"/>
  <sheetViews>
    <sheetView zoomScale="110" zoomScaleNormal="110" workbookViewId="0"/>
  </sheetViews>
  <sheetFormatPr defaultColWidth="8.75" defaultRowHeight="15" customHeight="1"/>
  <cols>
    <col min="1" max="1" width="26.25" style="291" customWidth="1"/>
    <col min="2" max="7" width="10" style="291" customWidth="1"/>
    <col min="8" max="16384" width="8.75" style="291"/>
  </cols>
  <sheetData>
    <row r="1" spans="1:7" ht="15" customHeight="1">
      <c r="A1" s="482" t="s">
        <v>859</v>
      </c>
    </row>
    <row r="3" spans="1:7" ht="15" customHeight="1">
      <c r="A3" s="290" t="s">
        <v>589</v>
      </c>
    </row>
    <row r="4" spans="1:7" ht="15" customHeight="1">
      <c r="A4" s="292" t="s">
        <v>590</v>
      </c>
      <c r="D4" s="293"/>
      <c r="E4" s="293"/>
      <c r="F4" s="293"/>
      <c r="G4" s="245" t="s">
        <v>47</v>
      </c>
    </row>
    <row r="5" spans="1:7" ht="15" customHeight="1">
      <c r="A5" s="506" t="s">
        <v>591</v>
      </c>
      <c r="B5" s="508" t="s">
        <v>593</v>
      </c>
      <c r="C5" s="509"/>
      <c r="D5" s="510"/>
      <c r="E5" s="508" t="s">
        <v>594</v>
      </c>
      <c r="F5" s="509"/>
      <c r="G5" s="509"/>
    </row>
    <row r="6" spans="1:7" ht="15" customHeight="1">
      <c r="A6" s="507"/>
      <c r="B6" s="294" t="s">
        <v>9</v>
      </c>
      <c r="C6" s="294" t="s">
        <v>595</v>
      </c>
      <c r="D6" s="295" t="s">
        <v>596</v>
      </c>
      <c r="E6" s="294" t="s">
        <v>9</v>
      </c>
      <c r="F6" s="296" t="s">
        <v>595</v>
      </c>
      <c r="G6" s="296" t="s">
        <v>596</v>
      </c>
    </row>
    <row r="7" spans="1:7" ht="15" customHeight="1">
      <c r="A7" s="297" t="s">
        <v>597</v>
      </c>
      <c r="B7" s="298">
        <v>177182</v>
      </c>
      <c r="C7" s="248">
        <v>160205</v>
      </c>
      <c r="D7" s="299">
        <v>16977</v>
      </c>
      <c r="E7" s="298">
        <v>172758</v>
      </c>
      <c r="F7" s="248">
        <v>158558</v>
      </c>
      <c r="G7" s="248">
        <v>14200</v>
      </c>
    </row>
    <row r="8" spans="1:7" ht="15" customHeight="1">
      <c r="A8" s="300" t="s">
        <v>599</v>
      </c>
      <c r="B8" s="298">
        <v>66826</v>
      </c>
      <c r="C8" s="248">
        <v>61549</v>
      </c>
      <c r="D8" s="299">
        <v>5277</v>
      </c>
      <c r="E8" s="298">
        <v>69435</v>
      </c>
      <c r="F8" s="248">
        <v>64712</v>
      </c>
      <c r="G8" s="248">
        <v>4723</v>
      </c>
    </row>
    <row r="9" spans="1:7" ht="15" customHeight="1">
      <c r="A9" s="301" t="s">
        <v>600</v>
      </c>
      <c r="B9" s="298">
        <v>11641</v>
      </c>
      <c r="C9" s="248">
        <v>11641</v>
      </c>
      <c r="D9" s="302" t="s">
        <v>601</v>
      </c>
      <c r="E9" s="298">
        <v>12483</v>
      </c>
      <c r="F9" s="248">
        <v>12483</v>
      </c>
      <c r="G9" s="249" t="s">
        <v>601</v>
      </c>
    </row>
    <row r="10" spans="1:7" ht="15" customHeight="1">
      <c r="A10" s="301" t="s">
        <v>602</v>
      </c>
      <c r="B10" s="298">
        <v>55185</v>
      </c>
      <c r="C10" s="248">
        <v>49908</v>
      </c>
      <c r="D10" s="299">
        <v>5277</v>
      </c>
      <c r="E10" s="298">
        <v>56952</v>
      </c>
      <c r="F10" s="248">
        <v>52229</v>
      </c>
      <c r="G10" s="248">
        <v>4723</v>
      </c>
    </row>
    <row r="11" spans="1:7" ht="15" customHeight="1">
      <c r="A11" s="303" t="s">
        <v>603</v>
      </c>
      <c r="B11" s="304">
        <v>98285</v>
      </c>
      <c r="C11" s="305">
        <v>87532</v>
      </c>
      <c r="D11" s="306">
        <v>10753</v>
      </c>
      <c r="E11" s="304">
        <v>98096</v>
      </c>
      <c r="F11" s="305">
        <v>89033</v>
      </c>
      <c r="G11" s="305">
        <v>9063</v>
      </c>
    </row>
    <row r="12" spans="1:7" ht="15" customHeight="1">
      <c r="A12" s="307" t="s">
        <v>604</v>
      </c>
      <c r="B12" s="298"/>
      <c r="C12" s="248"/>
      <c r="D12" s="299"/>
      <c r="E12" s="298"/>
      <c r="F12" s="248"/>
      <c r="G12" s="248"/>
    </row>
    <row r="13" spans="1:7" ht="15" customHeight="1">
      <c r="A13" s="308" t="s">
        <v>605</v>
      </c>
      <c r="B13" s="309">
        <v>39947</v>
      </c>
      <c r="C13" s="310">
        <v>34278</v>
      </c>
      <c r="D13" s="311">
        <v>5669</v>
      </c>
      <c r="E13" s="309">
        <v>41421</v>
      </c>
      <c r="F13" s="310">
        <v>36336</v>
      </c>
      <c r="G13" s="310">
        <v>5085</v>
      </c>
    </row>
    <row r="14" spans="1:7" ht="15" customHeight="1">
      <c r="A14" s="312" t="s">
        <v>606</v>
      </c>
      <c r="B14" s="313">
        <v>9324</v>
      </c>
      <c r="C14" s="314">
        <v>7713</v>
      </c>
      <c r="D14" s="315">
        <v>1611</v>
      </c>
      <c r="E14" s="313">
        <v>9820</v>
      </c>
      <c r="F14" s="314">
        <v>8322</v>
      </c>
      <c r="G14" s="314">
        <v>1498</v>
      </c>
    </row>
    <row r="15" spans="1:7" ht="15" customHeight="1">
      <c r="A15" s="316" t="s">
        <v>607</v>
      </c>
      <c r="B15" s="298">
        <v>2329</v>
      </c>
      <c r="C15" s="248">
        <v>2075</v>
      </c>
      <c r="D15" s="299">
        <v>254</v>
      </c>
      <c r="E15" s="298">
        <v>2517</v>
      </c>
      <c r="F15" s="248">
        <v>2255</v>
      </c>
      <c r="G15" s="248">
        <v>262</v>
      </c>
    </row>
    <row r="16" spans="1:7" ht="15" customHeight="1">
      <c r="A16" s="316" t="s">
        <v>608</v>
      </c>
      <c r="B16" s="298">
        <v>1718</v>
      </c>
      <c r="C16" s="248">
        <v>1344</v>
      </c>
      <c r="D16" s="299">
        <v>374</v>
      </c>
      <c r="E16" s="298">
        <v>1754</v>
      </c>
      <c r="F16" s="248">
        <v>1433</v>
      </c>
      <c r="G16" s="248">
        <v>321</v>
      </c>
    </row>
    <row r="17" spans="1:7" ht="15" customHeight="1">
      <c r="A17" s="316" t="s">
        <v>609</v>
      </c>
      <c r="B17" s="298">
        <v>1574</v>
      </c>
      <c r="C17" s="248">
        <v>1255</v>
      </c>
      <c r="D17" s="299">
        <v>319</v>
      </c>
      <c r="E17" s="298">
        <v>1594</v>
      </c>
      <c r="F17" s="248">
        <v>1314</v>
      </c>
      <c r="G17" s="248">
        <v>280</v>
      </c>
    </row>
    <row r="18" spans="1:7" ht="15" customHeight="1">
      <c r="A18" s="316" t="s">
        <v>610</v>
      </c>
      <c r="B18" s="298">
        <v>960</v>
      </c>
      <c r="C18" s="248">
        <v>698</v>
      </c>
      <c r="D18" s="299">
        <v>262</v>
      </c>
      <c r="E18" s="298">
        <v>1084</v>
      </c>
      <c r="F18" s="248">
        <v>865</v>
      </c>
      <c r="G18" s="248">
        <v>219</v>
      </c>
    </row>
    <row r="19" spans="1:7" ht="15" customHeight="1">
      <c r="A19" s="316" t="s">
        <v>611</v>
      </c>
      <c r="B19" s="298">
        <v>738</v>
      </c>
      <c r="C19" s="248">
        <v>633</v>
      </c>
      <c r="D19" s="299">
        <v>105</v>
      </c>
      <c r="E19" s="298">
        <v>830</v>
      </c>
      <c r="F19" s="248">
        <v>705</v>
      </c>
      <c r="G19" s="248">
        <v>125</v>
      </c>
    </row>
    <row r="20" spans="1:7" ht="15" customHeight="1">
      <c r="A20" s="317" t="s">
        <v>612</v>
      </c>
      <c r="B20" s="298">
        <v>2005</v>
      </c>
      <c r="C20" s="248">
        <v>1708</v>
      </c>
      <c r="D20" s="299">
        <v>297</v>
      </c>
      <c r="E20" s="298">
        <v>2041</v>
      </c>
      <c r="F20" s="248">
        <v>1750</v>
      </c>
      <c r="G20" s="248">
        <v>291</v>
      </c>
    </row>
    <row r="21" spans="1:7" ht="15" customHeight="1">
      <c r="A21" s="318" t="s">
        <v>614</v>
      </c>
      <c r="B21" s="298">
        <v>7489</v>
      </c>
      <c r="C21" s="248">
        <v>6765</v>
      </c>
      <c r="D21" s="299">
        <v>724</v>
      </c>
      <c r="E21" s="298">
        <v>7400</v>
      </c>
      <c r="F21" s="248">
        <v>6778</v>
      </c>
      <c r="G21" s="248">
        <v>622</v>
      </c>
    </row>
    <row r="22" spans="1:7" ht="15" customHeight="1">
      <c r="A22" s="318" t="s">
        <v>615</v>
      </c>
      <c r="B22" s="298">
        <v>5018</v>
      </c>
      <c r="C22" s="248">
        <v>4228</v>
      </c>
      <c r="D22" s="299">
        <v>790</v>
      </c>
      <c r="E22" s="298">
        <v>5441</v>
      </c>
      <c r="F22" s="248">
        <v>4606</v>
      </c>
      <c r="G22" s="248">
        <v>835</v>
      </c>
    </row>
    <row r="23" spans="1:7" ht="15" customHeight="1">
      <c r="A23" s="318" t="s">
        <v>616</v>
      </c>
      <c r="B23" s="298">
        <v>3545</v>
      </c>
      <c r="C23" s="248">
        <v>3352</v>
      </c>
      <c r="D23" s="299">
        <v>193</v>
      </c>
      <c r="E23" s="298">
        <v>3735</v>
      </c>
      <c r="F23" s="248">
        <v>3582</v>
      </c>
      <c r="G23" s="248">
        <v>153</v>
      </c>
    </row>
    <row r="24" spans="1:7" ht="15" customHeight="1">
      <c r="A24" s="318" t="s">
        <v>617</v>
      </c>
      <c r="B24" s="298">
        <v>2103</v>
      </c>
      <c r="C24" s="248">
        <v>2026</v>
      </c>
      <c r="D24" s="299">
        <v>77</v>
      </c>
      <c r="E24" s="298">
        <v>2344</v>
      </c>
      <c r="F24" s="248">
        <v>2260</v>
      </c>
      <c r="G24" s="248">
        <v>84</v>
      </c>
    </row>
    <row r="25" spans="1:7" ht="15" customHeight="1">
      <c r="A25" s="318" t="s">
        <v>618</v>
      </c>
      <c r="B25" s="298">
        <v>2098</v>
      </c>
      <c r="C25" s="248">
        <v>1895</v>
      </c>
      <c r="D25" s="299">
        <v>203</v>
      </c>
      <c r="E25" s="298">
        <v>2257</v>
      </c>
      <c r="F25" s="248">
        <v>2113</v>
      </c>
      <c r="G25" s="248">
        <v>144</v>
      </c>
    </row>
    <row r="26" spans="1:7" ht="15" customHeight="1">
      <c r="A26" s="318" t="s">
        <v>619</v>
      </c>
      <c r="B26" s="298">
        <v>2066</v>
      </c>
      <c r="C26" s="248">
        <v>2016</v>
      </c>
      <c r="D26" s="299">
        <v>50</v>
      </c>
      <c r="E26" s="298">
        <v>2076</v>
      </c>
      <c r="F26" s="248">
        <v>2041</v>
      </c>
      <c r="G26" s="248">
        <v>35</v>
      </c>
    </row>
    <row r="27" spans="1:7" ht="15" customHeight="1">
      <c r="A27" s="318" t="s">
        <v>620</v>
      </c>
      <c r="B27" s="298">
        <v>1513</v>
      </c>
      <c r="C27" s="248">
        <v>1353</v>
      </c>
      <c r="D27" s="299">
        <v>160</v>
      </c>
      <c r="E27" s="298">
        <v>1565</v>
      </c>
      <c r="F27" s="248">
        <v>1427</v>
      </c>
      <c r="G27" s="248">
        <v>138</v>
      </c>
    </row>
    <row r="28" spans="1:7" ht="15" customHeight="1">
      <c r="A28" s="318" t="s">
        <v>621</v>
      </c>
      <c r="B28" s="298">
        <v>801</v>
      </c>
      <c r="C28" s="248">
        <v>448</v>
      </c>
      <c r="D28" s="299">
        <v>353</v>
      </c>
      <c r="E28" s="298">
        <v>822</v>
      </c>
      <c r="F28" s="248">
        <v>484</v>
      </c>
      <c r="G28" s="248">
        <v>338</v>
      </c>
    </row>
    <row r="29" spans="1:7" ht="15" customHeight="1">
      <c r="A29" s="318" t="s">
        <v>622</v>
      </c>
      <c r="B29" s="298">
        <v>708</v>
      </c>
      <c r="C29" s="248">
        <v>557</v>
      </c>
      <c r="D29" s="299">
        <v>151</v>
      </c>
      <c r="E29" s="298">
        <v>781</v>
      </c>
      <c r="F29" s="248">
        <v>666</v>
      </c>
      <c r="G29" s="248">
        <v>115</v>
      </c>
    </row>
    <row r="30" spans="1:7" ht="15" customHeight="1">
      <c r="A30" s="318" t="s">
        <v>623</v>
      </c>
      <c r="B30" s="298">
        <v>5282</v>
      </c>
      <c r="C30" s="248">
        <v>3925</v>
      </c>
      <c r="D30" s="299">
        <v>1357</v>
      </c>
      <c r="E30" s="298">
        <v>5180</v>
      </c>
      <c r="F30" s="248">
        <v>4057</v>
      </c>
      <c r="G30" s="248">
        <v>1123</v>
      </c>
    </row>
    <row r="31" spans="1:7" ht="15" customHeight="1">
      <c r="A31" s="308" t="s">
        <v>624</v>
      </c>
      <c r="B31" s="309">
        <v>56798</v>
      </c>
      <c r="C31" s="310">
        <v>51824</v>
      </c>
      <c r="D31" s="311">
        <v>4974</v>
      </c>
      <c r="E31" s="309">
        <v>54425</v>
      </c>
      <c r="F31" s="310">
        <v>50558</v>
      </c>
      <c r="G31" s="310">
        <v>3867</v>
      </c>
    </row>
    <row r="32" spans="1:7" ht="15" customHeight="1">
      <c r="A32" s="319" t="s">
        <v>625</v>
      </c>
      <c r="B32" s="309">
        <v>49037</v>
      </c>
      <c r="C32" s="310">
        <v>45179</v>
      </c>
      <c r="D32" s="311">
        <v>3858</v>
      </c>
      <c r="E32" s="309">
        <v>46775</v>
      </c>
      <c r="F32" s="310">
        <v>43805</v>
      </c>
      <c r="G32" s="310">
        <v>2970</v>
      </c>
    </row>
    <row r="33" spans="1:7" ht="15" customHeight="1">
      <c r="A33" s="316" t="s">
        <v>626</v>
      </c>
      <c r="B33" s="298">
        <v>6848</v>
      </c>
      <c r="C33" s="248">
        <v>6349</v>
      </c>
      <c r="D33" s="299">
        <v>499</v>
      </c>
      <c r="E33" s="298">
        <v>6868</v>
      </c>
      <c r="F33" s="248">
        <v>6505</v>
      </c>
      <c r="G33" s="248">
        <v>363</v>
      </c>
    </row>
    <row r="34" spans="1:7" ht="15" customHeight="1">
      <c r="A34" s="316" t="s">
        <v>627</v>
      </c>
      <c r="B34" s="298">
        <v>6080</v>
      </c>
      <c r="C34" s="248">
        <v>6060</v>
      </c>
      <c r="D34" s="299">
        <v>20</v>
      </c>
      <c r="E34" s="298">
        <v>5779</v>
      </c>
      <c r="F34" s="248">
        <v>5759</v>
      </c>
      <c r="G34" s="248">
        <v>20</v>
      </c>
    </row>
    <row r="35" spans="1:7" ht="15" customHeight="1">
      <c r="A35" s="316" t="s">
        <v>628</v>
      </c>
      <c r="B35" s="298">
        <v>4970</v>
      </c>
      <c r="C35" s="248">
        <v>4785</v>
      </c>
      <c r="D35" s="299">
        <v>185</v>
      </c>
      <c r="E35" s="298">
        <v>4929</v>
      </c>
      <c r="F35" s="248">
        <v>4756</v>
      </c>
      <c r="G35" s="248">
        <v>173</v>
      </c>
    </row>
    <row r="36" spans="1:7" ht="15" customHeight="1">
      <c r="A36" s="316" t="s">
        <v>629</v>
      </c>
      <c r="B36" s="298">
        <v>4862</v>
      </c>
      <c r="C36" s="248">
        <v>4743</v>
      </c>
      <c r="D36" s="299">
        <v>119</v>
      </c>
      <c r="E36" s="298">
        <v>4740</v>
      </c>
      <c r="F36" s="248">
        <v>4640</v>
      </c>
      <c r="G36" s="248">
        <v>100</v>
      </c>
    </row>
    <row r="37" spans="1:7" ht="15" customHeight="1">
      <c r="A37" s="316" t="s">
        <v>630</v>
      </c>
      <c r="B37" s="298">
        <v>3357</v>
      </c>
      <c r="C37" s="248">
        <v>3297</v>
      </c>
      <c r="D37" s="299">
        <v>60</v>
      </c>
      <c r="E37" s="298">
        <v>3181</v>
      </c>
      <c r="F37" s="248">
        <v>3127</v>
      </c>
      <c r="G37" s="248">
        <v>54</v>
      </c>
    </row>
    <row r="38" spans="1:7" ht="15" customHeight="1">
      <c r="A38" s="316" t="s">
        <v>631</v>
      </c>
      <c r="B38" s="298">
        <v>3057</v>
      </c>
      <c r="C38" s="248">
        <v>2708</v>
      </c>
      <c r="D38" s="299">
        <v>349</v>
      </c>
      <c r="E38" s="298">
        <v>2789</v>
      </c>
      <c r="F38" s="248">
        <v>2484</v>
      </c>
      <c r="G38" s="248">
        <v>305</v>
      </c>
    </row>
    <row r="39" spans="1:7" ht="15" customHeight="1">
      <c r="A39" s="316" t="s">
        <v>632</v>
      </c>
      <c r="B39" s="298">
        <v>2556</v>
      </c>
      <c r="C39" s="248">
        <v>2501</v>
      </c>
      <c r="D39" s="299">
        <v>55</v>
      </c>
      <c r="E39" s="298">
        <v>2447</v>
      </c>
      <c r="F39" s="248">
        <v>2411</v>
      </c>
      <c r="G39" s="248">
        <v>36</v>
      </c>
    </row>
    <row r="40" spans="1:7" ht="15" customHeight="1">
      <c r="A40" s="316" t="s">
        <v>634</v>
      </c>
      <c r="B40" s="298">
        <v>1998</v>
      </c>
      <c r="C40" s="248">
        <v>1961</v>
      </c>
      <c r="D40" s="299">
        <v>37</v>
      </c>
      <c r="E40" s="298">
        <v>1899</v>
      </c>
      <c r="F40" s="248">
        <v>1860</v>
      </c>
      <c r="G40" s="248">
        <v>39</v>
      </c>
    </row>
    <row r="41" spans="1:7" ht="15" customHeight="1">
      <c r="A41" s="316" t="s">
        <v>636</v>
      </c>
      <c r="B41" s="298">
        <v>1961</v>
      </c>
      <c r="C41" s="248">
        <v>1721</v>
      </c>
      <c r="D41" s="299">
        <v>240</v>
      </c>
      <c r="E41" s="298">
        <v>1787</v>
      </c>
      <c r="F41" s="248">
        <v>1635</v>
      </c>
      <c r="G41" s="248">
        <v>152</v>
      </c>
    </row>
    <row r="42" spans="1:7" ht="15" customHeight="1">
      <c r="A42" s="316" t="s">
        <v>637</v>
      </c>
      <c r="B42" s="298">
        <v>1679</v>
      </c>
      <c r="C42" s="248">
        <v>1298</v>
      </c>
      <c r="D42" s="299">
        <v>381</v>
      </c>
      <c r="E42" s="298">
        <v>1521</v>
      </c>
      <c r="F42" s="248">
        <v>1225</v>
      </c>
      <c r="G42" s="248">
        <v>296</v>
      </c>
    </row>
    <row r="43" spans="1:7" ht="15" customHeight="1">
      <c r="A43" s="316" t="s">
        <v>639</v>
      </c>
      <c r="B43" s="298">
        <v>9725</v>
      </c>
      <c r="C43" s="248">
        <v>8419</v>
      </c>
      <c r="D43" s="299">
        <v>1306</v>
      </c>
      <c r="E43" s="298">
        <v>9024</v>
      </c>
      <c r="F43" s="248">
        <v>8055</v>
      </c>
      <c r="G43" s="248">
        <v>969</v>
      </c>
    </row>
    <row r="44" spans="1:7" ht="15" customHeight="1">
      <c r="A44" s="316" t="s">
        <v>640</v>
      </c>
      <c r="B44" s="298">
        <v>1944</v>
      </c>
      <c r="C44" s="248">
        <v>1337</v>
      </c>
      <c r="D44" s="299">
        <v>607</v>
      </c>
      <c r="E44" s="298">
        <v>1811</v>
      </c>
      <c r="F44" s="248">
        <v>1348</v>
      </c>
      <c r="G44" s="248">
        <v>463</v>
      </c>
    </row>
    <row r="45" spans="1:7" ht="15" customHeight="1">
      <c r="A45" s="318" t="s">
        <v>641</v>
      </c>
      <c r="B45" s="298">
        <v>4743</v>
      </c>
      <c r="C45" s="248">
        <v>4012</v>
      </c>
      <c r="D45" s="299">
        <v>731</v>
      </c>
      <c r="E45" s="298">
        <v>4898</v>
      </c>
      <c r="F45" s="248">
        <v>4308</v>
      </c>
      <c r="G45" s="248">
        <v>590</v>
      </c>
    </row>
    <row r="46" spans="1:7" ht="15" customHeight="1">
      <c r="A46" s="318" t="s">
        <v>642</v>
      </c>
      <c r="B46" s="298">
        <v>1113</v>
      </c>
      <c r="C46" s="248">
        <v>947</v>
      </c>
      <c r="D46" s="299">
        <v>166</v>
      </c>
      <c r="E46" s="298">
        <v>1051</v>
      </c>
      <c r="F46" s="248">
        <v>917</v>
      </c>
      <c r="G46" s="248">
        <v>134</v>
      </c>
    </row>
    <row r="47" spans="1:7" ht="15" customHeight="1">
      <c r="A47" s="318" t="s">
        <v>643</v>
      </c>
      <c r="B47" s="298">
        <v>792</v>
      </c>
      <c r="C47" s="248">
        <v>732</v>
      </c>
      <c r="D47" s="299">
        <v>60</v>
      </c>
      <c r="E47" s="298">
        <v>840</v>
      </c>
      <c r="F47" s="248">
        <v>789</v>
      </c>
      <c r="G47" s="248">
        <v>51</v>
      </c>
    </row>
    <row r="48" spans="1:7" ht="15" customHeight="1">
      <c r="A48" s="318" t="s">
        <v>644</v>
      </c>
      <c r="B48" s="298">
        <v>359</v>
      </c>
      <c r="C48" s="248">
        <v>273</v>
      </c>
      <c r="D48" s="299">
        <v>86</v>
      </c>
      <c r="E48" s="298">
        <v>379</v>
      </c>
      <c r="F48" s="248">
        <v>305</v>
      </c>
      <c r="G48" s="248">
        <v>74</v>
      </c>
    </row>
    <row r="49" spans="1:7" ht="15" customHeight="1">
      <c r="A49" s="318" t="s">
        <v>645</v>
      </c>
      <c r="B49" s="298">
        <v>220</v>
      </c>
      <c r="C49" s="248">
        <v>190</v>
      </c>
      <c r="D49" s="299">
        <v>30</v>
      </c>
      <c r="E49" s="298">
        <v>243</v>
      </c>
      <c r="F49" s="248">
        <v>212</v>
      </c>
      <c r="G49" s="248">
        <v>31</v>
      </c>
    </row>
    <row r="50" spans="1:7" ht="15" customHeight="1">
      <c r="A50" s="320" t="s">
        <v>646</v>
      </c>
      <c r="B50" s="255">
        <v>534</v>
      </c>
      <c r="C50" s="256">
        <v>491</v>
      </c>
      <c r="D50" s="321">
        <v>43</v>
      </c>
      <c r="E50" s="255">
        <v>239</v>
      </c>
      <c r="F50" s="256">
        <v>222</v>
      </c>
      <c r="G50" s="256">
        <v>17</v>
      </c>
    </row>
    <row r="51" spans="1:7" ht="15" customHeight="1">
      <c r="A51" s="291" t="s">
        <v>647</v>
      </c>
      <c r="G51" s="322"/>
    </row>
    <row r="52" spans="1:7" ht="15" customHeight="1">
      <c r="A52" s="291" t="s">
        <v>648</v>
      </c>
    </row>
    <row r="53" spans="1:7" ht="15" customHeight="1">
      <c r="A53" s="291" t="s">
        <v>649</v>
      </c>
    </row>
    <row r="54" spans="1:7" ht="15" customHeight="1">
      <c r="A54" s="291" t="s">
        <v>650</v>
      </c>
    </row>
    <row r="55" spans="1:7" ht="15" customHeight="1">
      <c r="A55" s="291" t="s">
        <v>651</v>
      </c>
    </row>
    <row r="56" spans="1:7" ht="15" customHeight="1">
      <c r="G56" s="322"/>
    </row>
  </sheetData>
  <mergeCells count="3">
    <mergeCell ref="A5:A6"/>
    <mergeCell ref="B5:D5"/>
    <mergeCell ref="E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G54"/>
  <sheetViews>
    <sheetView zoomScale="110" zoomScaleNormal="110" workbookViewId="0"/>
  </sheetViews>
  <sheetFormatPr defaultColWidth="8.75" defaultRowHeight="15" customHeight="1"/>
  <cols>
    <col min="1" max="1" width="26.25" style="291" customWidth="1"/>
    <col min="2" max="7" width="10" style="291" customWidth="1"/>
    <col min="8" max="16384" width="8.75" style="291"/>
  </cols>
  <sheetData>
    <row r="1" spans="1:7" ht="15" customHeight="1">
      <c r="A1" s="482" t="s">
        <v>859</v>
      </c>
    </row>
    <row r="3" spans="1:7" ht="15" customHeight="1">
      <c r="A3" s="290" t="s">
        <v>652</v>
      </c>
    </row>
    <row r="4" spans="1:7" ht="15" customHeight="1">
      <c r="A4" s="292" t="s">
        <v>590</v>
      </c>
      <c r="D4" s="293"/>
      <c r="E4" s="293"/>
      <c r="F4" s="293"/>
      <c r="G4" s="245" t="s">
        <v>47</v>
      </c>
    </row>
    <row r="5" spans="1:7" ht="15" customHeight="1">
      <c r="A5" s="511" t="s">
        <v>591</v>
      </c>
      <c r="B5" s="509" t="s">
        <v>653</v>
      </c>
      <c r="C5" s="509"/>
      <c r="D5" s="510"/>
      <c r="E5" s="508" t="s">
        <v>654</v>
      </c>
      <c r="F5" s="509"/>
      <c r="G5" s="509"/>
    </row>
    <row r="6" spans="1:7" ht="15" customHeight="1">
      <c r="A6" s="496"/>
      <c r="B6" s="323" t="s">
        <v>139</v>
      </c>
      <c r="C6" s="296" t="s">
        <v>655</v>
      </c>
      <c r="D6" s="294" t="s">
        <v>596</v>
      </c>
      <c r="E6" s="323" t="s">
        <v>139</v>
      </c>
      <c r="F6" s="294" t="s">
        <v>595</v>
      </c>
      <c r="G6" s="324" t="s">
        <v>596</v>
      </c>
    </row>
    <row r="7" spans="1:7" ht="15" customHeight="1">
      <c r="A7" s="325" t="s">
        <v>656</v>
      </c>
      <c r="B7" s="248">
        <v>134468</v>
      </c>
      <c r="C7" s="248">
        <v>119151</v>
      </c>
      <c r="D7" s="299">
        <v>15317</v>
      </c>
      <c r="E7" s="326">
        <v>129339</v>
      </c>
      <c r="F7" s="326">
        <v>116484</v>
      </c>
      <c r="G7" s="326">
        <v>12855</v>
      </c>
    </row>
    <row r="8" spans="1:7" ht="15" customHeight="1">
      <c r="A8" s="327" t="s">
        <v>657</v>
      </c>
      <c r="B8" s="248">
        <v>66826</v>
      </c>
      <c r="C8" s="248">
        <v>61549</v>
      </c>
      <c r="D8" s="299">
        <v>5277</v>
      </c>
      <c r="E8" s="326">
        <v>69435</v>
      </c>
      <c r="F8" s="326">
        <v>64712</v>
      </c>
      <c r="G8" s="326">
        <v>4723</v>
      </c>
    </row>
    <row r="9" spans="1:7" ht="15" customHeight="1">
      <c r="A9" s="328" t="s">
        <v>600</v>
      </c>
      <c r="B9" s="248">
        <v>11641</v>
      </c>
      <c r="C9" s="248">
        <v>11641</v>
      </c>
      <c r="D9" s="329" t="s">
        <v>601</v>
      </c>
      <c r="E9" s="326">
        <v>12483</v>
      </c>
      <c r="F9" s="326">
        <v>12483</v>
      </c>
      <c r="G9" s="249" t="s">
        <v>601</v>
      </c>
    </row>
    <row r="10" spans="1:7" ht="15" customHeight="1">
      <c r="A10" s="328" t="s">
        <v>602</v>
      </c>
      <c r="B10" s="248">
        <v>55185</v>
      </c>
      <c r="C10" s="248">
        <v>49908</v>
      </c>
      <c r="D10" s="299">
        <v>5277</v>
      </c>
      <c r="E10" s="326">
        <v>56952</v>
      </c>
      <c r="F10" s="326">
        <v>52229</v>
      </c>
      <c r="G10" s="326">
        <v>4723</v>
      </c>
    </row>
    <row r="11" spans="1:7" ht="15" customHeight="1">
      <c r="A11" s="330" t="s">
        <v>658</v>
      </c>
      <c r="B11" s="305">
        <v>54031</v>
      </c>
      <c r="C11" s="305">
        <v>45048</v>
      </c>
      <c r="D11" s="306">
        <v>8983</v>
      </c>
      <c r="E11" s="304">
        <v>52427</v>
      </c>
      <c r="F11" s="305">
        <v>44820</v>
      </c>
      <c r="G11" s="305">
        <v>7607</v>
      </c>
    </row>
    <row r="12" spans="1:7" ht="15" customHeight="1">
      <c r="A12" s="331" t="s">
        <v>659</v>
      </c>
      <c r="B12" s="248"/>
      <c r="C12" s="248"/>
      <c r="D12" s="299"/>
      <c r="E12" s="326"/>
      <c r="F12" s="326"/>
      <c r="G12" s="326"/>
    </row>
    <row r="13" spans="1:7" ht="15" customHeight="1">
      <c r="A13" s="332" t="s">
        <v>605</v>
      </c>
      <c r="B13" s="310">
        <v>41967</v>
      </c>
      <c r="C13" s="310">
        <v>35149</v>
      </c>
      <c r="D13" s="311">
        <v>6818</v>
      </c>
      <c r="E13" s="333">
        <v>40731</v>
      </c>
      <c r="F13" s="333">
        <v>34760</v>
      </c>
      <c r="G13" s="333">
        <v>5971</v>
      </c>
    </row>
    <row r="14" spans="1:7" ht="15" customHeight="1">
      <c r="A14" s="334" t="s">
        <v>606</v>
      </c>
      <c r="B14" s="314">
        <v>6108</v>
      </c>
      <c r="C14" s="314">
        <v>4977</v>
      </c>
      <c r="D14" s="315">
        <v>1131</v>
      </c>
      <c r="E14" s="335">
        <v>6453</v>
      </c>
      <c r="F14" s="335">
        <v>5406</v>
      </c>
      <c r="G14" s="335">
        <v>1047</v>
      </c>
    </row>
    <row r="15" spans="1:7" ht="15" customHeight="1">
      <c r="A15" s="336" t="s">
        <v>607</v>
      </c>
      <c r="B15" s="248">
        <v>1497</v>
      </c>
      <c r="C15" s="248">
        <v>1247</v>
      </c>
      <c r="D15" s="299">
        <v>250</v>
      </c>
      <c r="E15" s="298">
        <v>1446</v>
      </c>
      <c r="F15" s="248">
        <v>1241</v>
      </c>
      <c r="G15" s="248">
        <v>205</v>
      </c>
    </row>
    <row r="16" spans="1:7" ht="15" customHeight="1">
      <c r="A16" s="336" t="s">
        <v>610</v>
      </c>
      <c r="B16" s="248">
        <v>1016</v>
      </c>
      <c r="C16" s="248">
        <v>803</v>
      </c>
      <c r="D16" s="299">
        <v>213</v>
      </c>
      <c r="E16" s="298">
        <v>1232</v>
      </c>
      <c r="F16" s="248">
        <v>1022</v>
      </c>
      <c r="G16" s="248">
        <v>210</v>
      </c>
    </row>
    <row r="17" spans="1:7" ht="15" customHeight="1">
      <c r="A17" s="336" t="s">
        <v>611</v>
      </c>
      <c r="B17" s="248">
        <v>896</v>
      </c>
      <c r="C17" s="248">
        <v>725</v>
      </c>
      <c r="D17" s="299">
        <v>171</v>
      </c>
      <c r="E17" s="298">
        <v>990</v>
      </c>
      <c r="F17" s="248">
        <v>827</v>
      </c>
      <c r="G17" s="248">
        <v>163</v>
      </c>
    </row>
    <row r="18" spans="1:7" ht="15" customHeight="1">
      <c r="A18" s="336" t="s">
        <v>660</v>
      </c>
      <c r="B18" s="248">
        <v>727</v>
      </c>
      <c r="C18" s="248">
        <v>580</v>
      </c>
      <c r="D18" s="299">
        <v>147</v>
      </c>
      <c r="E18" s="298">
        <v>762</v>
      </c>
      <c r="F18" s="248">
        <v>625</v>
      </c>
      <c r="G18" s="248">
        <v>137</v>
      </c>
    </row>
    <row r="19" spans="1:7" ht="15" customHeight="1">
      <c r="A19" s="336" t="s">
        <v>609</v>
      </c>
      <c r="B19" s="248">
        <v>536</v>
      </c>
      <c r="C19" s="248">
        <v>456</v>
      </c>
      <c r="D19" s="299">
        <v>80</v>
      </c>
      <c r="E19" s="298">
        <v>565</v>
      </c>
      <c r="F19" s="248">
        <v>472</v>
      </c>
      <c r="G19" s="248">
        <v>93</v>
      </c>
    </row>
    <row r="20" spans="1:7" ht="15" customHeight="1">
      <c r="A20" s="336" t="s">
        <v>612</v>
      </c>
      <c r="B20" s="248">
        <v>1436</v>
      </c>
      <c r="C20" s="248">
        <v>1166</v>
      </c>
      <c r="D20" s="248">
        <v>270</v>
      </c>
      <c r="E20" s="298">
        <v>1458</v>
      </c>
      <c r="F20" s="248">
        <v>1219</v>
      </c>
      <c r="G20" s="248">
        <v>239</v>
      </c>
    </row>
    <row r="21" spans="1:7" ht="15" customHeight="1">
      <c r="A21" s="337" t="s">
        <v>661</v>
      </c>
      <c r="B21" s="248">
        <v>8308</v>
      </c>
      <c r="C21" s="248">
        <v>7346</v>
      </c>
      <c r="D21" s="299">
        <v>962</v>
      </c>
      <c r="E21" s="326">
        <v>7744</v>
      </c>
      <c r="F21" s="326">
        <v>7028</v>
      </c>
      <c r="G21" s="326">
        <v>716</v>
      </c>
    </row>
    <row r="22" spans="1:7" ht="15" customHeight="1">
      <c r="A22" s="337" t="s">
        <v>662</v>
      </c>
      <c r="B22" s="248">
        <v>6030</v>
      </c>
      <c r="C22" s="248">
        <v>4975</v>
      </c>
      <c r="D22" s="299">
        <v>1055</v>
      </c>
      <c r="E22" s="326">
        <v>5890</v>
      </c>
      <c r="F22" s="326">
        <v>4926</v>
      </c>
      <c r="G22" s="326">
        <v>964</v>
      </c>
    </row>
    <row r="23" spans="1:7" ht="15" customHeight="1">
      <c r="A23" s="337" t="s">
        <v>663</v>
      </c>
      <c r="B23" s="248">
        <v>3978</v>
      </c>
      <c r="C23" s="248">
        <v>3249</v>
      </c>
      <c r="D23" s="299">
        <v>729</v>
      </c>
      <c r="E23" s="326">
        <v>4130</v>
      </c>
      <c r="F23" s="326">
        <v>3442</v>
      </c>
      <c r="G23" s="326">
        <v>688</v>
      </c>
    </row>
    <row r="24" spans="1:7" ht="15" customHeight="1">
      <c r="A24" s="337" t="s">
        <v>664</v>
      </c>
      <c r="B24" s="248">
        <v>3352</v>
      </c>
      <c r="C24" s="248">
        <v>3013</v>
      </c>
      <c r="D24" s="299">
        <v>339</v>
      </c>
      <c r="E24" s="326">
        <v>3309</v>
      </c>
      <c r="F24" s="326">
        <v>2940</v>
      </c>
      <c r="G24" s="326">
        <v>369</v>
      </c>
    </row>
    <row r="25" spans="1:7" ht="15" customHeight="1">
      <c r="A25" s="337" t="s">
        <v>665</v>
      </c>
      <c r="B25" s="248">
        <v>2867</v>
      </c>
      <c r="C25" s="248">
        <v>2612</v>
      </c>
      <c r="D25" s="299">
        <v>255</v>
      </c>
      <c r="E25" s="326">
        <v>2706</v>
      </c>
      <c r="F25" s="326">
        <v>2486</v>
      </c>
      <c r="G25" s="326">
        <v>220</v>
      </c>
    </row>
    <row r="26" spans="1:7" ht="15" customHeight="1">
      <c r="A26" s="337" t="s">
        <v>666</v>
      </c>
      <c r="B26" s="248">
        <v>2031</v>
      </c>
      <c r="C26" s="248">
        <v>1655</v>
      </c>
      <c r="D26" s="299">
        <v>376</v>
      </c>
      <c r="E26" s="326">
        <v>1911</v>
      </c>
      <c r="F26" s="326">
        <v>1537</v>
      </c>
      <c r="G26" s="326">
        <v>374</v>
      </c>
    </row>
    <row r="27" spans="1:7" ht="15" customHeight="1">
      <c r="A27" s="337" t="s">
        <v>667</v>
      </c>
      <c r="B27" s="248">
        <v>1061</v>
      </c>
      <c r="C27" s="248">
        <v>801</v>
      </c>
      <c r="D27" s="299">
        <v>260</v>
      </c>
      <c r="E27" s="326">
        <v>1067</v>
      </c>
      <c r="F27" s="326">
        <v>776</v>
      </c>
      <c r="G27" s="326">
        <v>291</v>
      </c>
    </row>
    <row r="28" spans="1:7" ht="15" customHeight="1">
      <c r="A28" s="337" t="s">
        <v>668</v>
      </c>
      <c r="B28" s="248">
        <v>1077</v>
      </c>
      <c r="C28" s="248">
        <v>839</v>
      </c>
      <c r="D28" s="299">
        <v>238</v>
      </c>
      <c r="E28" s="326">
        <v>958</v>
      </c>
      <c r="F28" s="326">
        <v>758</v>
      </c>
      <c r="G28" s="326">
        <v>200</v>
      </c>
    </row>
    <row r="29" spans="1:7" ht="15" customHeight="1">
      <c r="A29" s="337" t="s">
        <v>669</v>
      </c>
      <c r="B29" s="248">
        <v>811</v>
      </c>
      <c r="C29" s="248">
        <v>689</v>
      </c>
      <c r="D29" s="299">
        <v>122</v>
      </c>
      <c r="E29" s="326">
        <v>761</v>
      </c>
      <c r="F29" s="326">
        <v>659</v>
      </c>
      <c r="G29" s="326">
        <v>102</v>
      </c>
    </row>
    <row r="30" spans="1:7" ht="15" customHeight="1">
      <c r="A30" s="337" t="s">
        <v>670</v>
      </c>
      <c r="B30" s="248">
        <v>6344</v>
      </c>
      <c r="C30" s="248">
        <v>4993</v>
      </c>
      <c r="D30" s="299">
        <v>1351</v>
      </c>
      <c r="E30" s="326">
        <v>5802</v>
      </c>
      <c r="F30" s="326">
        <v>4802</v>
      </c>
      <c r="G30" s="326">
        <v>1000</v>
      </c>
    </row>
    <row r="31" spans="1:7" ht="15" customHeight="1">
      <c r="A31" s="332" t="s">
        <v>624</v>
      </c>
      <c r="B31" s="314">
        <v>12064</v>
      </c>
      <c r="C31" s="314">
        <v>9899</v>
      </c>
      <c r="D31" s="315">
        <v>2165</v>
      </c>
      <c r="E31" s="335">
        <v>11696</v>
      </c>
      <c r="F31" s="335">
        <v>10060</v>
      </c>
      <c r="G31" s="335">
        <v>1636</v>
      </c>
    </row>
    <row r="32" spans="1:7" ht="15" customHeight="1">
      <c r="A32" s="338" t="s">
        <v>625</v>
      </c>
      <c r="B32" s="314">
        <v>4773</v>
      </c>
      <c r="C32" s="314">
        <v>4092</v>
      </c>
      <c r="D32" s="315">
        <v>681</v>
      </c>
      <c r="E32" s="335">
        <v>4859</v>
      </c>
      <c r="F32" s="335">
        <v>4362</v>
      </c>
      <c r="G32" s="335">
        <v>497</v>
      </c>
    </row>
    <row r="33" spans="1:7" ht="15" customHeight="1">
      <c r="A33" s="336" t="s">
        <v>628</v>
      </c>
      <c r="B33" s="248">
        <v>1477</v>
      </c>
      <c r="C33" s="248">
        <v>1278</v>
      </c>
      <c r="D33" s="299">
        <v>199</v>
      </c>
      <c r="E33" s="326">
        <v>1533</v>
      </c>
      <c r="F33" s="326">
        <v>1355</v>
      </c>
      <c r="G33" s="326">
        <v>178</v>
      </c>
    </row>
    <row r="34" spans="1:7" ht="15" customHeight="1">
      <c r="A34" s="336" t="s">
        <v>671</v>
      </c>
      <c r="B34" s="248">
        <v>385</v>
      </c>
      <c r="C34" s="248">
        <v>316</v>
      </c>
      <c r="D34" s="299">
        <v>69</v>
      </c>
      <c r="E34" s="326">
        <v>380</v>
      </c>
      <c r="F34" s="326">
        <v>333</v>
      </c>
      <c r="G34" s="326">
        <v>47</v>
      </c>
    </row>
    <row r="35" spans="1:7" ht="15" customHeight="1">
      <c r="A35" s="336" t="s">
        <v>672</v>
      </c>
      <c r="B35" s="248">
        <v>246</v>
      </c>
      <c r="C35" s="248">
        <v>206</v>
      </c>
      <c r="D35" s="299">
        <v>40</v>
      </c>
      <c r="E35" s="326">
        <v>263</v>
      </c>
      <c r="F35" s="326">
        <v>231</v>
      </c>
      <c r="G35" s="326">
        <v>32</v>
      </c>
    </row>
    <row r="36" spans="1:7" ht="15" customHeight="1">
      <c r="A36" s="336" t="s">
        <v>635</v>
      </c>
      <c r="B36" s="248">
        <v>215</v>
      </c>
      <c r="C36" s="248">
        <v>177</v>
      </c>
      <c r="D36" s="299">
        <v>38</v>
      </c>
      <c r="E36" s="326">
        <v>254</v>
      </c>
      <c r="F36" s="326">
        <v>228</v>
      </c>
      <c r="G36" s="326">
        <v>26</v>
      </c>
    </row>
    <row r="37" spans="1:7" ht="15" customHeight="1">
      <c r="A37" s="336" t="s">
        <v>673</v>
      </c>
      <c r="B37" s="248">
        <v>209</v>
      </c>
      <c r="C37" s="248">
        <v>175</v>
      </c>
      <c r="D37" s="299">
        <v>34</v>
      </c>
      <c r="E37" s="326">
        <v>212</v>
      </c>
      <c r="F37" s="326">
        <v>197</v>
      </c>
      <c r="G37" s="326">
        <v>15</v>
      </c>
    </row>
    <row r="38" spans="1:7" ht="15" customHeight="1">
      <c r="A38" s="336" t="s">
        <v>674</v>
      </c>
      <c r="B38" s="248">
        <v>213</v>
      </c>
      <c r="C38" s="248">
        <v>186</v>
      </c>
      <c r="D38" s="299">
        <v>27</v>
      </c>
      <c r="E38" s="326">
        <v>204</v>
      </c>
      <c r="F38" s="326">
        <v>187</v>
      </c>
      <c r="G38" s="326">
        <v>17</v>
      </c>
    </row>
    <row r="39" spans="1:7" ht="15" customHeight="1">
      <c r="A39" s="336" t="s">
        <v>675</v>
      </c>
      <c r="B39" s="248">
        <v>177</v>
      </c>
      <c r="C39" s="248">
        <v>152</v>
      </c>
      <c r="D39" s="299">
        <v>25</v>
      </c>
      <c r="E39" s="326">
        <v>201</v>
      </c>
      <c r="F39" s="326">
        <v>184</v>
      </c>
      <c r="G39" s="326">
        <v>17</v>
      </c>
    </row>
    <row r="40" spans="1:7" ht="15" customHeight="1">
      <c r="A40" s="336" t="s">
        <v>633</v>
      </c>
      <c r="B40" s="248">
        <v>186</v>
      </c>
      <c r="C40" s="248">
        <v>163</v>
      </c>
      <c r="D40" s="299">
        <v>23</v>
      </c>
      <c r="E40" s="326">
        <v>184</v>
      </c>
      <c r="F40" s="326">
        <v>165</v>
      </c>
      <c r="G40" s="326">
        <v>19</v>
      </c>
    </row>
    <row r="41" spans="1:7" ht="15" customHeight="1">
      <c r="A41" s="336" t="s">
        <v>676</v>
      </c>
      <c r="B41" s="248">
        <v>194</v>
      </c>
      <c r="C41" s="248">
        <v>160</v>
      </c>
      <c r="D41" s="299">
        <v>34</v>
      </c>
      <c r="E41" s="326">
        <v>176</v>
      </c>
      <c r="F41" s="326">
        <v>162</v>
      </c>
      <c r="G41" s="326">
        <v>14</v>
      </c>
    </row>
    <row r="42" spans="1:7" ht="15" customHeight="1">
      <c r="A42" s="336" t="s">
        <v>638</v>
      </c>
      <c r="B42" s="248">
        <v>97</v>
      </c>
      <c r="C42" s="248">
        <v>89</v>
      </c>
      <c r="D42" s="299">
        <v>8</v>
      </c>
      <c r="E42" s="326">
        <v>128</v>
      </c>
      <c r="F42" s="326">
        <v>121</v>
      </c>
      <c r="G42" s="326">
        <v>7</v>
      </c>
    </row>
    <row r="43" spans="1:7" ht="15" customHeight="1">
      <c r="A43" s="336" t="s">
        <v>613</v>
      </c>
      <c r="B43" s="248">
        <v>745</v>
      </c>
      <c r="C43" s="248">
        <v>662</v>
      </c>
      <c r="D43" s="299">
        <v>83</v>
      </c>
      <c r="E43" s="326">
        <v>769</v>
      </c>
      <c r="F43" s="326">
        <v>701</v>
      </c>
      <c r="G43" s="326">
        <v>68</v>
      </c>
    </row>
    <row r="44" spans="1:7" ht="15" customHeight="1">
      <c r="A44" s="336" t="s">
        <v>640</v>
      </c>
      <c r="B44" s="248">
        <v>629</v>
      </c>
      <c r="C44" s="248">
        <v>528</v>
      </c>
      <c r="D44" s="299">
        <v>101</v>
      </c>
      <c r="E44" s="326">
        <v>555</v>
      </c>
      <c r="F44" s="326">
        <v>498</v>
      </c>
      <c r="G44" s="326">
        <v>57</v>
      </c>
    </row>
    <row r="45" spans="1:7" ht="15" customHeight="1">
      <c r="A45" s="337" t="s">
        <v>677</v>
      </c>
      <c r="B45" s="248">
        <v>4554</v>
      </c>
      <c r="C45" s="248">
        <v>3917</v>
      </c>
      <c r="D45" s="299">
        <v>637</v>
      </c>
      <c r="E45" s="326">
        <v>4444</v>
      </c>
      <c r="F45" s="326">
        <v>3988</v>
      </c>
      <c r="G45" s="326">
        <v>456</v>
      </c>
    </row>
    <row r="46" spans="1:7" ht="15" customHeight="1">
      <c r="A46" s="337" t="s">
        <v>678</v>
      </c>
      <c r="B46" s="248">
        <v>1014</v>
      </c>
      <c r="C46" s="248">
        <v>773</v>
      </c>
      <c r="D46" s="299">
        <v>241</v>
      </c>
      <c r="E46" s="326">
        <v>900</v>
      </c>
      <c r="F46" s="326">
        <v>706</v>
      </c>
      <c r="G46" s="326">
        <v>194</v>
      </c>
    </row>
    <row r="47" spans="1:7" ht="15" customHeight="1">
      <c r="A47" s="337" t="s">
        <v>679</v>
      </c>
      <c r="B47" s="248">
        <v>626</v>
      </c>
      <c r="C47" s="248">
        <v>396</v>
      </c>
      <c r="D47" s="299">
        <v>230</v>
      </c>
      <c r="E47" s="326">
        <v>561</v>
      </c>
      <c r="F47" s="326">
        <v>352</v>
      </c>
      <c r="G47" s="326">
        <v>209</v>
      </c>
    </row>
    <row r="48" spans="1:7" ht="15" customHeight="1">
      <c r="A48" s="337" t="s">
        <v>680</v>
      </c>
      <c r="B48" s="248">
        <v>412</v>
      </c>
      <c r="C48" s="248">
        <v>222</v>
      </c>
      <c r="D48" s="299">
        <v>190</v>
      </c>
      <c r="E48" s="326">
        <v>358</v>
      </c>
      <c r="F48" s="326">
        <v>212</v>
      </c>
      <c r="G48" s="326">
        <v>146</v>
      </c>
    </row>
    <row r="49" spans="1:7" ht="15" customHeight="1">
      <c r="A49" s="337" t="s">
        <v>681</v>
      </c>
      <c r="B49" s="298">
        <v>354</v>
      </c>
      <c r="C49" s="248">
        <v>279</v>
      </c>
      <c r="D49" s="299">
        <v>75</v>
      </c>
      <c r="E49" s="326">
        <v>350</v>
      </c>
      <c r="F49" s="326">
        <v>307</v>
      </c>
      <c r="G49" s="326">
        <v>43</v>
      </c>
    </row>
    <row r="50" spans="1:7" ht="15" customHeight="1">
      <c r="A50" s="337" t="s">
        <v>682</v>
      </c>
      <c r="B50" s="248">
        <v>331</v>
      </c>
      <c r="C50" s="248">
        <v>220</v>
      </c>
      <c r="D50" s="299">
        <v>111</v>
      </c>
      <c r="E50" s="248">
        <v>224</v>
      </c>
      <c r="F50" s="248">
        <v>133</v>
      </c>
      <c r="G50" s="248">
        <v>91</v>
      </c>
    </row>
    <row r="51" spans="1:7" ht="15" customHeight="1">
      <c r="A51" s="339" t="s">
        <v>683</v>
      </c>
      <c r="B51" s="339"/>
      <c r="C51" s="339"/>
      <c r="D51" s="339"/>
      <c r="E51" s="339"/>
      <c r="F51" s="339"/>
      <c r="G51" s="340"/>
    </row>
    <row r="52" spans="1:7" ht="15" customHeight="1">
      <c r="A52" s="341" t="s">
        <v>684</v>
      </c>
      <c r="B52" s="341"/>
      <c r="C52" s="341"/>
      <c r="D52" s="341"/>
      <c r="E52" s="341"/>
      <c r="F52" s="341"/>
      <c r="G52" s="342"/>
    </row>
    <row r="53" spans="1:7" ht="15" customHeight="1">
      <c r="A53" s="343" t="s">
        <v>685</v>
      </c>
      <c r="G53" s="322"/>
    </row>
    <row r="54" spans="1:7" ht="15" customHeight="1">
      <c r="A54" s="291" t="s">
        <v>686</v>
      </c>
    </row>
  </sheetData>
  <mergeCells count="3">
    <mergeCell ref="A5:A6"/>
    <mergeCell ref="B5:D5"/>
    <mergeCell ref="E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H31"/>
  <sheetViews>
    <sheetView zoomScale="110" zoomScaleNormal="110" workbookViewId="0">
      <selection activeCell="A5" sqref="A5"/>
    </sheetView>
  </sheetViews>
  <sheetFormatPr defaultColWidth="8.75" defaultRowHeight="15" customHeight="1"/>
  <cols>
    <col min="1" max="3" width="3.75" style="349" customWidth="1"/>
    <col min="4" max="4" width="30" style="349" customWidth="1"/>
    <col min="5" max="8" width="11.25" style="349" customWidth="1"/>
    <col min="9" max="16384" width="8.75" style="349"/>
  </cols>
  <sheetData>
    <row r="1" spans="1:8" ht="15" customHeight="1">
      <c r="A1" s="480" t="s">
        <v>859</v>
      </c>
    </row>
    <row r="3" spans="1:8" s="345" customFormat="1" ht="15" customHeight="1">
      <c r="A3" s="344" t="s">
        <v>687</v>
      </c>
    </row>
    <row r="4" spans="1:8" s="345" customFormat="1" ht="15" customHeight="1">
      <c r="A4" s="346" t="s">
        <v>590</v>
      </c>
    </row>
    <row r="5" spans="1:8" ht="15" customHeight="1">
      <c r="A5" s="347" t="s">
        <v>882</v>
      </c>
      <c r="B5" s="347"/>
      <c r="C5" s="348"/>
      <c r="D5" s="348"/>
      <c r="E5" s="348"/>
      <c r="H5" s="350" t="s">
        <v>688</v>
      </c>
    </row>
    <row r="6" spans="1:8" ht="15" customHeight="1">
      <c r="A6" s="514" t="s">
        <v>689</v>
      </c>
      <c r="B6" s="512"/>
      <c r="C6" s="512"/>
      <c r="D6" s="512"/>
      <c r="E6" s="512" t="s">
        <v>690</v>
      </c>
      <c r="F6" s="513"/>
      <c r="G6" s="512" t="s">
        <v>691</v>
      </c>
      <c r="H6" s="513"/>
    </row>
    <row r="7" spans="1:8" ht="15" customHeight="1">
      <c r="A7" s="514"/>
      <c r="B7" s="512"/>
      <c r="C7" s="512"/>
      <c r="D7" s="512"/>
      <c r="E7" s="351" t="s">
        <v>692</v>
      </c>
      <c r="F7" s="352" t="s">
        <v>693</v>
      </c>
      <c r="G7" s="352" t="s">
        <v>692</v>
      </c>
      <c r="H7" s="352" t="s">
        <v>693</v>
      </c>
    </row>
    <row r="8" spans="1:8" ht="26.25" customHeight="1">
      <c r="A8" s="514" t="s">
        <v>694</v>
      </c>
      <c r="B8" s="512"/>
      <c r="C8" s="512"/>
      <c r="D8" s="512"/>
      <c r="E8" s="353">
        <v>128342</v>
      </c>
      <c r="F8" s="353">
        <v>326313</v>
      </c>
      <c r="G8" s="353">
        <v>136460</v>
      </c>
      <c r="H8" s="353">
        <v>337498</v>
      </c>
    </row>
    <row r="9" spans="1:8" ht="26.25" customHeight="1">
      <c r="A9" s="515" t="s">
        <v>695</v>
      </c>
      <c r="B9" s="512" t="s">
        <v>696</v>
      </c>
      <c r="C9" s="512"/>
      <c r="D9" s="512"/>
      <c r="E9" s="354">
        <v>128264</v>
      </c>
      <c r="F9" s="354">
        <v>323199</v>
      </c>
      <c r="G9" s="354">
        <v>136363</v>
      </c>
      <c r="H9" s="354">
        <v>333744</v>
      </c>
    </row>
    <row r="10" spans="1:8" ht="26.25" customHeight="1">
      <c r="A10" s="515"/>
      <c r="B10" s="516" t="s">
        <v>697</v>
      </c>
      <c r="C10" s="512" t="s">
        <v>698</v>
      </c>
      <c r="D10" s="512"/>
      <c r="E10" s="354">
        <v>91539</v>
      </c>
      <c r="F10" s="354">
        <v>284560</v>
      </c>
      <c r="G10" s="354">
        <v>94491</v>
      </c>
      <c r="H10" s="354">
        <v>288895</v>
      </c>
    </row>
    <row r="11" spans="1:8" ht="26.25" customHeight="1">
      <c r="A11" s="515"/>
      <c r="B11" s="516"/>
      <c r="C11" s="517" t="s">
        <v>699</v>
      </c>
      <c r="D11" s="355" t="s">
        <v>698</v>
      </c>
      <c r="E11" s="354">
        <v>81691</v>
      </c>
      <c r="F11" s="354">
        <v>241354</v>
      </c>
      <c r="G11" s="354">
        <v>84966</v>
      </c>
      <c r="H11" s="354">
        <v>247879</v>
      </c>
    </row>
    <row r="12" spans="1:8" ht="26.25" customHeight="1">
      <c r="A12" s="515"/>
      <c r="B12" s="516"/>
      <c r="C12" s="517"/>
      <c r="D12" s="356" t="s">
        <v>700</v>
      </c>
      <c r="E12" s="354">
        <v>25583</v>
      </c>
      <c r="F12" s="354">
        <v>51166</v>
      </c>
      <c r="G12" s="354">
        <v>27489</v>
      </c>
      <c r="H12" s="354">
        <v>54978</v>
      </c>
    </row>
    <row r="13" spans="1:8" ht="26.25" customHeight="1">
      <c r="A13" s="515"/>
      <c r="B13" s="516"/>
      <c r="C13" s="517"/>
      <c r="D13" s="356" t="s">
        <v>701</v>
      </c>
      <c r="E13" s="354">
        <v>44777</v>
      </c>
      <c r="F13" s="354">
        <v>162902</v>
      </c>
      <c r="G13" s="354">
        <v>44831</v>
      </c>
      <c r="H13" s="354">
        <v>162889</v>
      </c>
    </row>
    <row r="14" spans="1:8" ht="26.25" customHeight="1">
      <c r="A14" s="515"/>
      <c r="B14" s="516"/>
      <c r="C14" s="517"/>
      <c r="D14" s="356" t="s">
        <v>702</v>
      </c>
      <c r="E14" s="354">
        <v>1915</v>
      </c>
      <c r="F14" s="354">
        <v>4518</v>
      </c>
      <c r="G14" s="354">
        <v>2108</v>
      </c>
      <c r="H14" s="354">
        <v>4863</v>
      </c>
    </row>
    <row r="15" spans="1:8" ht="26.25" customHeight="1">
      <c r="A15" s="515"/>
      <c r="B15" s="516"/>
      <c r="C15" s="517"/>
      <c r="D15" s="357" t="s">
        <v>703</v>
      </c>
      <c r="E15" s="354">
        <v>9416</v>
      </c>
      <c r="F15" s="354">
        <v>22768</v>
      </c>
      <c r="G15" s="354">
        <v>10538</v>
      </c>
      <c r="H15" s="354">
        <v>25149</v>
      </c>
    </row>
    <row r="16" spans="1:8" ht="26.25" customHeight="1">
      <c r="A16" s="515"/>
      <c r="B16" s="516"/>
      <c r="C16" s="518" t="s">
        <v>704</v>
      </c>
      <c r="D16" s="355" t="s">
        <v>698</v>
      </c>
      <c r="E16" s="354">
        <v>9848</v>
      </c>
      <c r="F16" s="354">
        <v>43206</v>
      </c>
      <c r="G16" s="354">
        <v>9525</v>
      </c>
      <c r="H16" s="354">
        <v>41016</v>
      </c>
    </row>
    <row r="17" spans="1:8" ht="26.25" customHeight="1">
      <c r="A17" s="515"/>
      <c r="B17" s="516"/>
      <c r="C17" s="518"/>
      <c r="D17" s="356" t="s">
        <v>705</v>
      </c>
      <c r="E17" s="354">
        <v>334</v>
      </c>
      <c r="F17" s="354">
        <v>1336</v>
      </c>
      <c r="G17" s="354">
        <v>274</v>
      </c>
      <c r="H17" s="354">
        <v>1096</v>
      </c>
    </row>
    <row r="18" spans="1:8" ht="26.25" customHeight="1">
      <c r="A18" s="515"/>
      <c r="B18" s="516"/>
      <c r="C18" s="518"/>
      <c r="D18" s="356" t="s">
        <v>706</v>
      </c>
      <c r="E18" s="354">
        <v>1116</v>
      </c>
      <c r="F18" s="354">
        <v>3348</v>
      </c>
      <c r="G18" s="354">
        <v>1119</v>
      </c>
      <c r="H18" s="354">
        <v>3357</v>
      </c>
    </row>
    <row r="19" spans="1:8" ht="26.25" customHeight="1">
      <c r="A19" s="515"/>
      <c r="B19" s="516"/>
      <c r="C19" s="518"/>
      <c r="D19" s="358" t="s">
        <v>707</v>
      </c>
      <c r="E19" s="354">
        <v>1453</v>
      </c>
      <c r="F19" s="354">
        <v>8558</v>
      </c>
      <c r="G19" s="354">
        <v>1321</v>
      </c>
      <c r="H19" s="354">
        <v>7767</v>
      </c>
    </row>
    <row r="20" spans="1:8" ht="26.25" customHeight="1">
      <c r="A20" s="515"/>
      <c r="B20" s="516"/>
      <c r="C20" s="518"/>
      <c r="D20" s="358" t="s">
        <v>708</v>
      </c>
      <c r="E20" s="354">
        <v>3070</v>
      </c>
      <c r="F20" s="354">
        <v>14534</v>
      </c>
      <c r="G20" s="354">
        <v>2737</v>
      </c>
      <c r="H20" s="354">
        <v>12902</v>
      </c>
    </row>
    <row r="21" spans="1:8" ht="26.25" customHeight="1">
      <c r="A21" s="515"/>
      <c r="B21" s="516"/>
      <c r="C21" s="518"/>
      <c r="D21" s="359" t="s">
        <v>709</v>
      </c>
      <c r="E21" s="354">
        <v>284</v>
      </c>
      <c r="F21" s="354">
        <v>907</v>
      </c>
      <c r="G21" s="354">
        <v>238</v>
      </c>
      <c r="H21" s="354">
        <v>755</v>
      </c>
    </row>
    <row r="22" spans="1:8" ht="26.25" customHeight="1">
      <c r="A22" s="515"/>
      <c r="B22" s="516"/>
      <c r="C22" s="518"/>
      <c r="D22" s="359" t="s">
        <v>710</v>
      </c>
      <c r="E22" s="354">
        <v>1009</v>
      </c>
      <c r="F22" s="354">
        <v>4727</v>
      </c>
      <c r="G22" s="354">
        <v>1126</v>
      </c>
      <c r="H22" s="354">
        <v>5280</v>
      </c>
    </row>
    <row r="23" spans="1:8" ht="26.25" customHeight="1">
      <c r="A23" s="515"/>
      <c r="B23" s="516"/>
      <c r="C23" s="518"/>
      <c r="D23" s="359" t="s">
        <v>711</v>
      </c>
      <c r="E23" s="354">
        <v>178</v>
      </c>
      <c r="F23" s="354">
        <v>893</v>
      </c>
      <c r="G23" s="354">
        <v>164</v>
      </c>
      <c r="H23" s="354">
        <v>805</v>
      </c>
    </row>
    <row r="24" spans="1:8" ht="26.25" customHeight="1">
      <c r="A24" s="515"/>
      <c r="B24" s="516"/>
      <c r="C24" s="518"/>
      <c r="D24" s="359" t="s">
        <v>712</v>
      </c>
      <c r="E24" s="354">
        <v>503</v>
      </c>
      <c r="F24" s="354">
        <v>3331</v>
      </c>
      <c r="G24" s="354">
        <v>453</v>
      </c>
      <c r="H24" s="354">
        <v>2960</v>
      </c>
    </row>
    <row r="25" spans="1:8" ht="26.25" customHeight="1">
      <c r="A25" s="515"/>
      <c r="B25" s="516"/>
      <c r="C25" s="518"/>
      <c r="D25" s="356" t="s">
        <v>713</v>
      </c>
      <c r="E25" s="354">
        <v>724</v>
      </c>
      <c r="F25" s="354">
        <v>1523</v>
      </c>
      <c r="G25" s="354">
        <v>805</v>
      </c>
      <c r="H25" s="354">
        <v>1692</v>
      </c>
    </row>
    <row r="26" spans="1:8" ht="26.25" customHeight="1">
      <c r="A26" s="515"/>
      <c r="B26" s="516"/>
      <c r="C26" s="518"/>
      <c r="D26" s="357" t="s">
        <v>714</v>
      </c>
      <c r="E26" s="354">
        <v>1177</v>
      </c>
      <c r="F26" s="354">
        <v>4049</v>
      </c>
      <c r="G26" s="354">
        <v>1288</v>
      </c>
      <c r="H26" s="354">
        <v>4402</v>
      </c>
    </row>
    <row r="27" spans="1:8" ht="26.25" customHeight="1">
      <c r="A27" s="515"/>
      <c r="B27" s="519" t="s">
        <v>715</v>
      </c>
      <c r="C27" s="519"/>
      <c r="D27" s="519"/>
      <c r="E27" s="354">
        <v>1240</v>
      </c>
      <c r="F27" s="354">
        <v>3150</v>
      </c>
      <c r="G27" s="354">
        <v>1802</v>
      </c>
      <c r="H27" s="354">
        <v>4763</v>
      </c>
    </row>
    <row r="28" spans="1:8" ht="26.25" customHeight="1">
      <c r="A28" s="515"/>
      <c r="B28" s="519" t="s">
        <v>716</v>
      </c>
      <c r="C28" s="519"/>
      <c r="D28" s="519"/>
      <c r="E28" s="354">
        <v>35482</v>
      </c>
      <c r="F28" s="354">
        <v>35482</v>
      </c>
      <c r="G28" s="354">
        <v>40065</v>
      </c>
      <c r="H28" s="354">
        <v>40065</v>
      </c>
    </row>
    <row r="29" spans="1:8" ht="26.25" customHeight="1">
      <c r="A29" s="520" t="s">
        <v>717</v>
      </c>
      <c r="B29" s="520"/>
      <c r="C29" s="520"/>
      <c r="D29" s="521"/>
      <c r="E29" s="360">
        <v>78</v>
      </c>
      <c r="F29" s="360">
        <v>3114</v>
      </c>
      <c r="G29" s="360">
        <v>97</v>
      </c>
      <c r="H29" s="360">
        <v>3754</v>
      </c>
    </row>
    <row r="30" spans="1:8" ht="15" customHeight="1">
      <c r="A30" s="348" t="s">
        <v>718</v>
      </c>
      <c r="B30" s="348"/>
      <c r="C30" s="348"/>
      <c r="D30" s="348"/>
      <c r="E30" s="361"/>
      <c r="F30" s="361"/>
    </row>
    <row r="31" spans="1:8" ht="15" customHeight="1">
      <c r="A31" s="345" t="s">
        <v>719</v>
      </c>
      <c r="B31" s="348"/>
      <c r="C31" s="348"/>
      <c r="D31" s="348"/>
    </row>
  </sheetData>
  <mergeCells count="13">
    <mergeCell ref="A29:D29"/>
    <mergeCell ref="A6:D7"/>
    <mergeCell ref="E6:F6"/>
    <mergeCell ref="G6:H6"/>
    <mergeCell ref="A8:D8"/>
    <mergeCell ref="A9:A28"/>
    <mergeCell ref="B9:D9"/>
    <mergeCell ref="B10:B26"/>
    <mergeCell ref="C10:D10"/>
    <mergeCell ref="C11:C15"/>
    <mergeCell ref="C16:C26"/>
    <mergeCell ref="B27:D27"/>
    <mergeCell ref="B28:D28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Width="2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33"/>
  <sheetViews>
    <sheetView zoomScale="110" zoomScaleNormal="110" workbookViewId="0">
      <selection activeCell="A3" sqref="A3"/>
    </sheetView>
  </sheetViews>
  <sheetFormatPr defaultColWidth="8.75" defaultRowHeight="15" customHeight="1"/>
  <cols>
    <col min="1" max="3" width="3.75" style="349" customWidth="1"/>
    <col min="4" max="4" width="30" style="349" customWidth="1"/>
    <col min="5" max="8" width="11.25" style="349" customWidth="1"/>
    <col min="9" max="16384" width="8.75" style="349"/>
  </cols>
  <sheetData>
    <row r="1" spans="1:6" ht="15" customHeight="1">
      <c r="A1" s="480" t="s">
        <v>859</v>
      </c>
    </row>
    <row r="3" spans="1:6" ht="15" customHeight="1">
      <c r="A3" s="347" t="s">
        <v>720</v>
      </c>
      <c r="B3" s="347"/>
      <c r="C3" s="348"/>
      <c r="D3" s="348"/>
      <c r="E3" s="362"/>
      <c r="F3" s="350" t="s">
        <v>688</v>
      </c>
    </row>
    <row r="4" spans="1:6" ht="15" customHeight="1">
      <c r="A4" s="514" t="s">
        <v>689</v>
      </c>
      <c r="B4" s="512"/>
      <c r="C4" s="512"/>
      <c r="D4" s="512"/>
      <c r="E4" s="512" t="s">
        <v>122</v>
      </c>
      <c r="F4" s="513"/>
    </row>
    <row r="5" spans="1:6" ht="15" customHeight="1">
      <c r="A5" s="514"/>
      <c r="B5" s="512"/>
      <c r="C5" s="512"/>
      <c r="D5" s="512"/>
      <c r="E5" s="351" t="s">
        <v>692</v>
      </c>
      <c r="F5" s="352" t="s">
        <v>693</v>
      </c>
    </row>
    <row r="6" spans="1:6" ht="26.25" customHeight="1">
      <c r="A6" s="514" t="s">
        <v>694</v>
      </c>
      <c r="B6" s="512"/>
      <c r="C6" s="512"/>
      <c r="D6" s="512"/>
      <c r="E6" s="363">
        <v>142774</v>
      </c>
      <c r="F6" s="363">
        <v>341621</v>
      </c>
    </row>
    <row r="7" spans="1:6" ht="26.25" customHeight="1">
      <c r="A7" s="515" t="s">
        <v>695</v>
      </c>
      <c r="B7" s="512" t="s">
        <v>696</v>
      </c>
      <c r="C7" s="512"/>
      <c r="D7" s="512"/>
      <c r="E7" s="364">
        <v>142590</v>
      </c>
      <c r="F7" s="364">
        <v>336940</v>
      </c>
    </row>
    <row r="8" spans="1:6" ht="26.25" customHeight="1">
      <c r="A8" s="515"/>
      <c r="B8" s="516" t="s">
        <v>697</v>
      </c>
      <c r="C8" s="512" t="s">
        <v>698</v>
      </c>
      <c r="D8" s="512"/>
      <c r="E8" s="364">
        <v>96839</v>
      </c>
      <c r="F8" s="364">
        <v>287995</v>
      </c>
    </row>
    <row r="9" spans="1:6" ht="26.25" customHeight="1">
      <c r="A9" s="515"/>
      <c r="B9" s="516"/>
      <c r="C9" s="517" t="s">
        <v>699</v>
      </c>
      <c r="D9" s="355" t="s">
        <v>698</v>
      </c>
      <c r="E9" s="364">
        <v>88712</v>
      </c>
      <c r="F9" s="364">
        <v>255140</v>
      </c>
    </row>
    <row r="10" spans="1:6" ht="26.25" customHeight="1">
      <c r="A10" s="515"/>
      <c r="B10" s="516"/>
      <c r="C10" s="517"/>
      <c r="D10" s="356" t="s">
        <v>700</v>
      </c>
      <c r="E10" s="364">
        <v>29655</v>
      </c>
      <c r="F10" s="364">
        <v>59310</v>
      </c>
    </row>
    <row r="11" spans="1:6" ht="26.25" customHeight="1">
      <c r="A11" s="515"/>
      <c r="B11" s="516"/>
      <c r="C11" s="517"/>
      <c r="D11" s="356" t="s">
        <v>701</v>
      </c>
      <c r="E11" s="364">
        <v>44856</v>
      </c>
      <c r="F11" s="364">
        <v>162540</v>
      </c>
    </row>
    <row r="12" spans="1:6" ht="26.25" customHeight="1">
      <c r="A12" s="515"/>
      <c r="B12" s="516"/>
      <c r="C12" s="517"/>
      <c r="D12" s="356" t="s">
        <v>702</v>
      </c>
      <c r="E12" s="364">
        <v>2308</v>
      </c>
      <c r="F12" s="364">
        <v>5259</v>
      </c>
    </row>
    <row r="13" spans="1:6" ht="26.25" customHeight="1">
      <c r="A13" s="515"/>
      <c r="B13" s="516"/>
      <c r="C13" s="517"/>
      <c r="D13" s="357" t="s">
        <v>703</v>
      </c>
      <c r="E13" s="364">
        <v>11893</v>
      </c>
      <c r="F13" s="364">
        <v>28031</v>
      </c>
    </row>
    <row r="14" spans="1:6" ht="26.25" customHeight="1">
      <c r="A14" s="515"/>
      <c r="B14" s="516"/>
      <c r="C14" s="518" t="s">
        <v>704</v>
      </c>
      <c r="D14" s="355" t="s">
        <v>698</v>
      </c>
      <c r="E14" s="364">
        <v>8127</v>
      </c>
      <c r="F14" s="364">
        <v>32855</v>
      </c>
    </row>
    <row r="15" spans="1:6" ht="26.25" customHeight="1">
      <c r="A15" s="515"/>
      <c r="B15" s="516"/>
      <c r="C15" s="518"/>
      <c r="D15" s="356" t="s">
        <v>705</v>
      </c>
      <c r="E15" s="364">
        <v>237</v>
      </c>
      <c r="F15" s="364">
        <v>948</v>
      </c>
    </row>
    <row r="16" spans="1:6" ht="26.25" customHeight="1">
      <c r="A16" s="515"/>
      <c r="B16" s="516"/>
      <c r="C16" s="518"/>
      <c r="D16" s="356" t="s">
        <v>706</v>
      </c>
      <c r="E16" s="364">
        <v>1076</v>
      </c>
      <c r="F16" s="364">
        <v>3228</v>
      </c>
    </row>
    <row r="17" spans="1:6" ht="26.25" customHeight="1">
      <c r="A17" s="515"/>
      <c r="B17" s="516"/>
      <c r="C17" s="518"/>
      <c r="D17" s="358" t="s">
        <v>707</v>
      </c>
      <c r="E17" s="364">
        <v>857</v>
      </c>
      <c r="F17" s="364">
        <v>4986</v>
      </c>
    </row>
    <row r="18" spans="1:6" ht="26.25" customHeight="1">
      <c r="A18" s="515"/>
      <c r="B18" s="516"/>
      <c r="C18" s="518"/>
      <c r="D18" s="358" t="s">
        <v>708</v>
      </c>
      <c r="E18" s="364">
        <v>2122</v>
      </c>
      <c r="F18" s="364">
        <v>9854</v>
      </c>
    </row>
    <row r="19" spans="1:6" ht="26.25" customHeight="1">
      <c r="A19" s="515"/>
      <c r="B19" s="516"/>
      <c r="C19" s="518"/>
      <c r="D19" s="359" t="s">
        <v>709</v>
      </c>
      <c r="E19" s="364">
        <v>241</v>
      </c>
      <c r="F19" s="364">
        <v>787</v>
      </c>
    </row>
    <row r="20" spans="1:6" ht="26.25" customHeight="1">
      <c r="A20" s="515"/>
      <c r="B20" s="516"/>
      <c r="C20" s="518"/>
      <c r="D20" s="359" t="s">
        <v>710</v>
      </c>
      <c r="E20" s="364">
        <v>941</v>
      </c>
      <c r="F20" s="364">
        <v>4346</v>
      </c>
    </row>
    <row r="21" spans="1:6" ht="26.25" customHeight="1">
      <c r="A21" s="515"/>
      <c r="B21" s="516"/>
      <c r="C21" s="518"/>
      <c r="D21" s="359" t="s">
        <v>711</v>
      </c>
      <c r="E21" s="364">
        <v>120</v>
      </c>
      <c r="F21" s="364">
        <v>583</v>
      </c>
    </row>
    <row r="22" spans="1:6" ht="26.25" customHeight="1">
      <c r="A22" s="515"/>
      <c r="B22" s="516"/>
      <c r="C22" s="518"/>
      <c r="D22" s="359" t="s">
        <v>712</v>
      </c>
      <c r="E22" s="364">
        <v>283</v>
      </c>
      <c r="F22" s="364">
        <v>1792</v>
      </c>
    </row>
    <row r="23" spans="1:6" ht="26.25" customHeight="1">
      <c r="A23" s="515"/>
      <c r="B23" s="516"/>
      <c r="C23" s="518"/>
      <c r="D23" s="356" t="s">
        <v>713</v>
      </c>
      <c r="E23" s="364">
        <v>911</v>
      </c>
      <c r="F23" s="364">
        <v>1907</v>
      </c>
    </row>
    <row r="24" spans="1:6" ht="26.25" customHeight="1">
      <c r="A24" s="515"/>
      <c r="B24" s="516"/>
      <c r="C24" s="518"/>
      <c r="D24" s="357" t="s">
        <v>714</v>
      </c>
      <c r="E24" s="364">
        <v>1339</v>
      </c>
      <c r="F24" s="364">
        <v>4424</v>
      </c>
    </row>
    <row r="25" spans="1:6" ht="26.25" customHeight="1">
      <c r="A25" s="515"/>
      <c r="B25" s="519" t="s">
        <v>715</v>
      </c>
      <c r="C25" s="519"/>
      <c r="D25" s="519"/>
      <c r="E25" s="364">
        <v>2164</v>
      </c>
      <c r="F25" s="364">
        <v>5334</v>
      </c>
    </row>
    <row r="26" spans="1:6" ht="26.25" customHeight="1">
      <c r="A26" s="515"/>
      <c r="B26" s="519" t="s">
        <v>716</v>
      </c>
      <c r="C26" s="519"/>
      <c r="D26" s="519"/>
      <c r="E26" s="364">
        <v>43572</v>
      </c>
      <c r="F26" s="364">
        <v>43572</v>
      </c>
    </row>
    <row r="27" spans="1:6" ht="26.25" customHeight="1">
      <c r="A27" s="520" t="s">
        <v>717</v>
      </c>
      <c r="B27" s="520"/>
      <c r="C27" s="520"/>
      <c r="D27" s="521"/>
      <c r="E27" s="365">
        <v>184</v>
      </c>
      <c r="F27" s="365">
        <v>4681</v>
      </c>
    </row>
    <row r="28" spans="1:6" ht="15" customHeight="1">
      <c r="A28" s="348" t="s">
        <v>718</v>
      </c>
      <c r="B28" s="348"/>
      <c r="C28" s="348"/>
      <c r="D28" s="348"/>
      <c r="E28" s="348"/>
      <c r="F28" s="366"/>
    </row>
    <row r="29" spans="1:6" ht="15" customHeight="1">
      <c r="A29" s="345" t="s">
        <v>719</v>
      </c>
      <c r="B29" s="348"/>
      <c r="C29" s="348"/>
      <c r="D29" s="348"/>
      <c r="E29" s="348"/>
      <c r="F29" s="366"/>
    </row>
    <row r="30" spans="1:6" ht="15" customHeight="1">
      <c r="A30" s="345"/>
      <c r="B30" s="348"/>
      <c r="C30" s="348"/>
      <c r="D30" s="348"/>
      <c r="E30" s="348"/>
      <c r="F30" s="366"/>
    </row>
    <row r="31" spans="1:6" ht="15" customHeight="1">
      <c r="E31" s="348"/>
      <c r="F31" s="348"/>
    </row>
    <row r="32" spans="1:6" ht="15" customHeight="1">
      <c r="E32" s="348"/>
      <c r="F32" s="348"/>
    </row>
    <row r="33" spans="5:6" ht="15" customHeight="1">
      <c r="E33" s="348"/>
      <c r="F33" s="348"/>
    </row>
  </sheetData>
  <mergeCells count="12">
    <mergeCell ref="B26:D26"/>
    <mergeCell ref="A27:D27"/>
    <mergeCell ref="A4:D5"/>
    <mergeCell ref="E4:F4"/>
    <mergeCell ref="A6:D6"/>
    <mergeCell ref="A7:A26"/>
    <mergeCell ref="B7:D7"/>
    <mergeCell ref="B8:B24"/>
    <mergeCell ref="C8:D8"/>
    <mergeCell ref="C9:C13"/>
    <mergeCell ref="C14:C24"/>
    <mergeCell ref="B25:D2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Width="2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M70"/>
  <sheetViews>
    <sheetView zoomScale="110" zoomScaleNormal="110" workbookViewId="0"/>
  </sheetViews>
  <sheetFormatPr defaultColWidth="8.75" defaultRowHeight="15" customHeight="1"/>
  <cols>
    <col min="1" max="1" width="8.75" style="74" customWidth="1"/>
    <col min="2" max="2" width="8.125" style="74" customWidth="1"/>
    <col min="3" max="5" width="6.875" style="74" customWidth="1"/>
    <col min="6" max="6" width="6.25" style="74" customWidth="1"/>
    <col min="7" max="9" width="5.625" style="74" customWidth="1"/>
    <col min="10" max="10" width="6.875" style="74" customWidth="1"/>
    <col min="11" max="13" width="6.25" style="74" customWidth="1"/>
    <col min="14" max="16384" width="8.75" style="398"/>
  </cols>
  <sheetData>
    <row r="1" spans="1:13" s="259" customFormat="1" ht="15" customHeight="1">
      <c r="A1" s="482" t="s">
        <v>859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s="259" customFormat="1" ht="15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s="371" customFormat="1" ht="15" customHeight="1">
      <c r="A3" s="367" t="s">
        <v>721</v>
      </c>
      <c r="B3" s="368"/>
      <c r="C3" s="368"/>
      <c r="D3" s="368"/>
      <c r="E3" s="368"/>
      <c r="F3" s="368"/>
      <c r="G3" s="369"/>
      <c r="H3" s="369"/>
      <c r="I3" s="370"/>
      <c r="J3" s="370"/>
      <c r="K3" s="370"/>
      <c r="L3" s="370"/>
      <c r="M3" s="369"/>
    </row>
    <row r="4" spans="1:13" s="371" customFormat="1" ht="15" customHeight="1">
      <c r="A4" s="372" t="s">
        <v>722</v>
      </c>
      <c r="B4" s="373"/>
      <c r="C4" s="374"/>
      <c r="D4" s="375"/>
      <c r="E4" s="375"/>
      <c r="F4" s="375"/>
      <c r="G4" s="375"/>
      <c r="H4" s="375"/>
      <c r="I4" s="375"/>
      <c r="J4" s="375"/>
      <c r="K4" s="375"/>
      <c r="L4" s="375"/>
      <c r="M4" s="245" t="s">
        <v>723</v>
      </c>
    </row>
    <row r="5" spans="1:13" s="371" customFormat="1" ht="12" customHeight="1">
      <c r="A5" s="524" t="s">
        <v>724</v>
      </c>
      <c r="B5" s="527" t="s">
        <v>725</v>
      </c>
      <c r="C5" s="376" t="s">
        <v>726</v>
      </c>
      <c r="D5" s="530" t="s">
        <v>727</v>
      </c>
      <c r="E5" s="530"/>
      <c r="F5" s="530"/>
      <c r="G5" s="530"/>
      <c r="H5" s="377"/>
      <c r="I5" s="377"/>
      <c r="J5" s="531" t="s">
        <v>728</v>
      </c>
      <c r="K5" s="532"/>
      <c r="L5" s="532"/>
      <c r="M5" s="532"/>
    </row>
    <row r="6" spans="1:13" s="371" customFormat="1" ht="12" customHeight="1">
      <c r="A6" s="525"/>
      <c r="B6" s="528"/>
      <c r="C6" s="527" t="s">
        <v>139</v>
      </c>
      <c r="D6" s="534" t="s">
        <v>729</v>
      </c>
      <c r="E6" s="530"/>
      <c r="F6" s="530"/>
      <c r="G6" s="530"/>
      <c r="H6" s="535"/>
      <c r="I6" s="527" t="s">
        <v>730</v>
      </c>
      <c r="J6" s="527" t="s">
        <v>731</v>
      </c>
      <c r="K6" s="527" t="s">
        <v>732</v>
      </c>
      <c r="L6" s="527" t="s">
        <v>733</v>
      </c>
      <c r="M6" s="522" t="s">
        <v>734</v>
      </c>
    </row>
    <row r="7" spans="1:13" s="371" customFormat="1" ht="30" customHeight="1">
      <c r="A7" s="526"/>
      <c r="B7" s="529"/>
      <c r="C7" s="533"/>
      <c r="D7" s="378" t="s">
        <v>731</v>
      </c>
      <c r="E7" s="378" t="s">
        <v>735</v>
      </c>
      <c r="F7" s="379" t="s">
        <v>736</v>
      </c>
      <c r="G7" s="379" t="s">
        <v>737</v>
      </c>
      <c r="H7" s="380" t="s">
        <v>738</v>
      </c>
      <c r="I7" s="533"/>
      <c r="J7" s="533"/>
      <c r="K7" s="533"/>
      <c r="L7" s="533"/>
      <c r="M7" s="523"/>
    </row>
    <row r="8" spans="1:13" s="371" customFormat="1" ht="12" customHeight="1">
      <c r="A8" s="381" t="s">
        <v>739</v>
      </c>
      <c r="B8" s="382">
        <v>297567</v>
      </c>
      <c r="C8" s="383">
        <v>164934</v>
      </c>
      <c r="D8" s="383">
        <v>158558</v>
      </c>
      <c r="E8" s="383">
        <v>128391</v>
      </c>
      <c r="F8" s="383">
        <v>21464</v>
      </c>
      <c r="G8" s="383">
        <v>4221</v>
      </c>
      <c r="H8" s="383">
        <v>4482</v>
      </c>
      <c r="I8" s="383">
        <v>6376</v>
      </c>
      <c r="J8" s="383">
        <v>94892</v>
      </c>
      <c r="K8" s="383">
        <v>38242</v>
      </c>
      <c r="L8" s="383">
        <v>14200</v>
      </c>
      <c r="M8" s="383">
        <v>42450</v>
      </c>
    </row>
    <row r="9" spans="1:13" s="371" customFormat="1" ht="12" customHeight="1">
      <c r="A9" s="384" t="s">
        <v>740</v>
      </c>
      <c r="B9" s="385">
        <v>15716</v>
      </c>
      <c r="C9" s="386">
        <v>2625</v>
      </c>
      <c r="D9" s="386">
        <v>2498</v>
      </c>
      <c r="E9" s="386">
        <v>702</v>
      </c>
      <c r="F9" s="386">
        <v>78</v>
      </c>
      <c r="G9" s="386">
        <v>1663</v>
      </c>
      <c r="H9" s="386">
        <v>55</v>
      </c>
      <c r="I9" s="386">
        <v>127</v>
      </c>
      <c r="J9" s="386">
        <v>11217</v>
      </c>
      <c r="K9" s="386">
        <v>86</v>
      </c>
      <c r="L9" s="386">
        <v>10913</v>
      </c>
      <c r="M9" s="386">
        <v>218</v>
      </c>
    </row>
    <row r="10" spans="1:13" s="371" customFormat="1" ht="12" customHeight="1">
      <c r="A10" s="384" t="s">
        <v>82</v>
      </c>
      <c r="B10" s="385">
        <v>18132</v>
      </c>
      <c r="C10" s="386">
        <v>11319</v>
      </c>
      <c r="D10" s="386">
        <v>10622</v>
      </c>
      <c r="E10" s="386">
        <v>7727</v>
      </c>
      <c r="F10" s="386">
        <v>276</v>
      </c>
      <c r="G10" s="386">
        <v>2382</v>
      </c>
      <c r="H10" s="386">
        <v>237</v>
      </c>
      <c r="I10" s="386">
        <v>697</v>
      </c>
      <c r="J10" s="386">
        <v>3741</v>
      </c>
      <c r="K10" s="386">
        <v>336</v>
      </c>
      <c r="L10" s="386">
        <v>3072</v>
      </c>
      <c r="M10" s="386">
        <v>333</v>
      </c>
    </row>
    <row r="11" spans="1:13" s="371" customFormat="1" ht="12" customHeight="1">
      <c r="A11" s="384" t="s">
        <v>84</v>
      </c>
      <c r="B11" s="385">
        <v>17886</v>
      </c>
      <c r="C11" s="386">
        <v>12895</v>
      </c>
      <c r="D11" s="386">
        <v>12223</v>
      </c>
      <c r="E11" s="386">
        <v>11392</v>
      </c>
      <c r="F11" s="386">
        <v>436</v>
      </c>
      <c r="G11" s="386">
        <v>86</v>
      </c>
      <c r="H11" s="386">
        <v>309</v>
      </c>
      <c r="I11" s="386">
        <v>672</v>
      </c>
      <c r="J11" s="386">
        <v>1324</v>
      </c>
      <c r="K11" s="386">
        <v>1008</v>
      </c>
      <c r="L11" s="386">
        <v>126</v>
      </c>
      <c r="M11" s="386">
        <v>190</v>
      </c>
    </row>
    <row r="12" spans="1:13" s="371" customFormat="1" ht="12" customHeight="1">
      <c r="A12" s="384" t="s">
        <v>86</v>
      </c>
      <c r="B12" s="385">
        <v>18972</v>
      </c>
      <c r="C12" s="386">
        <v>13484</v>
      </c>
      <c r="D12" s="386">
        <v>12887</v>
      </c>
      <c r="E12" s="386">
        <v>11455</v>
      </c>
      <c r="F12" s="386">
        <v>890</v>
      </c>
      <c r="G12" s="386">
        <v>32</v>
      </c>
      <c r="H12" s="386">
        <v>510</v>
      </c>
      <c r="I12" s="386">
        <v>597</v>
      </c>
      <c r="J12" s="386">
        <v>2135</v>
      </c>
      <c r="K12" s="386">
        <v>1869</v>
      </c>
      <c r="L12" s="386">
        <v>33</v>
      </c>
      <c r="M12" s="386">
        <v>233</v>
      </c>
    </row>
    <row r="13" spans="1:13" s="371" customFormat="1" ht="12" customHeight="1">
      <c r="A13" s="384" t="s">
        <v>88</v>
      </c>
      <c r="B13" s="385">
        <v>21676</v>
      </c>
      <c r="C13" s="386">
        <v>15268</v>
      </c>
      <c r="D13" s="386">
        <v>14695</v>
      </c>
      <c r="E13" s="386">
        <v>12625</v>
      </c>
      <c r="F13" s="386">
        <v>1629</v>
      </c>
      <c r="G13" s="386">
        <v>16</v>
      </c>
      <c r="H13" s="386">
        <v>425</v>
      </c>
      <c r="I13" s="386">
        <v>573</v>
      </c>
      <c r="J13" s="386">
        <v>2750</v>
      </c>
      <c r="K13" s="386">
        <v>2443</v>
      </c>
      <c r="L13" s="386">
        <v>18</v>
      </c>
      <c r="M13" s="386">
        <v>289</v>
      </c>
    </row>
    <row r="14" spans="1:13" s="371" customFormat="1" ht="12" customHeight="1">
      <c r="A14" s="384" t="s">
        <v>90</v>
      </c>
      <c r="B14" s="385">
        <v>24443</v>
      </c>
      <c r="C14" s="386">
        <v>18165</v>
      </c>
      <c r="D14" s="386">
        <v>17553</v>
      </c>
      <c r="E14" s="386">
        <v>14845</v>
      </c>
      <c r="F14" s="386">
        <v>2374</v>
      </c>
      <c r="G14" s="386">
        <v>20</v>
      </c>
      <c r="H14" s="386">
        <v>314</v>
      </c>
      <c r="I14" s="386">
        <v>612</v>
      </c>
      <c r="J14" s="386">
        <v>2698</v>
      </c>
      <c r="K14" s="386">
        <v>2337</v>
      </c>
      <c r="L14" s="386">
        <v>13</v>
      </c>
      <c r="M14" s="386">
        <v>348</v>
      </c>
    </row>
    <row r="15" spans="1:13" s="371" customFormat="1" ht="12" customHeight="1">
      <c r="A15" s="384" t="s">
        <v>92</v>
      </c>
      <c r="B15" s="385">
        <v>30231</v>
      </c>
      <c r="C15" s="386">
        <v>23145</v>
      </c>
      <c r="D15" s="386">
        <v>22360</v>
      </c>
      <c r="E15" s="386">
        <v>18553</v>
      </c>
      <c r="F15" s="386">
        <v>3487</v>
      </c>
      <c r="G15" s="386">
        <v>6</v>
      </c>
      <c r="H15" s="386">
        <v>314</v>
      </c>
      <c r="I15" s="386">
        <v>785</v>
      </c>
      <c r="J15" s="386">
        <v>3075</v>
      </c>
      <c r="K15" s="386">
        <v>2550</v>
      </c>
      <c r="L15" s="386">
        <v>7</v>
      </c>
      <c r="M15" s="386">
        <v>518</v>
      </c>
    </row>
    <row r="16" spans="1:13" s="371" customFormat="1" ht="12" customHeight="1">
      <c r="A16" s="384" t="s">
        <v>73</v>
      </c>
      <c r="B16" s="385">
        <v>26075</v>
      </c>
      <c r="C16" s="386">
        <v>19884</v>
      </c>
      <c r="D16" s="386">
        <v>19174</v>
      </c>
      <c r="E16" s="386">
        <v>15937</v>
      </c>
      <c r="F16" s="386">
        <v>2934</v>
      </c>
      <c r="G16" s="386">
        <v>3</v>
      </c>
      <c r="H16" s="386">
        <v>300</v>
      </c>
      <c r="I16" s="386">
        <v>710</v>
      </c>
      <c r="J16" s="386">
        <v>2891</v>
      </c>
      <c r="K16" s="386">
        <v>2395</v>
      </c>
      <c r="L16" s="386">
        <v>5</v>
      </c>
      <c r="M16" s="386">
        <v>491</v>
      </c>
    </row>
    <row r="17" spans="1:13" s="371" customFormat="1" ht="12" customHeight="1">
      <c r="A17" s="384" t="s">
        <v>75</v>
      </c>
      <c r="B17" s="385">
        <v>20390</v>
      </c>
      <c r="C17" s="386">
        <v>15344</v>
      </c>
      <c r="D17" s="386">
        <v>14840</v>
      </c>
      <c r="E17" s="386">
        <v>12201</v>
      </c>
      <c r="F17" s="386">
        <v>2320</v>
      </c>
      <c r="G17" s="386">
        <v>2</v>
      </c>
      <c r="H17" s="386">
        <v>317</v>
      </c>
      <c r="I17" s="386">
        <v>504</v>
      </c>
      <c r="J17" s="386">
        <v>3011</v>
      </c>
      <c r="K17" s="386">
        <v>2495</v>
      </c>
      <c r="L17" s="386" t="s">
        <v>598</v>
      </c>
      <c r="M17" s="386">
        <v>516</v>
      </c>
    </row>
    <row r="18" spans="1:13" s="371" customFormat="1" ht="12" customHeight="1">
      <c r="A18" s="384" t="s">
        <v>77</v>
      </c>
      <c r="B18" s="385">
        <v>16923</v>
      </c>
      <c r="C18" s="386">
        <v>11563</v>
      </c>
      <c r="D18" s="386">
        <v>11129</v>
      </c>
      <c r="E18" s="386">
        <v>8929</v>
      </c>
      <c r="F18" s="386">
        <v>1937</v>
      </c>
      <c r="G18" s="386">
        <v>1</v>
      </c>
      <c r="H18" s="386">
        <v>262</v>
      </c>
      <c r="I18" s="386">
        <v>434</v>
      </c>
      <c r="J18" s="386">
        <v>4165</v>
      </c>
      <c r="K18" s="386">
        <v>2952</v>
      </c>
      <c r="L18" s="386" t="s">
        <v>598</v>
      </c>
      <c r="M18" s="386">
        <v>1213</v>
      </c>
    </row>
    <row r="19" spans="1:13" s="371" customFormat="1" ht="12" customHeight="1">
      <c r="A19" s="384" t="s">
        <v>79</v>
      </c>
      <c r="B19" s="385">
        <v>19329</v>
      </c>
      <c r="C19" s="386">
        <v>9174</v>
      </c>
      <c r="D19" s="386">
        <v>8789</v>
      </c>
      <c r="E19" s="386">
        <v>6411</v>
      </c>
      <c r="F19" s="386">
        <v>2011</v>
      </c>
      <c r="G19" s="386">
        <v>4</v>
      </c>
      <c r="H19" s="386">
        <v>363</v>
      </c>
      <c r="I19" s="386">
        <v>385</v>
      </c>
      <c r="J19" s="386">
        <v>8884</v>
      </c>
      <c r="K19" s="386">
        <v>4564</v>
      </c>
      <c r="L19" s="386">
        <v>7</v>
      </c>
      <c r="M19" s="386">
        <v>4313</v>
      </c>
    </row>
    <row r="20" spans="1:13" s="371" customFormat="1" ht="12" customHeight="1">
      <c r="A20" s="384" t="s">
        <v>81</v>
      </c>
      <c r="B20" s="385">
        <v>23354</v>
      </c>
      <c r="C20" s="386">
        <v>7148</v>
      </c>
      <c r="D20" s="386">
        <v>6960</v>
      </c>
      <c r="E20" s="386">
        <v>4744</v>
      </c>
      <c r="F20" s="386">
        <v>1772</v>
      </c>
      <c r="G20" s="386">
        <v>3</v>
      </c>
      <c r="H20" s="386">
        <v>441</v>
      </c>
      <c r="I20" s="386">
        <v>188</v>
      </c>
      <c r="J20" s="386">
        <v>14307</v>
      </c>
      <c r="K20" s="386">
        <v>5803</v>
      </c>
      <c r="L20" s="386">
        <v>3</v>
      </c>
      <c r="M20" s="386">
        <v>8501</v>
      </c>
    </row>
    <row r="21" spans="1:13" s="371" customFormat="1" ht="12" customHeight="1">
      <c r="A21" s="384" t="s">
        <v>83</v>
      </c>
      <c r="B21" s="385">
        <v>19996</v>
      </c>
      <c r="C21" s="386">
        <v>3384</v>
      </c>
      <c r="D21" s="386">
        <v>3311</v>
      </c>
      <c r="E21" s="386">
        <v>2068</v>
      </c>
      <c r="F21" s="386">
        <v>883</v>
      </c>
      <c r="G21" s="386">
        <v>2</v>
      </c>
      <c r="H21" s="386">
        <v>358</v>
      </c>
      <c r="I21" s="386">
        <v>73</v>
      </c>
      <c r="J21" s="386">
        <v>14494</v>
      </c>
      <c r="K21" s="386">
        <v>4940</v>
      </c>
      <c r="L21" s="386">
        <v>2</v>
      </c>
      <c r="M21" s="386">
        <v>9552</v>
      </c>
    </row>
    <row r="22" spans="1:13" s="371" customFormat="1" ht="12" customHeight="1">
      <c r="A22" s="384" t="s">
        <v>85</v>
      </c>
      <c r="B22" s="385">
        <v>14078</v>
      </c>
      <c r="C22" s="386">
        <v>1167</v>
      </c>
      <c r="D22" s="386">
        <v>1149</v>
      </c>
      <c r="E22" s="386">
        <v>612</v>
      </c>
      <c r="F22" s="386">
        <v>326</v>
      </c>
      <c r="G22" s="387" t="s">
        <v>598</v>
      </c>
      <c r="H22" s="386">
        <v>211</v>
      </c>
      <c r="I22" s="386">
        <v>18</v>
      </c>
      <c r="J22" s="386">
        <v>11226</v>
      </c>
      <c r="K22" s="386">
        <v>3006</v>
      </c>
      <c r="L22" s="386">
        <v>1</v>
      </c>
      <c r="M22" s="386">
        <v>8219</v>
      </c>
    </row>
    <row r="23" spans="1:13" s="371" customFormat="1" ht="12" customHeight="1">
      <c r="A23" s="384" t="s">
        <v>741</v>
      </c>
      <c r="B23" s="385">
        <v>10366</v>
      </c>
      <c r="C23" s="386">
        <v>369</v>
      </c>
      <c r="D23" s="386">
        <v>368</v>
      </c>
      <c r="E23" s="386">
        <v>190</v>
      </c>
      <c r="F23" s="386">
        <v>111</v>
      </c>
      <c r="G23" s="387">
        <v>1</v>
      </c>
      <c r="H23" s="386">
        <v>66</v>
      </c>
      <c r="I23" s="386">
        <v>1</v>
      </c>
      <c r="J23" s="386">
        <v>8974</v>
      </c>
      <c r="K23" s="386">
        <v>1458</v>
      </c>
      <c r="L23" s="386" t="s">
        <v>598</v>
      </c>
      <c r="M23" s="386">
        <v>7516</v>
      </c>
    </row>
    <row r="24" spans="1:13" s="371" customFormat="1" ht="8.25" customHeight="1">
      <c r="A24" s="388" t="s">
        <v>742</v>
      </c>
      <c r="B24" s="389"/>
      <c r="C24" s="390"/>
      <c r="D24" s="390"/>
      <c r="E24" s="390"/>
      <c r="F24" s="390"/>
      <c r="G24" s="390"/>
      <c r="H24" s="390"/>
      <c r="I24" s="390"/>
      <c r="J24" s="390"/>
      <c r="K24" s="390"/>
      <c r="L24" s="390"/>
      <c r="M24" s="390"/>
    </row>
    <row r="25" spans="1:13" s="371" customFormat="1" ht="12" customHeight="1">
      <c r="A25" s="384" t="s">
        <v>743</v>
      </c>
      <c r="B25" s="385">
        <v>87123</v>
      </c>
      <c r="C25" s="386">
        <v>21242</v>
      </c>
      <c r="D25" s="386">
        <v>20577</v>
      </c>
      <c r="E25" s="386">
        <v>14025</v>
      </c>
      <c r="F25" s="386">
        <v>5103</v>
      </c>
      <c r="G25" s="386">
        <v>10</v>
      </c>
      <c r="H25" s="386">
        <v>1439</v>
      </c>
      <c r="I25" s="386">
        <v>665</v>
      </c>
      <c r="J25" s="386">
        <v>57885</v>
      </c>
      <c r="K25" s="386">
        <v>19771</v>
      </c>
      <c r="L25" s="386">
        <v>13</v>
      </c>
      <c r="M25" s="386">
        <v>38101</v>
      </c>
    </row>
    <row r="26" spans="1:13" s="371" customFormat="1" ht="12" customHeight="1">
      <c r="A26" s="384" t="s">
        <v>744</v>
      </c>
      <c r="B26" s="385">
        <v>42683</v>
      </c>
      <c r="C26" s="386">
        <v>16322</v>
      </c>
      <c r="D26" s="386">
        <v>15749</v>
      </c>
      <c r="E26" s="386">
        <v>11155</v>
      </c>
      <c r="F26" s="386">
        <v>3783</v>
      </c>
      <c r="G26" s="386">
        <v>7</v>
      </c>
      <c r="H26" s="386">
        <v>804</v>
      </c>
      <c r="I26" s="386">
        <v>573</v>
      </c>
      <c r="J26" s="386">
        <v>23191</v>
      </c>
      <c r="K26" s="386">
        <v>10367</v>
      </c>
      <c r="L26" s="386">
        <v>10</v>
      </c>
      <c r="M26" s="386">
        <v>12814</v>
      </c>
    </row>
    <row r="27" spans="1:13" s="371" customFormat="1" ht="12" customHeight="1">
      <c r="A27" s="384" t="s">
        <v>745</v>
      </c>
      <c r="B27" s="385">
        <v>44440</v>
      </c>
      <c r="C27" s="386">
        <v>4920</v>
      </c>
      <c r="D27" s="386">
        <v>4828</v>
      </c>
      <c r="E27" s="386">
        <v>2870</v>
      </c>
      <c r="F27" s="386">
        <v>1320</v>
      </c>
      <c r="G27" s="386">
        <v>3</v>
      </c>
      <c r="H27" s="386">
        <v>635</v>
      </c>
      <c r="I27" s="386">
        <v>92</v>
      </c>
      <c r="J27" s="386">
        <v>34694</v>
      </c>
      <c r="K27" s="386">
        <v>9404</v>
      </c>
      <c r="L27" s="386">
        <v>3</v>
      </c>
      <c r="M27" s="386">
        <v>25287</v>
      </c>
    </row>
    <row r="28" spans="1:13" s="371" customFormat="1" ht="12" customHeight="1">
      <c r="A28" s="391" t="s">
        <v>746</v>
      </c>
      <c r="B28" s="392">
        <v>146104</v>
      </c>
      <c r="C28" s="393">
        <v>92380</v>
      </c>
      <c r="D28" s="393">
        <v>88457</v>
      </c>
      <c r="E28" s="393">
        <v>82523</v>
      </c>
      <c r="F28" s="393">
        <v>1619</v>
      </c>
      <c r="G28" s="393">
        <v>2009</v>
      </c>
      <c r="H28" s="393">
        <v>2306</v>
      </c>
      <c r="I28" s="393">
        <v>3923</v>
      </c>
      <c r="J28" s="393">
        <v>33313</v>
      </c>
      <c r="K28" s="393">
        <v>3509</v>
      </c>
      <c r="L28" s="393">
        <v>7351</v>
      </c>
      <c r="M28" s="393">
        <v>22453</v>
      </c>
    </row>
    <row r="29" spans="1:13" s="371" customFormat="1" ht="12" customHeight="1">
      <c r="A29" s="384" t="s">
        <v>747</v>
      </c>
      <c r="B29" s="385">
        <v>7976</v>
      </c>
      <c r="C29" s="386">
        <v>1248</v>
      </c>
      <c r="D29" s="386">
        <v>1177</v>
      </c>
      <c r="E29" s="386">
        <v>378</v>
      </c>
      <c r="F29" s="386">
        <v>29</v>
      </c>
      <c r="G29" s="386">
        <v>742</v>
      </c>
      <c r="H29" s="386">
        <v>28</v>
      </c>
      <c r="I29" s="386">
        <v>71</v>
      </c>
      <c r="J29" s="386">
        <v>5736</v>
      </c>
      <c r="K29" s="386">
        <v>28</v>
      </c>
      <c r="L29" s="386">
        <v>5573</v>
      </c>
      <c r="M29" s="386">
        <v>135</v>
      </c>
    </row>
    <row r="30" spans="1:13" s="371" customFormat="1" ht="12" customHeight="1">
      <c r="A30" s="384" t="s">
        <v>82</v>
      </c>
      <c r="B30" s="385">
        <v>8933</v>
      </c>
      <c r="C30" s="386">
        <v>5399</v>
      </c>
      <c r="D30" s="386">
        <v>5015</v>
      </c>
      <c r="E30" s="386">
        <v>3696</v>
      </c>
      <c r="F30" s="386">
        <v>74</v>
      </c>
      <c r="G30" s="386">
        <v>1161</v>
      </c>
      <c r="H30" s="386">
        <v>84</v>
      </c>
      <c r="I30" s="386">
        <v>384</v>
      </c>
      <c r="J30" s="386">
        <v>1904</v>
      </c>
      <c r="K30" s="386">
        <v>41</v>
      </c>
      <c r="L30" s="386">
        <v>1663</v>
      </c>
      <c r="M30" s="386">
        <v>200</v>
      </c>
    </row>
    <row r="31" spans="1:13" s="371" customFormat="1" ht="12" customHeight="1">
      <c r="A31" s="384" t="s">
        <v>84</v>
      </c>
      <c r="B31" s="385">
        <v>8964</v>
      </c>
      <c r="C31" s="386">
        <v>6718</v>
      </c>
      <c r="D31" s="386">
        <v>6371</v>
      </c>
      <c r="E31" s="386">
        <v>6192</v>
      </c>
      <c r="F31" s="386">
        <v>46</v>
      </c>
      <c r="G31" s="386">
        <v>60</v>
      </c>
      <c r="H31" s="386">
        <v>73</v>
      </c>
      <c r="I31" s="386">
        <v>347</v>
      </c>
      <c r="J31" s="386">
        <v>247</v>
      </c>
      <c r="K31" s="386">
        <v>49</v>
      </c>
      <c r="L31" s="386">
        <v>88</v>
      </c>
      <c r="M31" s="386">
        <v>110</v>
      </c>
    </row>
    <row r="32" spans="1:13" s="371" customFormat="1" ht="12" customHeight="1">
      <c r="A32" s="384" t="s">
        <v>86</v>
      </c>
      <c r="B32" s="385">
        <v>9661</v>
      </c>
      <c r="C32" s="386">
        <v>7586</v>
      </c>
      <c r="D32" s="386">
        <v>7248</v>
      </c>
      <c r="E32" s="386">
        <v>7072</v>
      </c>
      <c r="F32" s="386">
        <v>45</v>
      </c>
      <c r="G32" s="386">
        <v>18</v>
      </c>
      <c r="H32" s="386">
        <v>113</v>
      </c>
      <c r="I32" s="386">
        <v>338</v>
      </c>
      <c r="J32" s="386">
        <v>214</v>
      </c>
      <c r="K32" s="386">
        <v>62</v>
      </c>
      <c r="L32" s="386">
        <v>10</v>
      </c>
      <c r="M32" s="386">
        <v>142</v>
      </c>
    </row>
    <row r="33" spans="1:13" s="371" customFormat="1" ht="12" customHeight="1">
      <c r="A33" s="384" t="s">
        <v>88</v>
      </c>
      <c r="B33" s="385">
        <v>10927</v>
      </c>
      <c r="C33" s="386">
        <v>8645</v>
      </c>
      <c r="D33" s="386">
        <v>8292</v>
      </c>
      <c r="E33" s="386">
        <v>8131</v>
      </c>
      <c r="F33" s="386">
        <v>45</v>
      </c>
      <c r="G33" s="386">
        <v>10</v>
      </c>
      <c r="H33" s="386">
        <v>106</v>
      </c>
      <c r="I33" s="386">
        <v>353</v>
      </c>
      <c r="J33" s="386">
        <v>251</v>
      </c>
      <c r="K33" s="386">
        <v>72</v>
      </c>
      <c r="L33" s="386">
        <v>5</v>
      </c>
      <c r="M33" s="386">
        <v>174</v>
      </c>
    </row>
    <row r="34" spans="1:13" s="371" customFormat="1" ht="12" customHeight="1">
      <c r="A34" s="384" t="s">
        <v>90</v>
      </c>
      <c r="B34" s="385">
        <v>12679</v>
      </c>
      <c r="C34" s="386">
        <v>10300</v>
      </c>
      <c r="D34" s="386">
        <v>9914</v>
      </c>
      <c r="E34" s="386">
        <v>9720</v>
      </c>
      <c r="F34" s="386">
        <v>51</v>
      </c>
      <c r="G34" s="386">
        <v>9</v>
      </c>
      <c r="H34" s="386">
        <v>134</v>
      </c>
      <c r="I34" s="386">
        <v>386</v>
      </c>
      <c r="J34" s="386">
        <v>296</v>
      </c>
      <c r="K34" s="386">
        <v>72</v>
      </c>
      <c r="L34" s="386">
        <v>2</v>
      </c>
      <c r="M34" s="386">
        <v>222</v>
      </c>
    </row>
    <row r="35" spans="1:13" s="371" customFormat="1" ht="12" customHeight="1">
      <c r="A35" s="384" t="s">
        <v>92</v>
      </c>
      <c r="B35" s="385">
        <v>15630</v>
      </c>
      <c r="C35" s="386">
        <v>12951</v>
      </c>
      <c r="D35" s="386">
        <v>12480</v>
      </c>
      <c r="E35" s="386">
        <v>12227</v>
      </c>
      <c r="F35" s="386">
        <v>73</v>
      </c>
      <c r="G35" s="386">
        <v>2</v>
      </c>
      <c r="H35" s="386">
        <v>178</v>
      </c>
      <c r="I35" s="386">
        <v>471</v>
      </c>
      <c r="J35" s="386">
        <v>459</v>
      </c>
      <c r="K35" s="386">
        <v>121</v>
      </c>
      <c r="L35" s="386">
        <v>2</v>
      </c>
      <c r="M35" s="386">
        <v>336</v>
      </c>
    </row>
    <row r="36" spans="1:13" s="371" customFormat="1" ht="12" customHeight="1">
      <c r="A36" s="384" t="s">
        <v>73</v>
      </c>
      <c r="B36" s="385">
        <v>13444</v>
      </c>
      <c r="C36" s="386">
        <v>11040</v>
      </c>
      <c r="D36" s="386">
        <v>10611</v>
      </c>
      <c r="E36" s="386">
        <v>10366</v>
      </c>
      <c r="F36" s="386">
        <v>64</v>
      </c>
      <c r="G36" s="387">
        <v>1</v>
      </c>
      <c r="H36" s="386">
        <v>180</v>
      </c>
      <c r="I36" s="386">
        <v>429</v>
      </c>
      <c r="J36" s="386">
        <v>443</v>
      </c>
      <c r="K36" s="386">
        <v>129</v>
      </c>
      <c r="L36" s="386">
        <v>2</v>
      </c>
      <c r="M36" s="386">
        <v>312</v>
      </c>
    </row>
    <row r="37" spans="1:13" s="371" customFormat="1" ht="12" customHeight="1">
      <c r="A37" s="384" t="s">
        <v>75</v>
      </c>
      <c r="B37" s="385">
        <v>10479</v>
      </c>
      <c r="C37" s="386">
        <v>8752</v>
      </c>
      <c r="D37" s="386">
        <v>8439</v>
      </c>
      <c r="E37" s="386">
        <v>8170</v>
      </c>
      <c r="F37" s="386">
        <v>74</v>
      </c>
      <c r="G37" s="387">
        <v>1</v>
      </c>
      <c r="H37" s="386">
        <v>194</v>
      </c>
      <c r="I37" s="386">
        <v>313</v>
      </c>
      <c r="J37" s="386">
        <v>486</v>
      </c>
      <c r="K37" s="386">
        <v>165</v>
      </c>
      <c r="L37" s="387" t="s">
        <v>598</v>
      </c>
      <c r="M37" s="386">
        <v>321</v>
      </c>
    </row>
    <row r="38" spans="1:13" s="371" customFormat="1" ht="12" customHeight="1">
      <c r="A38" s="384" t="s">
        <v>77</v>
      </c>
      <c r="B38" s="385">
        <v>8426</v>
      </c>
      <c r="C38" s="386">
        <v>6760</v>
      </c>
      <c r="D38" s="386">
        <v>6461</v>
      </c>
      <c r="E38" s="386">
        <v>6164</v>
      </c>
      <c r="F38" s="386">
        <v>132</v>
      </c>
      <c r="G38" s="386" t="s">
        <v>598</v>
      </c>
      <c r="H38" s="386">
        <v>165</v>
      </c>
      <c r="I38" s="386">
        <v>299</v>
      </c>
      <c r="J38" s="386">
        <v>966</v>
      </c>
      <c r="K38" s="386">
        <v>221</v>
      </c>
      <c r="L38" s="386" t="s">
        <v>598</v>
      </c>
      <c r="M38" s="386">
        <v>745</v>
      </c>
    </row>
    <row r="39" spans="1:13" s="371" customFormat="1" ht="12" customHeight="1">
      <c r="A39" s="384" t="s">
        <v>79</v>
      </c>
      <c r="B39" s="385">
        <v>9284</v>
      </c>
      <c r="C39" s="386">
        <v>5529</v>
      </c>
      <c r="D39" s="386">
        <v>5225</v>
      </c>
      <c r="E39" s="386">
        <v>4671</v>
      </c>
      <c r="F39" s="386">
        <v>293</v>
      </c>
      <c r="G39" s="387">
        <v>3</v>
      </c>
      <c r="H39" s="386">
        <v>258</v>
      </c>
      <c r="I39" s="386">
        <v>304</v>
      </c>
      <c r="J39" s="386">
        <v>3060</v>
      </c>
      <c r="K39" s="386">
        <v>499</v>
      </c>
      <c r="L39" s="386">
        <v>4</v>
      </c>
      <c r="M39" s="386">
        <v>2557</v>
      </c>
    </row>
    <row r="40" spans="1:13" s="371" customFormat="1" ht="12" customHeight="1">
      <c r="A40" s="384" t="s">
        <v>81</v>
      </c>
      <c r="B40" s="385">
        <v>10742</v>
      </c>
      <c r="C40" s="386">
        <v>4351</v>
      </c>
      <c r="D40" s="386">
        <v>4197</v>
      </c>
      <c r="E40" s="386">
        <v>3529</v>
      </c>
      <c r="F40" s="386">
        <v>341</v>
      </c>
      <c r="G40" s="387">
        <v>2</v>
      </c>
      <c r="H40" s="386">
        <v>325</v>
      </c>
      <c r="I40" s="386">
        <v>154</v>
      </c>
      <c r="J40" s="386">
        <v>5498</v>
      </c>
      <c r="K40" s="386">
        <v>645</v>
      </c>
      <c r="L40" s="386">
        <v>2</v>
      </c>
      <c r="M40" s="386">
        <v>4851</v>
      </c>
    </row>
    <row r="41" spans="1:13" s="371" customFormat="1" ht="12" customHeight="1">
      <c r="A41" s="384" t="s">
        <v>83</v>
      </c>
      <c r="B41" s="385">
        <v>8979</v>
      </c>
      <c r="C41" s="386">
        <v>2139</v>
      </c>
      <c r="D41" s="386">
        <v>2078</v>
      </c>
      <c r="E41" s="386">
        <v>1582</v>
      </c>
      <c r="F41" s="386">
        <v>227</v>
      </c>
      <c r="G41" s="386" t="s">
        <v>598</v>
      </c>
      <c r="H41" s="386">
        <v>269</v>
      </c>
      <c r="I41" s="386">
        <v>61</v>
      </c>
      <c r="J41" s="386">
        <v>5932</v>
      </c>
      <c r="K41" s="386">
        <v>676</v>
      </c>
      <c r="L41" s="386" t="s">
        <v>598</v>
      </c>
      <c r="M41" s="386">
        <v>5256</v>
      </c>
    </row>
    <row r="42" spans="1:13" s="371" customFormat="1" ht="12" customHeight="1">
      <c r="A42" s="384" t="s">
        <v>85</v>
      </c>
      <c r="B42" s="385">
        <v>6320</v>
      </c>
      <c r="C42" s="386">
        <v>748</v>
      </c>
      <c r="D42" s="386">
        <v>736</v>
      </c>
      <c r="E42" s="386">
        <v>480</v>
      </c>
      <c r="F42" s="386">
        <v>99</v>
      </c>
      <c r="G42" s="387" t="s">
        <v>598</v>
      </c>
      <c r="H42" s="386">
        <v>157</v>
      </c>
      <c r="I42" s="386">
        <v>12</v>
      </c>
      <c r="J42" s="386">
        <v>4796</v>
      </c>
      <c r="K42" s="386">
        <v>500</v>
      </c>
      <c r="L42" s="386" t="s">
        <v>598</v>
      </c>
      <c r="M42" s="386">
        <v>4296</v>
      </c>
    </row>
    <row r="43" spans="1:13" s="371" customFormat="1" ht="12" customHeight="1">
      <c r="A43" s="384" t="s">
        <v>748</v>
      </c>
      <c r="B43" s="385">
        <v>3660</v>
      </c>
      <c r="C43" s="386">
        <v>214</v>
      </c>
      <c r="D43" s="386">
        <v>213</v>
      </c>
      <c r="E43" s="386">
        <v>145</v>
      </c>
      <c r="F43" s="386">
        <v>26</v>
      </c>
      <c r="G43" s="387">
        <v>0</v>
      </c>
      <c r="H43" s="386">
        <v>42</v>
      </c>
      <c r="I43" s="386">
        <v>1</v>
      </c>
      <c r="J43" s="386">
        <v>3025</v>
      </c>
      <c r="K43" s="386">
        <v>229</v>
      </c>
      <c r="L43" s="387">
        <v>0</v>
      </c>
      <c r="M43" s="386">
        <v>2796</v>
      </c>
    </row>
    <row r="44" spans="1:13" s="371" customFormat="1" ht="8.25" customHeight="1">
      <c r="A44" s="388" t="s">
        <v>742</v>
      </c>
      <c r="B44" s="389"/>
      <c r="C44" s="390"/>
      <c r="D44" s="390"/>
      <c r="E44" s="390"/>
      <c r="F44" s="390"/>
      <c r="G44" s="390"/>
      <c r="H44" s="390"/>
      <c r="I44" s="390"/>
      <c r="J44" s="390"/>
      <c r="K44" s="390"/>
      <c r="L44" s="390"/>
      <c r="M44" s="390"/>
    </row>
    <row r="45" spans="1:13" s="371" customFormat="1" ht="12" customHeight="1">
      <c r="A45" s="384" t="s">
        <v>749</v>
      </c>
      <c r="B45" s="385">
        <v>38985</v>
      </c>
      <c r="C45" s="386">
        <v>12981</v>
      </c>
      <c r="D45" s="386">
        <v>12449</v>
      </c>
      <c r="E45" s="386">
        <v>10407</v>
      </c>
      <c r="F45" s="386">
        <v>986</v>
      </c>
      <c r="G45" s="386">
        <v>5</v>
      </c>
      <c r="H45" s="386">
        <v>1051</v>
      </c>
      <c r="I45" s="386">
        <v>532</v>
      </c>
      <c r="J45" s="386">
        <v>22311</v>
      </c>
      <c r="K45" s="386">
        <v>2549</v>
      </c>
      <c r="L45" s="386">
        <v>6</v>
      </c>
      <c r="M45" s="386">
        <v>19756</v>
      </c>
    </row>
    <row r="46" spans="1:13" s="371" customFormat="1" ht="12" customHeight="1">
      <c r="A46" s="384" t="s">
        <v>744</v>
      </c>
      <c r="B46" s="385">
        <v>20026</v>
      </c>
      <c r="C46" s="386">
        <v>9880</v>
      </c>
      <c r="D46" s="386">
        <v>9422</v>
      </c>
      <c r="E46" s="386">
        <v>8200</v>
      </c>
      <c r="F46" s="386">
        <v>634</v>
      </c>
      <c r="G46" s="387">
        <v>5</v>
      </c>
      <c r="H46" s="386">
        <v>583</v>
      </c>
      <c r="I46" s="386">
        <v>458</v>
      </c>
      <c r="J46" s="386">
        <v>8558</v>
      </c>
      <c r="K46" s="386">
        <v>1144</v>
      </c>
      <c r="L46" s="386">
        <v>6</v>
      </c>
      <c r="M46" s="386">
        <v>7408</v>
      </c>
    </row>
    <row r="47" spans="1:13" s="371" customFormat="1" ht="12" customHeight="1">
      <c r="A47" s="384" t="s">
        <v>745</v>
      </c>
      <c r="B47" s="385">
        <v>18959</v>
      </c>
      <c r="C47" s="386">
        <v>3101</v>
      </c>
      <c r="D47" s="386">
        <v>3027</v>
      </c>
      <c r="E47" s="386">
        <v>2207</v>
      </c>
      <c r="F47" s="386">
        <v>352</v>
      </c>
      <c r="G47" s="386" t="s">
        <v>598</v>
      </c>
      <c r="H47" s="386">
        <v>468</v>
      </c>
      <c r="I47" s="386">
        <v>74</v>
      </c>
      <c r="J47" s="386">
        <v>13753</v>
      </c>
      <c r="K47" s="386">
        <v>1405</v>
      </c>
      <c r="L47" s="386" t="s">
        <v>598</v>
      </c>
      <c r="M47" s="386">
        <v>12348</v>
      </c>
    </row>
    <row r="48" spans="1:13" s="371" customFormat="1" ht="12" customHeight="1">
      <c r="A48" s="391" t="s">
        <v>750</v>
      </c>
      <c r="B48" s="392">
        <v>151463</v>
      </c>
      <c r="C48" s="393">
        <v>72554</v>
      </c>
      <c r="D48" s="393">
        <v>70101</v>
      </c>
      <c r="E48" s="393">
        <v>45868</v>
      </c>
      <c r="F48" s="393">
        <v>19845</v>
      </c>
      <c r="G48" s="393">
        <v>2212</v>
      </c>
      <c r="H48" s="393">
        <v>2176</v>
      </c>
      <c r="I48" s="393">
        <v>2453</v>
      </c>
      <c r="J48" s="393">
        <v>61579</v>
      </c>
      <c r="K48" s="393">
        <v>34733</v>
      </c>
      <c r="L48" s="393">
        <v>6849</v>
      </c>
      <c r="M48" s="393">
        <v>19997</v>
      </c>
    </row>
    <row r="49" spans="1:13" s="371" customFormat="1" ht="12" customHeight="1">
      <c r="A49" s="384" t="s">
        <v>751</v>
      </c>
      <c r="B49" s="385">
        <v>7740</v>
      </c>
      <c r="C49" s="386">
        <v>1377</v>
      </c>
      <c r="D49" s="386">
        <v>1321</v>
      </c>
      <c r="E49" s="386">
        <v>324</v>
      </c>
      <c r="F49" s="386">
        <v>49</v>
      </c>
      <c r="G49" s="386">
        <v>921</v>
      </c>
      <c r="H49" s="386">
        <v>27</v>
      </c>
      <c r="I49" s="386">
        <v>56</v>
      </c>
      <c r="J49" s="386">
        <v>5481</v>
      </c>
      <c r="K49" s="386">
        <v>58</v>
      </c>
      <c r="L49" s="386">
        <v>5340</v>
      </c>
      <c r="M49" s="386">
        <v>83</v>
      </c>
    </row>
    <row r="50" spans="1:13" s="371" customFormat="1" ht="12" customHeight="1">
      <c r="A50" s="384" t="s">
        <v>82</v>
      </c>
      <c r="B50" s="385">
        <v>9199</v>
      </c>
      <c r="C50" s="386">
        <v>5920</v>
      </c>
      <c r="D50" s="386">
        <v>5607</v>
      </c>
      <c r="E50" s="386">
        <v>4031</v>
      </c>
      <c r="F50" s="386">
        <v>202</v>
      </c>
      <c r="G50" s="386">
        <v>1221</v>
      </c>
      <c r="H50" s="386">
        <v>153</v>
      </c>
      <c r="I50" s="386">
        <v>313</v>
      </c>
      <c r="J50" s="386">
        <v>1837</v>
      </c>
      <c r="K50" s="386">
        <v>295</v>
      </c>
      <c r="L50" s="386">
        <v>1409</v>
      </c>
      <c r="M50" s="386">
        <v>133</v>
      </c>
    </row>
    <row r="51" spans="1:13" s="371" customFormat="1" ht="12" customHeight="1">
      <c r="A51" s="384" t="s">
        <v>84</v>
      </c>
      <c r="B51" s="385">
        <v>8922</v>
      </c>
      <c r="C51" s="386">
        <v>6177</v>
      </c>
      <c r="D51" s="386">
        <v>5852</v>
      </c>
      <c r="E51" s="386">
        <v>5200</v>
      </c>
      <c r="F51" s="386">
        <v>390</v>
      </c>
      <c r="G51" s="386">
        <v>26</v>
      </c>
      <c r="H51" s="386">
        <v>236</v>
      </c>
      <c r="I51" s="386">
        <v>325</v>
      </c>
      <c r="J51" s="386">
        <v>1077</v>
      </c>
      <c r="K51" s="386">
        <v>959</v>
      </c>
      <c r="L51" s="386">
        <v>38</v>
      </c>
      <c r="M51" s="386">
        <v>80</v>
      </c>
    </row>
    <row r="52" spans="1:13" s="371" customFormat="1" ht="12" customHeight="1">
      <c r="A52" s="384" t="s">
        <v>86</v>
      </c>
      <c r="B52" s="385">
        <v>9311</v>
      </c>
      <c r="C52" s="386">
        <v>5898</v>
      </c>
      <c r="D52" s="386">
        <v>5639</v>
      </c>
      <c r="E52" s="386">
        <v>4383</v>
      </c>
      <c r="F52" s="386">
        <v>845</v>
      </c>
      <c r="G52" s="386">
        <v>14</v>
      </c>
      <c r="H52" s="386">
        <v>397</v>
      </c>
      <c r="I52" s="386">
        <v>259</v>
      </c>
      <c r="J52" s="386">
        <v>1921</v>
      </c>
      <c r="K52" s="386">
        <v>1807</v>
      </c>
      <c r="L52" s="386">
        <v>23</v>
      </c>
      <c r="M52" s="386">
        <v>91</v>
      </c>
    </row>
    <row r="53" spans="1:13" s="371" customFormat="1" ht="12" customHeight="1">
      <c r="A53" s="384" t="s">
        <v>88</v>
      </c>
      <c r="B53" s="385">
        <v>10749</v>
      </c>
      <c r="C53" s="386">
        <v>6623</v>
      </c>
      <c r="D53" s="386">
        <v>6403</v>
      </c>
      <c r="E53" s="386">
        <v>4494</v>
      </c>
      <c r="F53" s="386">
        <v>1584</v>
      </c>
      <c r="G53" s="386">
        <v>6</v>
      </c>
      <c r="H53" s="386">
        <v>319</v>
      </c>
      <c r="I53" s="386">
        <v>220</v>
      </c>
      <c r="J53" s="386">
        <v>2499</v>
      </c>
      <c r="K53" s="386">
        <v>2371</v>
      </c>
      <c r="L53" s="386">
        <v>13</v>
      </c>
      <c r="M53" s="386">
        <v>115</v>
      </c>
    </row>
    <row r="54" spans="1:13" s="371" customFormat="1" ht="12" customHeight="1">
      <c r="A54" s="384" t="s">
        <v>90</v>
      </c>
      <c r="B54" s="385">
        <v>11764</v>
      </c>
      <c r="C54" s="386">
        <v>7865</v>
      </c>
      <c r="D54" s="386">
        <v>7639</v>
      </c>
      <c r="E54" s="386">
        <v>5125</v>
      </c>
      <c r="F54" s="386">
        <v>2323</v>
      </c>
      <c r="G54" s="386">
        <v>11</v>
      </c>
      <c r="H54" s="386">
        <v>180</v>
      </c>
      <c r="I54" s="386">
        <v>226</v>
      </c>
      <c r="J54" s="386">
        <v>2402</v>
      </c>
      <c r="K54" s="386">
        <v>2265</v>
      </c>
      <c r="L54" s="386">
        <v>11</v>
      </c>
      <c r="M54" s="386">
        <v>126</v>
      </c>
    </row>
    <row r="55" spans="1:13" s="371" customFormat="1" ht="12" customHeight="1">
      <c r="A55" s="384" t="s">
        <v>92</v>
      </c>
      <c r="B55" s="385">
        <v>14601</v>
      </c>
      <c r="C55" s="386">
        <v>10194</v>
      </c>
      <c r="D55" s="386">
        <v>9880</v>
      </c>
      <c r="E55" s="386">
        <v>6326</v>
      </c>
      <c r="F55" s="386">
        <v>3414</v>
      </c>
      <c r="G55" s="386">
        <v>4</v>
      </c>
      <c r="H55" s="386">
        <v>136</v>
      </c>
      <c r="I55" s="386">
        <v>314</v>
      </c>
      <c r="J55" s="386">
        <v>2616</v>
      </c>
      <c r="K55" s="386">
        <v>2429</v>
      </c>
      <c r="L55" s="386">
        <v>5</v>
      </c>
      <c r="M55" s="386">
        <v>182</v>
      </c>
    </row>
    <row r="56" spans="1:13" s="371" customFormat="1" ht="12" customHeight="1">
      <c r="A56" s="384" t="s">
        <v>73</v>
      </c>
      <c r="B56" s="385">
        <v>12631</v>
      </c>
      <c r="C56" s="386">
        <v>8844</v>
      </c>
      <c r="D56" s="386">
        <v>8563</v>
      </c>
      <c r="E56" s="386">
        <v>5571</v>
      </c>
      <c r="F56" s="386">
        <v>2870</v>
      </c>
      <c r="G56" s="386">
        <v>2</v>
      </c>
      <c r="H56" s="386">
        <v>120</v>
      </c>
      <c r="I56" s="386">
        <v>281</v>
      </c>
      <c r="J56" s="386">
        <v>2448</v>
      </c>
      <c r="K56" s="386">
        <v>2266</v>
      </c>
      <c r="L56" s="386">
        <v>3</v>
      </c>
      <c r="M56" s="386">
        <v>179</v>
      </c>
    </row>
    <row r="57" spans="1:13" s="371" customFormat="1" ht="12" customHeight="1">
      <c r="A57" s="384" t="s">
        <v>75</v>
      </c>
      <c r="B57" s="385">
        <v>9911</v>
      </c>
      <c r="C57" s="386">
        <v>6592</v>
      </c>
      <c r="D57" s="386">
        <v>6401</v>
      </c>
      <c r="E57" s="386">
        <v>4031</v>
      </c>
      <c r="F57" s="386">
        <v>2246</v>
      </c>
      <c r="G57" s="386">
        <v>1</v>
      </c>
      <c r="H57" s="386">
        <v>123</v>
      </c>
      <c r="I57" s="386">
        <v>191</v>
      </c>
      <c r="J57" s="386">
        <v>2525</v>
      </c>
      <c r="K57" s="386">
        <v>2330</v>
      </c>
      <c r="L57" s="386" t="s">
        <v>598</v>
      </c>
      <c r="M57" s="386">
        <v>195</v>
      </c>
    </row>
    <row r="58" spans="1:13" s="371" customFormat="1" ht="12" customHeight="1">
      <c r="A58" s="384" t="s">
        <v>77</v>
      </c>
      <c r="B58" s="385">
        <v>8497</v>
      </c>
      <c r="C58" s="386">
        <v>4803</v>
      </c>
      <c r="D58" s="386">
        <v>4668</v>
      </c>
      <c r="E58" s="386">
        <v>2765</v>
      </c>
      <c r="F58" s="386">
        <v>1805</v>
      </c>
      <c r="G58" s="387">
        <v>1</v>
      </c>
      <c r="H58" s="386">
        <v>97</v>
      </c>
      <c r="I58" s="386">
        <v>135</v>
      </c>
      <c r="J58" s="386">
        <v>3199</v>
      </c>
      <c r="K58" s="386">
        <v>2731</v>
      </c>
      <c r="L58" s="386" t="s">
        <v>598</v>
      </c>
      <c r="M58" s="386">
        <v>468</v>
      </c>
    </row>
    <row r="59" spans="1:13" s="371" customFormat="1" ht="12" customHeight="1">
      <c r="A59" s="384" t="s">
        <v>79</v>
      </c>
      <c r="B59" s="385">
        <v>10045</v>
      </c>
      <c r="C59" s="386">
        <v>3645</v>
      </c>
      <c r="D59" s="386">
        <v>3564</v>
      </c>
      <c r="E59" s="386">
        <v>1740</v>
      </c>
      <c r="F59" s="386">
        <v>1718</v>
      </c>
      <c r="G59" s="386">
        <v>1</v>
      </c>
      <c r="H59" s="386">
        <v>105</v>
      </c>
      <c r="I59" s="386">
        <v>81</v>
      </c>
      <c r="J59" s="386">
        <v>5824</v>
      </c>
      <c r="K59" s="386">
        <v>4065</v>
      </c>
      <c r="L59" s="386">
        <v>3</v>
      </c>
      <c r="M59" s="386">
        <v>1756</v>
      </c>
    </row>
    <row r="60" spans="1:13" s="371" customFormat="1" ht="12" customHeight="1">
      <c r="A60" s="384" t="s">
        <v>81</v>
      </c>
      <c r="B60" s="385">
        <v>12612</v>
      </c>
      <c r="C60" s="386">
        <v>2797</v>
      </c>
      <c r="D60" s="386">
        <v>2763</v>
      </c>
      <c r="E60" s="386">
        <v>1215</v>
      </c>
      <c r="F60" s="386">
        <v>1431</v>
      </c>
      <c r="G60" s="386">
        <v>1</v>
      </c>
      <c r="H60" s="386">
        <v>116</v>
      </c>
      <c r="I60" s="386">
        <v>34</v>
      </c>
      <c r="J60" s="386">
        <v>8809</v>
      </c>
      <c r="K60" s="386">
        <v>5158</v>
      </c>
      <c r="L60" s="386">
        <v>1</v>
      </c>
      <c r="M60" s="386">
        <v>3650</v>
      </c>
    </row>
    <row r="61" spans="1:13" s="371" customFormat="1" ht="12" customHeight="1">
      <c r="A61" s="384" t="s">
        <v>83</v>
      </c>
      <c r="B61" s="385">
        <v>11017</v>
      </c>
      <c r="C61" s="386">
        <v>1245</v>
      </c>
      <c r="D61" s="386">
        <v>1233</v>
      </c>
      <c r="E61" s="386">
        <v>486</v>
      </c>
      <c r="F61" s="386">
        <v>656</v>
      </c>
      <c r="G61" s="387">
        <v>2</v>
      </c>
      <c r="H61" s="386">
        <v>89</v>
      </c>
      <c r="I61" s="386">
        <v>12</v>
      </c>
      <c r="J61" s="386">
        <v>8562</v>
      </c>
      <c r="K61" s="386">
        <v>4264</v>
      </c>
      <c r="L61" s="386">
        <v>2</v>
      </c>
      <c r="M61" s="386">
        <v>4296</v>
      </c>
    </row>
    <row r="62" spans="1:13" s="371" customFormat="1" ht="12" customHeight="1">
      <c r="A62" s="384" t="s">
        <v>85</v>
      </c>
      <c r="B62" s="385">
        <v>7758</v>
      </c>
      <c r="C62" s="386">
        <v>419</v>
      </c>
      <c r="D62" s="386">
        <v>413</v>
      </c>
      <c r="E62" s="386">
        <v>132</v>
      </c>
      <c r="F62" s="386">
        <v>227</v>
      </c>
      <c r="G62" s="387" t="s">
        <v>598</v>
      </c>
      <c r="H62" s="386">
        <v>54</v>
      </c>
      <c r="I62" s="386">
        <v>6</v>
      </c>
      <c r="J62" s="386">
        <v>6430</v>
      </c>
      <c r="K62" s="386">
        <v>2506</v>
      </c>
      <c r="L62" s="387">
        <v>1</v>
      </c>
      <c r="M62" s="386">
        <v>3923</v>
      </c>
    </row>
    <row r="63" spans="1:13" s="371" customFormat="1" ht="12" customHeight="1">
      <c r="A63" s="384" t="s">
        <v>748</v>
      </c>
      <c r="B63" s="385">
        <v>6706</v>
      </c>
      <c r="C63" s="386">
        <v>155</v>
      </c>
      <c r="D63" s="386">
        <v>155</v>
      </c>
      <c r="E63" s="386">
        <v>45</v>
      </c>
      <c r="F63" s="386">
        <v>85</v>
      </c>
      <c r="G63" s="387">
        <v>1</v>
      </c>
      <c r="H63" s="386">
        <v>24</v>
      </c>
      <c r="I63" s="386" t="s">
        <v>598</v>
      </c>
      <c r="J63" s="386">
        <v>5949</v>
      </c>
      <c r="K63" s="386">
        <v>1229</v>
      </c>
      <c r="L63" s="386" t="s">
        <v>598</v>
      </c>
      <c r="M63" s="386">
        <v>4720</v>
      </c>
    </row>
    <row r="64" spans="1:13" s="371" customFormat="1" ht="8.25" customHeight="1">
      <c r="A64" s="394" t="s">
        <v>742</v>
      </c>
      <c r="B64" s="389"/>
      <c r="C64" s="390"/>
      <c r="D64" s="390"/>
      <c r="E64" s="390"/>
      <c r="F64" s="390"/>
      <c r="G64" s="390"/>
      <c r="H64" s="390"/>
      <c r="I64" s="390"/>
      <c r="J64" s="390"/>
      <c r="K64" s="390"/>
      <c r="L64" s="390"/>
      <c r="M64" s="390"/>
    </row>
    <row r="65" spans="1:13" s="371" customFormat="1" ht="12" customHeight="1">
      <c r="A65" s="384" t="s">
        <v>749</v>
      </c>
      <c r="B65" s="385">
        <v>48138</v>
      </c>
      <c r="C65" s="386">
        <v>8261</v>
      </c>
      <c r="D65" s="386">
        <v>8128</v>
      </c>
      <c r="E65" s="386">
        <v>3618</v>
      </c>
      <c r="F65" s="386">
        <v>4117</v>
      </c>
      <c r="G65" s="386">
        <v>5</v>
      </c>
      <c r="H65" s="386">
        <v>388</v>
      </c>
      <c r="I65" s="386">
        <v>133</v>
      </c>
      <c r="J65" s="386">
        <v>35574</v>
      </c>
      <c r="K65" s="386">
        <v>17222</v>
      </c>
      <c r="L65" s="386">
        <v>7</v>
      </c>
      <c r="M65" s="386">
        <v>18345</v>
      </c>
    </row>
    <row r="66" spans="1:13" s="371" customFormat="1" ht="12" customHeight="1">
      <c r="A66" s="384" t="s">
        <v>744</v>
      </c>
      <c r="B66" s="385">
        <v>22657</v>
      </c>
      <c r="C66" s="386">
        <v>6442</v>
      </c>
      <c r="D66" s="386">
        <v>6327</v>
      </c>
      <c r="E66" s="386">
        <v>2955</v>
      </c>
      <c r="F66" s="386">
        <v>3149</v>
      </c>
      <c r="G66" s="386">
        <v>2</v>
      </c>
      <c r="H66" s="386">
        <v>221</v>
      </c>
      <c r="I66" s="386">
        <v>115</v>
      </c>
      <c r="J66" s="386">
        <v>14633</v>
      </c>
      <c r="K66" s="386">
        <v>9223</v>
      </c>
      <c r="L66" s="386">
        <v>4</v>
      </c>
      <c r="M66" s="386">
        <v>5406</v>
      </c>
    </row>
    <row r="67" spans="1:13" s="371" customFormat="1" ht="12" customHeight="1">
      <c r="A67" s="384" t="s">
        <v>745</v>
      </c>
      <c r="B67" s="385">
        <v>25481</v>
      </c>
      <c r="C67" s="386">
        <v>1819</v>
      </c>
      <c r="D67" s="386">
        <v>1801</v>
      </c>
      <c r="E67" s="386">
        <v>663</v>
      </c>
      <c r="F67" s="386">
        <v>968</v>
      </c>
      <c r="G67" s="387">
        <v>3</v>
      </c>
      <c r="H67" s="386">
        <v>167</v>
      </c>
      <c r="I67" s="386">
        <v>18</v>
      </c>
      <c r="J67" s="386">
        <v>20941</v>
      </c>
      <c r="K67" s="386">
        <v>7999</v>
      </c>
      <c r="L67" s="386">
        <v>3</v>
      </c>
      <c r="M67" s="386">
        <v>12939</v>
      </c>
    </row>
    <row r="68" spans="1:13" s="397" customFormat="1" ht="15" customHeight="1">
      <c r="A68" s="395" t="s">
        <v>752</v>
      </c>
      <c r="B68" s="396"/>
      <c r="C68" s="396"/>
      <c r="D68" s="396"/>
      <c r="E68" s="396"/>
      <c r="F68" s="396"/>
      <c r="G68" s="396"/>
      <c r="H68" s="396"/>
      <c r="I68" s="396"/>
      <c r="J68" s="396"/>
      <c r="K68" s="396"/>
      <c r="L68" s="396"/>
      <c r="M68" s="396"/>
    </row>
    <row r="69" spans="1:13" s="397" customFormat="1" ht="15" customHeight="1">
      <c r="A69" s="283"/>
      <c r="B69" s="399"/>
      <c r="C69" s="400"/>
      <c r="D69" s="401"/>
      <c r="E69" s="402"/>
      <c r="F69" s="402"/>
      <c r="G69" s="402"/>
      <c r="H69" s="399"/>
      <c r="I69" s="399"/>
      <c r="J69" s="399"/>
      <c r="K69" s="399"/>
      <c r="L69" s="399"/>
      <c r="M69" s="399"/>
    </row>
    <row r="70" spans="1:13" ht="15" customHeight="1">
      <c r="A70" s="291"/>
    </row>
  </sheetData>
  <mergeCells count="11">
    <mergeCell ref="M6:M7"/>
    <mergeCell ref="A5:A7"/>
    <mergeCell ref="B5:B7"/>
    <mergeCell ref="D5:G5"/>
    <mergeCell ref="J5:M5"/>
    <mergeCell ref="C6:C7"/>
    <mergeCell ref="D6:H6"/>
    <mergeCell ref="I6:I7"/>
    <mergeCell ref="J6:J7"/>
    <mergeCell ref="K6:K7"/>
    <mergeCell ref="L6:L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77"/>
  <sheetViews>
    <sheetView zoomScale="110" zoomScaleNormal="110" workbookViewId="0"/>
  </sheetViews>
  <sheetFormatPr defaultColWidth="8.875" defaultRowHeight="14.45" customHeight="1"/>
  <cols>
    <col min="1" max="1" width="8.75" style="4" customWidth="1"/>
    <col min="2" max="2" width="9.375" style="4" customWidth="1"/>
    <col min="3" max="3" width="10" style="4" customWidth="1"/>
    <col min="4" max="5" width="8.75" style="4" customWidth="1"/>
    <col min="6" max="10" width="8.125" style="4" customWidth="1"/>
    <col min="11" max="16384" width="8.875" style="4"/>
  </cols>
  <sheetData>
    <row r="1" spans="1:10" s="2" customFormat="1" ht="15" customHeight="1">
      <c r="A1" s="480" t="s">
        <v>859</v>
      </c>
    </row>
    <row r="2" spans="1:10" s="2" customFormat="1" ht="15" customHeight="1"/>
    <row r="3" spans="1:10" ht="15" customHeight="1">
      <c r="A3" s="1" t="s">
        <v>0</v>
      </c>
      <c r="B3" s="2"/>
      <c r="C3" s="2"/>
      <c r="D3" s="2"/>
      <c r="E3" s="2"/>
      <c r="F3" s="2"/>
      <c r="G3" s="2"/>
      <c r="H3" s="2"/>
      <c r="I3" s="2"/>
      <c r="J3" s="3"/>
    </row>
    <row r="4" spans="1:10" ht="15" customHeight="1">
      <c r="A4" s="5" t="s">
        <v>1</v>
      </c>
      <c r="B4" s="2"/>
      <c r="C4" s="2"/>
      <c r="D4" s="2"/>
      <c r="E4" s="2"/>
      <c r="F4" s="2"/>
      <c r="G4" s="2"/>
      <c r="H4" s="2"/>
      <c r="I4" s="2"/>
      <c r="J4" s="3"/>
    </row>
    <row r="5" spans="1:10" s="9" customFormat="1" ht="15" customHeight="1">
      <c r="A5" s="485" t="s">
        <v>2</v>
      </c>
      <c r="B5" s="487" t="s">
        <v>3</v>
      </c>
      <c r="C5" s="489" t="s">
        <v>4</v>
      </c>
      <c r="D5" s="490"/>
      <c r="E5" s="490"/>
      <c r="F5" s="490"/>
      <c r="G5" s="6" t="s">
        <v>5</v>
      </c>
      <c r="H5" s="7" t="s">
        <v>6</v>
      </c>
      <c r="I5" s="7" t="s">
        <v>7</v>
      </c>
      <c r="J5" s="8" t="s">
        <v>8</v>
      </c>
    </row>
    <row r="6" spans="1:10" s="9" customFormat="1" ht="15" customHeight="1">
      <c r="A6" s="486"/>
      <c r="B6" s="488"/>
      <c r="C6" s="10" t="s">
        <v>9</v>
      </c>
      <c r="D6" s="10" t="s">
        <v>10</v>
      </c>
      <c r="E6" s="10" t="s">
        <v>11</v>
      </c>
      <c r="F6" s="10" t="s">
        <v>12</v>
      </c>
      <c r="G6" s="11" t="s">
        <v>13</v>
      </c>
      <c r="H6" s="11" t="s">
        <v>14</v>
      </c>
      <c r="I6" s="11" t="s">
        <v>15</v>
      </c>
      <c r="J6" s="12" t="s">
        <v>16</v>
      </c>
    </row>
    <row r="7" spans="1:10" s="9" customFormat="1" ht="15" customHeight="1">
      <c r="A7" s="13" t="s">
        <v>17</v>
      </c>
      <c r="B7" s="14">
        <v>8193</v>
      </c>
      <c r="C7" s="15">
        <v>47480</v>
      </c>
      <c r="D7" s="15">
        <v>23489</v>
      </c>
      <c r="E7" s="15">
        <v>23991</v>
      </c>
      <c r="F7" s="15">
        <v>505</v>
      </c>
      <c r="G7" s="16">
        <v>1.1000000000000001</v>
      </c>
      <c r="H7" s="17">
        <v>60.39</v>
      </c>
      <c r="I7" s="18">
        <v>786</v>
      </c>
      <c r="J7" s="19">
        <v>5.8</v>
      </c>
    </row>
    <row r="8" spans="1:10" s="20" customFormat="1" ht="15" customHeight="1">
      <c r="A8" s="13">
        <v>33</v>
      </c>
      <c r="B8" s="14">
        <v>8342</v>
      </c>
      <c r="C8" s="15">
        <v>48048</v>
      </c>
      <c r="D8" s="15">
        <v>23781</v>
      </c>
      <c r="E8" s="15">
        <v>24267</v>
      </c>
      <c r="F8" s="15">
        <v>568</v>
      </c>
      <c r="G8" s="16">
        <v>1.1962931760741364</v>
      </c>
      <c r="H8" s="17">
        <v>60.39</v>
      </c>
      <c r="I8" s="18">
        <v>795.62841530054641</v>
      </c>
      <c r="J8" s="19">
        <v>5.759769839367058</v>
      </c>
    </row>
    <row r="9" spans="1:10" s="20" customFormat="1" ht="15" customHeight="1">
      <c r="A9" s="13">
        <v>34</v>
      </c>
      <c r="B9" s="14">
        <v>8529</v>
      </c>
      <c r="C9" s="15">
        <v>48800</v>
      </c>
      <c r="D9" s="15">
        <v>24154</v>
      </c>
      <c r="E9" s="15">
        <v>24646</v>
      </c>
      <c r="F9" s="18">
        <v>752</v>
      </c>
      <c r="G9" s="16">
        <v>1.5651015651015652</v>
      </c>
      <c r="H9" s="17">
        <v>57.94</v>
      </c>
      <c r="I9" s="18">
        <v>842.25060407317915</v>
      </c>
      <c r="J9" s="19">
        <v>5.7216555281979131</v>
      </c>
    </row>
    <row r="10" spans="1:10" s="20" customFormat="1" ht="15" customHeight="1">
      <c r="A10" s="13">
        <v>35</v>
      </c>
      <c r="B10" s="14">
        <v>8764</v>
      </c>
      <c r="C10" s="15">
        <v>49460</v>
      </c>
      <c r="D10" s="15">
        <v>24477</v>
      </c>
      <c r="E10" s="15">
        <v>24983</v>
      </c>
      <c r="F10" s="18">
        <v>660</v>
      </c>
      <c r="G10" s="16">
        <v>1.3524590163934427</v>
      </c>
      <c r="H10" s="17">
        <v>59.76</v>
      </c>
      <c r="I10" s="18">
        <v>827.6439089692102</v>
      </c>
      <c r="J10" s="19">
        <v>5.6435417617526245</v>
      </c>
    </row>
    <row r="11" spans="1:10" s="20" customFormat="1" ht="15" customHeight="1">
      <c r="A11" s="13">
        <v>36</v>
      </c>
      <c r="B11" s="14">
        <v>9240</v>
      </c>
      <c r="C11" s="15">
        <v>50793</v>
      </c>
      <c r="D11" s="15">
        <v>25179</v>
      </c>
      <c r="E11" s="15">
        <v>25614</v>
      </c>
      <c r="F11" s="18">
        <v>1333</v>
      </c>
      <c r="G11" s="16">
        <v>2.6951071572988274</v>
      </c>
      <c r="H11" s="17">
        <v>59.76</v>
      </c>
      <c r="I11" s="18">
        <v>849.94979919678713</v>
      </c>
      <c r="J11" s="19">
        <v>5.4970779220779225</v>
      </c>
    </row>
    <row r="12" spans="1:10" s="20" customFormat="1" ht="15" customHeight="1">
      <c r="A12" s="13">
        <v>37</v>
      </c>
      <c r="B12" s="14">
        <v>9833</v>
      </c>
      <c r="C12" s="15">
        <v>52285</v>
      </c>
      <c r="D12" s="15">
        <v>25940</v>
      </c>
      <c r="E12" s="15">
        <v>26345</v>
      </c>
      <c r="F12" s="18">
        <v>1492</v>
      </c>
      <c r="G12" s="16">
        <v>2.9374126355993937</v>
      </c>
      <c r="H12" s="17">
        <v>59.74</v>
      </c>
      <c r="I12" s="18">
        <v>875.20924004017411</v>
      </c>
      <c r="J12" s="19">
        <v>5.3172988914878472</v>
      </c>
    </row>
    <row r="13" spans="1:10" s="20" customFormat="1" ht="15" customHeight="1">
      <c r="A13" s="13">
        <v>38</v>
      </c>
      <c r="B13" s="14">
        <v>10866</v>
      </c>
      <c r="C13" s="15">
        <v>55648</v>
      </c>
      <c r="D13" s="15">
        <v>27713</v>
      </c>
      <c r="E13" s="15">
        <v>27935</v>
      </c>
      <c r="F13" s="18">
        <v>3363</v>
      </c>
      <c r="G13" s="16">
        <v>6.4320550827197094</v>
      </c>
      <c r="H13" s="17">
        <v>59.73</v>
      </c>
      <c r="I13" s="18">
        <v>931.65913276410515</v>
      </c>
      <c r="J13" s="19">
        <v>5.1212957850174856</v>
      </c>
    </row>
    <row r="14" spans="1:10" s="20" customFormat="1" ht="15" customHeight="1">
      <c r="A14" s="13">
        <v>39</v>
      </c>
      <c r="B14" s="14">
        <v>12923</v>
      </c>
      <c r="C14" s="15">
        <v>62637</v>
      </c>
      <c r="D14" s="15">
        <v>31534</v>
      </c>
      <c r="E14" s="15">
        <v>31103</v>
      </c>
      <c r="F14" s="18">
        <v>6989</v>
      </c>
      <c r="G14" s="16">
        <v>12.559301322599195</v>
      </c>
      <c r="H14" s="17">
        <v>59.73</v>
      </c>
      <c r="I14" s="18">
        <v>1048.6690105474636</v>
      </c>
      <c r="J14" s="19">
        <v>4.8469395651164593</v>
      </c>
    </row>
    <row r="15" spans="1:10" s="20" customFormat="1" ht="15" customHeight="1">
      <c r="A15" s="13">
        <v>40</v>
      </c>
      <c r="B15" s="14">
        <v>15654</v>
      </c>
      <c r="C15" s="15">
        <v>70600</v>
      </c>
      <c r="D15" s="15">
        <v>35749</v>
      </c>
      <c r="E15" s="15">
        <v>34851</v>
      </c>
      <c r="F15" s="18">
        <v>7963</v>
      </c>
      <c r="G15" s="16">
        <v>12.712933250315309</v>
      </c>
      <c r="H15" s="17">
        <v>59.73</v>
      </c>
      <c r="I15" s="18">
        <v>1181.9856018751047</v>
      </c>
      <c r="J15" s="19">
        <v>4.5100293854605855</v>
      </c>
    </row>
    <row r="16" spans="1:10" s="20" customFormat="1" ht="15" customHeight="1">
      <c r="A16" s="13">
        <v>41</v>
      </c>
      <c r="B16" s="14">
        <v>18861</v>
      </c>
      <c r="C16" s="15">
        <v>80540</v>
      </c>
      <c r="D16" s="15">
        <v>40901</v>
      </c>
      <c r="E16" s="15">
        <v>39639</v>
      </c>
      <c r="F16" s="18">
        <v>9940</v>
      </c>
      <c r="G16" s="16">
        <v>14.079320113314447</v>
      </c>
      <c r="H16" s="17">
        <v>59.73</v>
      </c>
      <c r="I16" s="18">
        <v>1348.4011384563871</v>
      </c>
      <c r="J16" s="19">
        <v>4.2701871586872384</v>
      </c>
    </row>
    <row r="17" spans="1:10" s="20" customFormat="1" ht="15" customHeight="1">
      <c r="A17" s="13">
        <v>42</v>
      </c>
      <c r="B17" s="14">
        <v>23548</v>
      </c>
      <c r="C17" s="15">
        <v>95113</v>
      </c>
      <c r="D17" s="15">
        <v>48289</v>
      </c>
      <c r="E17" s="15">
        <v>46824</v>
      </c>
      <c r="F17" s="18">
        <v>14573</v>
      </c>
      <c r="G17" s="16">
        <v>18.094114725602182</v>
      </c>
      <c r="H17" s="17">
        <v>59.73</v>
      </c>
      <c r="I17" s="18">
        <v>1592.3823874100119</v>
      </c>
      <c r="J17" s="19">
        <v>4.0391116018345503</v>
      </c>
    </row>
    <row r="18" spans="1:10" s="20" customFormat="1" ht="15" customHeight="1">
      <c r="A18" s="13">
        <v>43</v>
      </c>
      <c r="B18" s="14">
        <v>26803</v>
      </c>
      <c r="C18" s="15">
        <v>105492</v>
      </c>
      <c r="D18" s="15">
        <v>53597</v>
      </c>
      <c r="E18" s="15">
        <v>51895</v>
      </c>
      <c r="F18" s="18">
        <v>10379</v>
      </c>
      <c r="G18" s="16">
        <v>10.912283284093657</v>
      </c>
      <c r="H18" s="17">
        <v>59.73</v>
      </c>
      <c r="I18" s="18">
        <v>1766.1476644902061</v>
      </c>
      <c r="J18" s="19">
        <v>3.9358280789463866</v>
      </c>
    </row>
    <row r="19" spans="1:10" s="20" customFormat="1" ht="15" customHeight="1">
      <c r="A19" s="13">
        <v>44</v>
      </c>
      <c r="B19" s="14">
        <v>30929</v>
      </c>
      <c r="C19" s="15">
        <v>118570</v>
      </c>
      <c r="D19" s="15">
        <v>60258</v>
      </c>
      <c r="E19" s="15">
        <v>58312</v>
      </c>
      <c r="F19" s="18">
        <v>13078</v>
      </c>
      <c r="G19" s="16">
        <v>12.397148598945892</v>
      </c>
      <c r="H19" s="17">
        <v>59.73</v>
      </c>
      <c r="I19" s="18">
        <v>1985.0996149338691</v>
      </c>
      <c r="J19" s="19">
        <v>3.8336189336868309</v>
      </c>
    </row>
    <row r="20" spans="1:10" s="20" customFormat="1" ht="15" customHeight="1">
      <c r="A20" s="13">
        <v>45</v>
      </c>
      <c r="B20" s="14">
        <v>35580</v>
      </c>
      <c r="C20" s="15">
        <v>131887</v>
      </c>
      <c r="D20" s="15">
        <v>66905</v>
      </c>
      <c r="E20" s="15">
        <v>64982</v>
      </c>
      <c r="F20" s="18">
        <v>13317</v>
      </c>
      <c r="G20" s="16">
        <v>11.231340136628152</v>
      </c>
      <c r="H20" s="17">
        <v>59.73</v>
      </c>
      <c r="I20" s="18">
        <v>2208.0529047379878</v>
      </c>
      <c r="J20" s="19">
        <v>3.7067734682405846</v>
      </c>
    </row>
    <row r="21" spans="1:10" s="20" customFormat="1" ht="15" customHeight="1">
      <c r="A21" s="13">
        <v>46</v>
      </c>
      <c r="B21" s="14">
        <v>39901</v>
      </c>
      <c r="C21" s="15">
        <v>145878</v>
      </c>
      <c r="D21" s="15">
        <v>73999</v>
      </c>
      <c r="E21" s="15">
        <v>71879</v>
      </c>
      <c r="F21" s="18">
        <v>13991</v>
      </c>
      <c r="G21" s="16">
        <v>10.608323792337378</v>
      </c>
      <c r="H21" s="17">
        <v>59.73</v>
      </c>
      <c r="I21" s="18">
        <v>2442.2903063787044</v>
      </c>
      <c r="J21" s="19">
        <v>3.6559985965264028</v>
      </c>
    </row>
    <row r="22" spans="1:10" s="20" customFormat="1" ht="15" customHeight="1">
      <c r="A22" s="13">
        <v>47</v>
      </c>
      <c r="B22" s="14">
        <v>44218</v>
      </c>
      <c r="C22" s="15">
        <v>159931</v>
      </c>
      <c r="D22" s="15">
        <v>81109</v>
      </c>
      <c r="E22" s="15">
        <v>78822</v>
      </c>
      <c r="F22" s="18">
        <v>14053</v>
      </c>
      <c r="G22" s="16">
        <v>9.6333922867053285</v>
      </c>
      <c r="H22" s="17">
        <v>59.73</v>
      </c>
      <c r="I22" s="18">
        <v>2677.5657123723422</v>
      </c>
      <c r="J22" s="19">
        <v>3.6168754805735222</v>
      </c>
    </row>
    <row r="23" spans="1:10" s="20" customFormat="1" ht="15" customHeight="1">
      <c r="A23" s="13">
        <v>48</v>
      </c>
      <c r="B23" s="14">
        <v>48328</v>
      </c>
      <c r="C23" s="15">
        <v>172555</v>
      </c>
      <c r="D23" s="15">
        <v>87496</v>
      </c>
      <c r="E23" s="15">
        <v>85059</v>
      </c>
      <c r="F23" s="18">
        <v>12624</v>
      </c>
      <c r="G23" s="16">
        <v>7.8934040304881474</v>
      </c>
      <c r="H23" s="17">
        <v>59.73</v>
      </c>
      <c r="I23" s="18">
        <v>2888.9167922317097</v>
      </c>
      <c r="J23" s="19">
        <v>3.5704974341996358</v>
      </c>
    </row>
    <row r="24" spans="1:10" s="20" customFormat="1" ht="15" customHeight="1">
      <c r="A24" s="13">
        <v>49</v>
      </c>
      <c r="B24" s="14">
        <v>51358</v>
      </c>
      <c r="C24" s="15">
        <v>181822</v>
      </c>
      <c r="D24" s="15">
        <v>92158</v>
      </c>
      <c r="E24" s="15">
        <v>89664</v>
      </c>
      <c r="F24" s="18">
        <v>9267</v>
      </c>
      <c r="G24" s="16">
        <v>5.3704615919561878</v>
      </c>
      <c r="H24" s="17">
        <v>59.73</v>
      </c>
      <c r="I24" s="18">
        <v>3044.0649589820864</v>
      </c>
      <c r="J24" s="19">
        <v>3.5402858366758831</v>
      </c>
    </row>
    <row r="25" spans="1:10" s="20" customFormat="1" ht="15" customHeight="1">
      <c r="A25" s="13">
        <v>50</v>
      </c>
      <c r="B25" s="14">
        <v>54060</v>
      </c>
      <c r="C25" s="15">
        <v>190079</v>
      </c>
      <c r="D25" s="15">
        <v>96279</v>
      </c>
      <c r="E25" s="15">
        <v>93800</v>
      </c>
      <c r="F25" s="18">
        <v>8257</v>
      </c>
      <c r="G25" s="16">
        <v>4.5412546336526933</v>
      </c>
      <c r="H25" s="17">
        <v>59.73</v>
      </c>
      <c r="I25" s="18">
        <v>3182.303699983258</v>
      </c>
      <c r="J25" s="19">
        <v>3.5160747317795042</v>
      </c>
    </row>
    <row r="26" spans="1:10" s="20" customFormat="1" ht="15" customHeight="1">
      <c r="A26" s="13">
        <v>51</v>
      </c>
      <c r="B26" s="14">
        <v>56264</v>
      </c>
      <c r="C26" s="15">
        <v>197087</v>
      </c>
      <c r="D26" s="15">
        <v>99699</v>
      </c>
      <c r="E26" s="15">
        <v>97388</v>
      </c>
      <c r="F26" s="18">
        <v>7008</v>
      </c>
      <c r="G26" s="16">
        <v>3.6868880833758597</v>
      </c>
      <c r="H26" s="17">
        <v>59.73</v>
      </c>
      <c r="I26" s="18">
        <v>3299.6316758747698</v>
      </c>
      <c r="J26" s="19">
        <v>3.5028970567325466</v>
      </c>
    </row>
    <row r="27" spans="1:10" s="20" customFormat="1" ht="15" customHeight="1">
      <c r="A27" s="13">
        <v>52</v>
      </c>
      <c r="B27" s="14">
        <v>58197</v>
      </c>
      <c r="C27" s="15">
        <v>202857</v>
      </c>
      <c r="D27" s="15">
        <v>102412</v>
      </c>
      <c r="E27" s="15">
        <v>100445</v>
      </c>
      <c r="F27" s="18">
        <v>5770</v>
      </c>
      <c r="G27" s="16">
        <v>2.9276410925124439</v>
      </c>
      <c r="H27" s="17">
        <v>59.73</v>
      </c>
      <c r="I27" s="18">
        <v>3396.2330487192366</v>
      </c>
      <c r="J27" s="19">
        <v>3.4856951389246866</v>
      </c>
    </row>
    <row r="28" spans="1:10" s="20" customFormat="1" ht="15" customHeight="1">
      <c r="A28" s="13">
        <v>53</v>
      </c>
      <c r="B28" s="14">
        <v>59486</v>
      </c>
      <c r="C28" s="15">
        <v>207575</v>
      </c>
      <c r="D28" s="15">
        <v>104683</v>
      </c>
      <c r="E28" s="15">
        <v>102892</v>
      </c>
      <c r="F28" s="18">
        <v>4718</v>
      </c>
      <c r="G28" s="16">
        <v>2.3257762857579478</v>
      </c>
      <c r="H28" s="17">
        <v>59.73</v>
      </c>
      <c r="I28" s="18">
        <v>3475.221831575423</v>
      </c>
      <c r="J28" s="19">
        <v>3.4894765154826346</v>
      </c>
    </row>
    <row r="29" spans="1:10" s="20" customFormat="1" ht="15" customHeight="1">
      <c r="A29" s="13">
        <v>54</v>
      </c>
      <c r="B29" s="14">
        <v>61171</v>
      </c>
      <c r="C29" s="15">
        <v>212977</v>
      </c>
      <c r="D29" s="15">
        <v>107348</v>
      </c>
      <c r="E29" s="15">
        <v>105629</v>
      </c>
      <c r="F29" s="18">
        <v>5402</v>
      </c>
      <c r="G29" s="16">
        <v>2.6024328555943632</v>
      </c>
      <c r="H29" s="17">
        <v>59.73</v>
      </c>
      <c r="I29" s="18">
        <v>3565.6621463251299</v>
      </c>
      <c r="J29" s="19">
        <v>3.4816661489921694</v>
      </c>
    </row>
    <row r="30" spans="1:10" s="20" customFormat="1" ht="15" customHeight="1">
      <c r="A30" s="13">
        <v>55</v>
      </c>
      <c r="B30" s="14">
        <v>63230</v>
      </c>
      <c r="C30" s="15">
        <v>218817</v>
      </c>
      <c r="D30" s="15">
        <v>110420</v>
      </c>
      <c r="E30" s="15">
        <v>108397</v>
      </c>
      <c r="F30" s="18">
        <v>5840</v>
      </c>
      <c r="G30" s="16">
        <v>2.7420801307183407</v>
      </c>
      <c r="H30" s="17">
        <v>59.73</v>
      </c>
      <c r="I30" s="18">
        <v>3663.4354595680566</v>
      </c>
      <c r="J30" s="19">
        <v>3.4606515894353946</v>
      </c>
    </row>
    <row r="31" spans="1:10" s="20" customFormat="1" ht="15" customHeight="1">
      <c r="A31" s="13">
        <v>56</v>
      </c>
      <c r="B31" s="14">
        <v>64898</v>
      </c>
      <c r="C31" s="15">
        <v>223687</v>
      </c>
      <c r="D31" s="15">
        <v>112964</v>
      </c>
      <c r="E31" s="15">
        <v>110723</v>
      </c>
      <c r="F31" s="18">
        <v>4870</v>
      </c>
      <c r="G31" s="16">
        <v>2.225604043561515</v>
      </c>
      <c r="H31" s="17">
        <v>59.73</v>
      </c>
      <c r="I31" s="18">
        <v>3744.9690272894695</v>
      </c>
      <c r="J31" s="19">
        <v>3.4467472033036457</v>
      </c>
    </row>
    <row r="32" spans="1:10" s="20" customFormat="1" ht="15" customHeight="1">
      <c r="A32" s="13">
        <v>57</v>
      </c>
      <c r="B32" s="14">
        <v>67068</v>
      </c>
      <c r="C32" s="15">
        <v>229656</v>
      </c>
      <c r="D32" s="15">
        <v>115908</v>
      </c>
      <c r="E32" s="15">
        <v>113748</v>
      </c>
      <c r="F32" s="18">
        <v>5969</v>
      </c>
      <c r="G32" s="16">
        <v>2.6684608403706966</v>
      </c>
      <c r="H32" s="17">
        <v>59.73</v>
      </c>
      <c r="I32" s="18">
        <v>3844.9020592667002</v>
      </c>
      <c r="J32" s="19">
        <v>3.4242261585256752</v>
      </c>
    </row>
    <row r="33" spans="1:10" s="20" customFormat="1" ht="15" customHeight="1">
      <c r="A33" s="13">
        <v>58</v>
      </c>
      <c r="B33" s="14">
        <v>69577</v>
      </c>
      <c r="C33" s="15">
        <v>236406</v>
      </c>
      <c r="D33" s="15">
        <v>119323</v>
      </c>
      <c r="E33" s="15">
        <v>117083</v>
      </c>
      <c r="F33" s="18">
        <v>6750</v>
      </c>
      <c r="G33" s="16">
        <v>2.9391785975546032</v>
      </c>
      <c r="H33" s="17">
        <v>59.73</v>
      </c>
      <c r="I33" s="18">
        <v>3957.9105976896035</v>
      </c>
      <c r="J33" s="19">
        <v>3.397760754272245</v>
      </c>
    </row>
    <row r="34" spans="1:10" s="20" customFormat="1" ht="15" customHeight="1">
      <c r="A34" s="13">
        <v>59</v>
      </c>
      <c r="B34" s="14">
        <v>73442</v>
      </c>
      <c r="C34" s="15">
        <v>243328</v>
      </c>
      <c r="D34" s="15">
        <v>122742</v>
      </c>
      <c r="E34" s="15">
        <v>120586</v>
      </c>
      <c r="F34" s="18">
        <v>6922</v>
      </c>
      <c r="G34" s="16">
        <v>2.9280136713958189</v>
      </c>
      <c r="H34" s="17">
        <v>59.73</v>
      </c>
      <c r="I34" s="18">
        <v>4073.7987610915789</v>
      </c>
      <c r="J34" s="19">
        <v>3.3131995316031699</v>
      </c>
    </row>
    <row r="35" spans="1:10" s="20" customFormat="1" ht="15" customHeight="1">
      <c r="A35" s="13">
        <v>60</v>
      </c>
      <c r="B35" s="14">
        <v>75423</v>
      </c>
      <c r="C35" s="15">
        <v>248435</v>
      </c>
      <c r="D35" s="15">
        <v>125165</v>
      </c>
      <c r="E35" s="15">
        <v>123270</v>
      </c>
      <c r="F35" s="18">
        <v>5107</v>
      </c>
      <c r="G35" s="16">
        <v>2.098813124671226</v>
      </c>
      <c r="H35" s="17">
        <v>59.73</v>
      </c>
      <c r="I35" s="18">
        <v>4159.3001841620626</v>
      </c>
      <c r="J35" s="19">
        <v>3.2938891319623989</v>
      </c>
    </row>
    <row r="36" spans="1:10" s="20" customFormat="1" ht="15" customHeight="1">
      <c r="A36" s="13">
        <v>61</v>
      </c>
      <c r="B36" s="14">
        <v>78672</v>
      </c>
      <c r="C36" s="15">
        <v>256486</v>
      </c>
      <c r="D36" s="15">
        <v>129342</v>
      </c>
      <c r="E36" s="15">
        <v>127144</v>
      </c>
      <c r="F36" s="18">
        <v>8051</v>
      </c>
      <c r="G36" s="16">
        <v>3.2406866987340752</v>
      </c>
      <c r="H36" s="17">
        <v>59.73</v>
      </c>
      <c r="I36" s="18">
        <v>4294.0900719906249</v>
      </c>
      <c r="J36" s="19">
        <v>3.2601942241203985</v>
      </c>
    </row>
    <row r="37" spans="1:10" s="20" customFormat="1" ht="15" customHeight="1">
      <c r="A37" s="13">
        <v>62</v>
      </c>
      <c r="B37" s="14">
        <v>81797</v>
      </c>
      <c r="C37" s="15">
        <v>264487</v>
      </c>
      <c r="D37" s="15">
        <v>133382</v>
      </c>
      <c r="E37" s="15">
        <v>131105</v>
      </c>
      <c r="F37" s="18">
        <v>8001</v>
      </c>
      <c r="G37" s="16">
        <v>3.119468509002441</v>
      </c>
      <c r="H37" s="17">
        <v>59.73</v>
      </c>
      <c r="I37" s="18">
        <v>4428.0428595345729</v>
      </c>
      <c r="J37" s="19">
        <v>3.2334559947186325</v>
      </c>
    </row>
    <row r="38" spans="1:10" s="20" customFormat="1" ht="15" customHeight="1">
      <c r="A38" s="13">
        <v>63</v>
      </c>
      <c r="B38" s="14">
        <v>85258</v>
      </c>
      <c r="C38" s="15">
        <v>271964</v>
      </c>
      <c r="D38" s="15">
        <v>137176</v>
      </c>
      <c r="E38" s="15">
        <v>134788</v>
      </c>
      <c r="F38" s="18">
        <v>7477</v>
      </c>
      <c r="G38" s="16">
        <v>2.8269820444861185</v>
      </c>
      <c r="H38" s="17">
        <v>59.73</v>
      </c>
      <c r="I38" s="18">
        <v>4553.2228360957643</v>
      </c>
      <c r="J38" s="19">
        <v>3.1898942034765065</v>
      </c>
    </row>
    <row r="39" spans="1:10" s="20" customFormat="1" ht="15" customHeight="1">
      <c r="A39" s="13" t="s">
        <v>18</v>
      </c>
      <c r="B39" s="14">
        <v>88071</v>
      </c>
      <c r="C39" s="15">
        <v>277144</v>
      </c>
      <c r="D39" s="15">
        <v>139840</v>
      </c>
      <c r="E39" s="15">
        <v>137304</v>
      </c>
      <c r="F39" s="18">
        <v>5180</v>
      </c>
      <c r="G39" s="16">
        <v>1.9046638525687225</v>
      </c>
      <c r="H39" s="17">
        <v>60.31</v>
      </c>
      <c r="I39" s="18">
        <v>4595.3241585143423</v>
      </c>
      <c r="J39" s="19">
        <v>3.1468247209637679</v>
      </c>
    </row>
    <row r="40" spans="1:10" s="20" customFormat="1" ht="15" customHeight="1">
      <c r="A40" s="21" t="s">
        <v>19</v>
      </c>
      <c r="B40" s="14">
        <v>90871</v>
      </c>
      <c r="C40" s="15">
        <v>281623</v>
      </c>
      <c r="D40" s="15">
        <v>142208</v>
      </c>
      <c r="E40" s="15">
        <v>139415</v>
      </c>
      <c r="F40" s="18">
        <v>4479</v>
      </c>
      <c r="G40" s="16">
        <v>1.6161273561758509</v>
      </c>
      <c r="H40" s="17">
        <v>60.31</v>
      </c>
      <c r="I40" s="18">
        <v>4669.5904493450507</v>
      </c>
      <c r="J40" s="19">
        <v>3.0991515444971443</v>
      </c>
    </row>
    <row r="41" spans="1:10" s="20" customFormat="1" ht="15" customHeight="1">
      <c r="A41" s="22" t="s">
        <v>20</v>
      </c>
      <c r="B41" s="14">
        <v>93398</v>
      </c>
      <c r="C41" s="15">
        <v>284836</v>
      </c>
      <c r="D41" s="15">
        <v>144077</v>
      </c>
      <c r="E41" s="15">
        <v>140759</v>
      </c>
      <c r="F41" s="18">
        <v>3213</v>
      </c>
      <c r="G41" s="16">
        <v>1.1408869303998608</v>
      </c>
      <c r="H41" s="17">
        <v>60.31</v>
      </c>
      <c r="I41" s="18">
        <v>4722.8651964848286</v>
      </c>
      <c r="J41" s="19">
        <v>3.0497012783999655</v>
      </c>
    </row>
    <row r="42" spans="1:10" s="20" customFormat="1" ht="15" customHeight="1">
      <c r="A42" s="22" t="s">
        <v>21</v>
      </c>
      <c r="B42" s="14">
        <v>96168</v>
      </c>
      <c r="C42" s="15">
        <v>288101</v>
      </c>
      <c r="D42" s="15">
        <v>145770</v>
      </c>
      <c r="E42" s="15">
        <v>142331</v>
      </c>
      <c r="F42" s="18">
        <v>3265</v>
      </c>
      <c r="G42" s="16">
        <v>1.1462736451852995</v>
      </c>
      <c r="H42" s="17">
        <v>60.31</v>
      </c>
      <c r="I42" s="18">
        <v>4777.0021555297626</v>
      </c>
      <c r="J42" s="19">
        <v>2.9958094168538389</v>
      </c>
    </row>
    <row r="43" spans="1:10" s="20" customFormat="1" ht="15" customHeight="1">
      <c r="A43" s="22" t="s">
        <v>22</v>
      </c>
      <c r="B43" s="14">
        <v>98718</v>
      </c>
      <c r="C43" s="15">
        <v>291519</v>
      </c>
      <c r="D43" s="15">
        <v>147595</v>
      </c>
      <c r="E43" s="15">
        <v>143924</v>
      </c>
      <c r="F43" s="18">
        <v>3418</v>
      </c>
      <c r="G43" s="16">
        <v>1.1863894953505889</v>
      </c>
      <c r="H43" s="17">
        <v>60.31</v>
      </c>
      <c r="I43" s="18">
        <v>4833.6760072956395</v>
      </c>
      <c r="J43" s="19">
        <v>2.9530480763386615</v>
      </c>
    </row>
    <row r="44" spans="1:10" s="20" customFormat="1" ht="15" customHeight="1">
      <c r="A44" s="22" t="s">
        <v>23</v>
      </c>
      <c r="B44" s="14">
        <v>100677</v>
      </c>
      <c r="C44" s="15">
        <v>294257</v>
      </c>
      <c r="D44" s="15">
        <v>148845</v>
      </c>
      <c r="E44" s="15">
        <v>145412</v>
      </c>
      <c r="F44" s="18">
        <v>2738</v>
      </c>
      <c r="G44" s="16">
        <v>0.93921836998617592</v>
      </c>
      <c r="H44" s="17">
        <v>60.31</v>
      </c>
      <c r="I44" s="18">
        <v>4879.0747803017739</v>
      </c>
      <c r="J44" s="19">
        <v>2.9227827607099934</v>
      </c>
    </row>
    <row r="45" spans="1:10" s="20" customFormat="1" ht="15" customHeight="1">
      <c r="A45" s="22" t="s">
        <v>24</v>
      </c>
      <c r="B45" s="14">
        <v>102351</v>
      </c>
      <c r="C45" s="15">
        <v>296426</v>
      </c>
      <c r="D45" s="15">
        <v>149775</v>
      </c>
      <c r="E45" s="15">
        <v>146651</v>
      </c>
      <c r="F45" s="18">
        <v>2169</v>
      </c>
      <c r="G45" s="16">
        <v>0.73711075692336969</v>
      </c>
      <c r="H45" s="17">
        <v>60.31</v>
      </c>
      <c r="I45" s="18">
        <v>4915.0389653457132</v>
      </c>
      <c r="J45" s="19">
        <v>2.8961710193354242</v>
      </c>
    </row>
    <row r="46" spans="1:10" s="20" customFormat="1" ht="15" customHeight="1">
      <c r="A46" s="22" t="s">
        <v>25</v>
      </c>
      <c r="B46" s="14">
        <v>103930</v>
      </c>
      <c r="C46" s="15">
        <v>297822</v>
      </c>
      <c r="D46" s="15">
        <v>150413</v>
      </c>
      <c r="E46" s="15">
        <v>147409</v>
      </c>
      <c r="F46" s="18">
        <v>1396</v>
      </c>
      <c r="G46" s="16">
        <v>0.47094384433214359</v>
      </c>
      <c r="H46" s="17">
        <v>60.31</v>
      </c>
      <c r="I46" s="18">
        <v>4938.1860387995357</v>
      </c>
      <c r="J46" s="19">
        <v>2.8656018473972868</v>
      </c>
    </row>
    <row r="47" spans="1:10" s="20" customFormat="1" ht="15" customHeight="1">
      <c r="A47" s="22" t="s">
        <v>26</v>
      </c>
      <c r="B47" s="14">
        <v>105872</v>
      </c>
      <c r="C47" s="15">
        <v>299870</v>
      </c>
      <c r="D47" s="15">
        <v>151420</v>
      </c>
      <c r="E47" s="15">
        <v>148450</v>
      </c>
      <c r="F47" s="18">
        <v>2048</v>
      </c>
      <c r="G47" s="16">
        <v>0.68765907152594496</v>
      </c>
      <c r="H47" s="17">
        <v>60.31</v>
      </c>
      <c r="I47" s="18">
        <v>4972.1439230641681</v>
      </c>
      <c r="J47" s="19">
        <v>2.8323824996221854</v>
      </c>
    </row>
    <row r="48" spans="1:10" s="20" customFormat="1" ht="15" customHeight="1">
      <c r="A48" s="22" t="s">
        <v>27</v>
      </c>
      <c r="B48" s="14">
        <v>108239</v>
      </c>
      <c r="C48" s="23">
        <v>302368</v>
      </c>
      <c r="D48" s="23">
        <v>152524</v>
      </c>
      <c r="E48" s="23">
        <v>149844</v>
      </c>
      <c r="F48" s="18">
        <v>2498</v>
      </c>
      <c r="G48" s="16">
        <v>0.83302764531296891</v>
      </c>
      <c r="H48" s="24">
        <v>60.31</v>
      </c>
      <c r="I48" s="18">
        <v>5013.5632565080414</v>
      </c>
      <c r="J48" s="19">
        <v>2.7935217435489981</v>
      </c>
    </row>
    <row r="49" spans="1:10" s="20" customFormat="1" ht="15" customHeight="1">
      <c r="A49" s="22" t="s">
        <v>28</v>
      </c>
      <c r="B49" s="14">
        <v>110993</v>
      </c>
      <c r="C49" s="23">
        <v>305566</v>
      </c>
      <c r="D49" s="23">
        <v>154102</v>
      </c>
      <c r="E49" s="23">
        <v>151464</v>
      </c>
      <c r="F49" s="18">
        <v>3198</v>
      </c>
      <c r="G49" s="16">
        <v>1.1000000000000001</v>
      </c>
      <c r="H49" s="24">
        <v>60.31</v>
      </c>
      <c r="I49" s="18">
        <v>5066.5892886751781</v>
      </c>
      <c r="J49" s="19">
        <v>2.7530204607497768</v>
      </c>
    </row>
    <row r="50" spans="1:10" s="20" customFormat="1" ht="15" customHeight="1">
      <c r="A50" s="25" t="s">
        <v>29</v>
      </c>
      <c r="B50" s="23">
        <v>113305</v>
      </c>
      <c r="C50" s="23">
        <v>308047</v>
      </c>
      <c r="D50" s="23">
        <v>155195</v>
      </c>
      <c r="E50" s="23">
        <v>152852</v>
      </c>
      <c r="F50" s="18">
        <v>2481</v>
      </c>
      <c r="G50" s="26">
        <v>0.81193588291891117</v>
      </c>
      <c r="H50" s="24">
        <v>60.31</v>
      </c>
      <c r="I50" s="18">
        <v>5107.7267451500575</v>
      </c>
      <c r="J50" s="19">
        <v>2.7187414500683995</v>
      </c>
    </row>
    <row r="51" spans="1:10" s="20" customFormat="1" ht="15" customHeight="1">
      <c r="A51" s="27" t="s">
        <v>30</v>
      </c>
      <c r="B51" s="14">
        <v>115119</v>
      </c>
      <c r="C51" s="23">
        <v>309743</v>
      </c>
      <c r="D51" s="23">
        <v>155790</v>
      </c>
      <c r="E51" s="23">
        <v>153953</v>
      </c>
      <c r="F51" s="18">
        <v>1696</v>
      </c>
      <c r="G51" s="26">
        <v>0.55056533580914602</v>
      </c>
      <c r="H51" s="24">
        <v>60.31</v>
      </c>
      <c r="I51" s="18">
        <v>5135.8481180567069</v>
      </c>
      <c r="J51" s="19">
        <v>2.6906331708927285</v>
      </c>
    </row>
    <row r="52" spans="1:10" s="20" customFormat="1" ht="15" customHeight="1">
      <c r="A52" s="22" t="s">
        <v>31</v>
      </c>
      <c r="B52" s="14">
        <v>117398</v>
      </c>
      <c r="C52" s="23">
        <v>311737</v>
      </c>
      <c r="D52" s="23">
        <v>156717</v>
      </c>
      <c r="E52" s="23">
        <v>155020</v>
      </c>
      <c r="F52" s="18">
        <v>1994</v>
      </c>
      <c r="G52" s="16">
        <v>0.64375950384673741</v>
      </c>
      <c r="H52" s="24">
        <v>60.31</v>
      </c>
      <c r="I52" s="18">
        <v>5168.9106284198306</v>
      </c>
      <c r="J52" s="19">
        <v>2.6553859520605121</v>
      </c>
    </row>
    <row r="53" spans="1:10" s="20" customFormat="1" ht="15" customHeight="1">
      <c r="A53" s="27" t="s">
        <v>32</v>
      </c>
      <c r="B53" s="14">
        <v>120257</v>
      </c>
      <c r="C53" s="23">
        <v>314667</v>
      </c>
      <c r="D53" s="23">
        <v>158172</v>
      </c>
      <c r="E53" s="23">
        <v>156495</v>
      </c>
      <c r="F53" s="18">
        <v>2930</v>
      </c>
      <c r="G53" s="26">
        <v>0.93989484725906769</v>
      </c>
      <c r="H53" s="24">
        <v>60.31</v>
      </c>
      <c r="I53" s="18">
        <v>5217.4929530757754</v>
      </c>
      <c r="J53" s="19">
        <v>2.6166210698753503</v>
      </c>
    </row>
    <row r="54" spans="1:10" s="20" customFormat="1" ht="15" customHeight="1">
      <c r="A54" s="28" t="s">
        <v>33</v>
      </c>
      <c r="B54" s="29">
        <v>122637</v>
      </c>
      <c r="C54" s="30">
        <v>316466</v>
      </c>
      <c r="D54" s="30">
        <v>158959</v>
      </c>
      <c r="E54" s="30">
        <v>157507</v>
      </c>
      <c r="F54" s="31">
        <v>1799</v>
      </c>
      <c r="G54" s="32">
        <v>0.57171549606409322</v>
      </c>
      <c r="H54" s="33">
        <v>60.31</v>
      </c>
      <c r="I54" s="31">
        <v>5247.3221687945615</v>
      </c>
      <c r="J54" s="34">
        <v>2.5805099602893091</v>
      </c>
    </row>
    <row r="55" spans="1:10" s="20" customFormat="1" ht="15" customHeight="1">
      <c r="A55" s="27" t="s">
        <v>34</v>
      </c>
      <c r="B55" s="14">
        <v>124201</v>
      </c>
      <c r="C55" s="23">
        <v>317033</v>
      </c>
      <c r="D55" s="23">
        <v>158972</v>
      </c>
      <c r="E55" s="23">
        <v>158061</v>
      </c>
      <c r="F55" s="18">
        <v>567</v>
      </c>
      <c r="G55" s="26">
        <v>0.17916616634962365</v>
      </c>
      <c r="H55" s="24">
        <v>60.31</v>
      </c>
      <c r="I55" s="18">
        <v>5256.723594760404</v>
      </c>
      <c r="J55" s="19">
        <v>2.5525800919477297</v>
      </c>
    </row>
    <row r="56" spans="1:10" s="20" customFormat="1" ht="15" customHeight="1">
      <c r="A56" s="27" t="s">
        <v>35</v>
      </c>
      <c r="B56" s="14">
        <v>125960</v>
      </c>
      <c r="C56" s="23">
        <v>317483</v>
      </c>
      <c r="D56" s="23">
        <v>159168</v>
      </c>
      <c r="E56" s="23">
        <v>158315</v>
      </c>
      <c r="F56" s="18">
        <v>450</v>
      </c>
      <c r="G56" s="26">
        <v>0.14194105976349466</v>
      </c>
      <c r="H56" s="24">
        <v>60.31</v>
      </c>
      <c r="I56" s="18">
        <v>5264.1850439396449</v>
      </c>
      <c r="J56" s="19">
        <v>2.5205065100031758</v>
      </c>
    </row>
    <row r="57" spans="1:10" s="20" customFormat="1" ht="15" customHeight="1">
      <c r="A57" s="25" t="s">
        <v>36</v>
      </c>
      <c r="B57" s="23">
        <v>128001</v>
      </c>
      <c r="C57" s="23">
        <v>319164</v>
      </c>
      <c r="D57" s="23">
        <v>159920</v>
      </c>
      <c r="E57" s="23">
        <v>159244</v>
      </c>
      <c r="F57" s="18">
        <v>1681</v>
      </c>
      <c r="G57" s="26">
        <v>0.52947716885628515</v>
      </c>
      <c r="H57" s="24">
        <v>60.31</v>
      </c>
      <c r="I57" s="18">
        <v>5292.0577018736521</v>
      </c>
      <c r="J57" s="19">
        <v>2.4934492699275785</v>
      </c>
    </row>
    <row r="58" spans="1:10" s="20" customFormat="1" ht="15" customHeight="1">
      <c r="A58" s="25" t="s">
        <v>37</v>
      </c>
      <c r="B58" s="23">
        <v>130392</v>
      </c>
      <c r="C58" s="23">
        <v>320802</v>
      </c>
      <c r="D58" s="23">
        <v>160844</v>
      </c>
      <c r="E58" s="23">
        <v>159958</v>
      </c>
      <c r="F58" s="18">
        <v>1638</v>
      </c>
      <c r="G58" s="26">
        <v>0.51321577621536263</v>
      </c>
      <c r="H58" s="24">
        <v>60.31</v>
      </c>
      <c r="I58" s="18">
        <v>5319.2173768860885</v>
      </c>
      <c r="J58" s="19">
        <v>2.4602889747837291</v>
      </c>
    </row>
    <row r="59" spans="1:10" ht="15" customHeight="1">
      <c r="A59" s="25" t="s">
        <v>38</v>
      </c>
      <c r="B59" s="23">
        <v>133212</v>
      </c>
      <c r="C59" s="23">
        <v>323886</v>
      </c>
      <c r="D59" s="23">
        <v>162361</v>
      </c>
      <c r="E59" s="23">
        <v>161525</v>
      </c>
      <c r="F59" s="18">
        <v>3084</v>
      </c>
      <c r="G59" s="26">
        <v>0.96134064002094743</v>
      </c>
      <c r="H59" s="24">
        <v>60.31</v>
      </c>
      <c r="I59" s="18">
        <v>5370.3531752611507</v>
      </c>
      <c r="J59" s="19">
        <v>2.4313575353571752</v>
      </c>
    </row>
    <row r="60" spans="1:10" ht="15" customHeight="1">
      <c r="A60" s="25">
        <v>22</v>
      </c>
      <c r="B60" s="23">
        <v>135781</v>
      </c>
      <c r="C60" s="23">
        <v>326881</v>
      </c>
      <c r="D60" s="23">
        <v>163759</v>
      </c>
      <c r="E60" s="23">
        <v>163122</v>
      </c>
      <c r="F60" s="18">
        <v>2995</v>
      </c>
      <c r="G60" s="26">
        <v>0.92470807629845064</v>
      </c>
      <c r="H60" s="24">
        <v>60.31</v>
      </c>
      <c r="I60" s="18">
        <v>5420.0132647985411</v>
      </c>
      <c r="J60" s="19">
        <v>2.4074134083561027</v>
      </c>
    </row>
    <row r="61" spans="1:10" ht="15" customHeight="1">
      <c r="A61" s="25">
        <v>23</v>
      </c>
      <c r="B61" s="23">
        <v>137789</v>
      </c>
      <c r="C61" s="23">
        <v>328749</v>
      </c>
      <c r="D61" s="23">
        <v>164521</v>
      </c>
      <c r="E61" s="23">
        <v>164228</v>
      </c>
      <c r="F61" s="18">
        <v>1868</v>
      </c>
      <c r="G61" s="26">
        <v>0.57146178578748841</v>
      </c>
      <c r="H61" s="24">
        <v>60.31</v>
      </c>
      <c r="I61" s="18">
        <v>5450.9865693914771</v>
      </c>
      <c r="J61" s="19">
        <v>2.3858871172589975</v>
      </c>
    </row>
    <row r="62" spans="1:10" ht="15" customHeight="1">
      <c r="A62" s="35">
        <v>24</v>
      </c>
      <c r="B62" s="18">
        <v>139425</v>
      </c>
      <c r="C62" s="18">
        <v>329712</v>
      </c>
      <c r="D62" s="18">
        <v>164806</v>
      </c>
      <c r="E62" s="18">
        <v>164906</v>
      </c>
      <c r="F62" s="18">
        <v>963</v>
      </c>
      <c r="G62" s="36">
        <v>0.29292864769170396</v>
      </c>
      <c r="H62" s="37">
        <v>60.31</v>
      </c>
      <c r="I62" s="18">
        <v>5466.9540706350517</v>
      </c>
      <c r="J62" s="19">
        <v>2.3647982786444324</v>
      </c>
    </row>
    <row r="63" spans="1:10" ht="15" customHeight="1">
      <c r="A63" s="35">
        <v>25</v>
      </c>
      <c r="B63" s="18">
        <v>139326</v>
      </c>
      <c r="C63" s="18">
        <v>330428</v>
      </c>
      <c r="D63" s="18">
        <v>164963</v>
      </c>
      <c r="E63" s="18">
        <v>165465</v>
      </c>
      <c r="F63" s="18">
        <v>716</v>
      </c>
      <c r="G63" s="36">
        <v>0.21715921774154412</v>
      </c>
      <c r="H63" s="37">
        <v>60.31</v>
      </c>
      <c r="I63" s="18">
        <v>5478.8260653291327</v>
      </c>
      <c r="J63" s="19">
        <v>2.3716176449478201</v>
      </c>
    </row>
    <row r="64" spans="1:10" ht="15" customHeight="1">
      <c r="A64" s="35">
        <v>26</v>
      </c>
      <c r="B64" s="18">
        <v>141640</v>
      </c>
      <c r="C64" s="18">
        <v>332745</v>
      </c>
      <c r="D64" s="18">
        <v>165893</v>
      </c>
      <c r="E64" s="18">
        <v>166852</v>
      </c>
      <c r="F64" s="18">
        <v>2317</v>
      </c>
      <c r="G64" s="36">
        <v>0.70121176171510891</v>
      </c>
      <c r="H64" s="37">
        <v>60.31</v>
      </c>
      <c r="I64" s="18">
        <v>5517.2442381031333</v>
      </c>
      <c r="J64" s="19">
        <v>2.3492304433775768</v>
      </c>
    </row>
    <row r="65" spans="1:10" ht="15" customHeight="1">
      <c r="A65" s="35">
        <v>27</v>
      </c>
      <c r="B65" s="18">
        <v>143818</v>
      </c>
      <c r="C65" s="18">
        <v>334693</v>
      </c>
      <c r="D65" s="18">
        <v>166780</v>
      </c>
      <c r="E65" s="18">
        <v>167913</v>
      </c>
      <c r="F65" s="18">
        <v>1948</v>
      </c>
      <c r="G65" s="36">
        <v>0.58543328975642017</v>
      </c>
      <c r="H65" s="37">
        <v>60.24</v>
      </c>
      <c r="I65" s="18">
        <v>5555.9926958831338</v>
      </c>
      <c r="J65" s="19">
        <v>2.3271982644731537</v>
      </c>
    </row>
    <row r="66" spans="1:10" ht="15" customHeight="1">
      <c r="A66" s="35">
        <v>28</v>
      </c>
      <c r="B66" s="18">
        <v>146368</v>
      </c>
      <c r="C66" s="18">
        <v>337181</v>
      </c>
      <c r="D66" s="18">
        <v>167929</v>
      </c>
      <c r="E66" s="18">
        <v>169252</v>
      </c>
      <c r="F66" s="18">
        <v>2488</v>
      </c>
      <c r="G66" s="36">
        <v>0.74336780273265346</v>
      </c>
      <c r="H66" s="37">
        <v>60.24</v>
      </c>
      <c r="I66" s="18">
        <v>5597.2941567065072</v>
      </c>
      <c r="J66" s="19">
        <v>2.3036524376912988</v>
      </c>
    </row>
    <row r="67" spans="1:10" ht="15" customHeight="1">
      <c r="A67" s="35">
        <v>29</v>
      </c>
      <c r="B67" s="18">
        <v>148864</v>
      </c>
      <c r="C67" s="18">
        <v>339677</v>
      </c>
      <c r="D67" s="18">
        <v>169091</v>
      </c>
      <c r="E67" s="18">
        <v>170586</v>
      </c>
      <c r="F67" s="18">
        <v>2496</v>
      </c>
      <c r="G67" s="36">
        <v>0.74025523383583303</v>
      </c>
      <c r="H67" s="37">
        <v>60.24</v>
      </c>
      <c r="I67" s="18">
        <v>5638.7284196547143</v>
      </c>
      <c r="J67" s="19">
        <v>2.2817941208082546</v>
      </c>
    </row>
    <row r="68" spans="1:10" ht="15" customHeight="1">
      <c r="A68" s="38">
        <v>30</v>
      </c>
      <c r="B68" s="39">
        <v>151228</v>
      </c>
      <c r="C68" s="39">
        <v>341095</v>
      </c>
      <c r="D68" s="39">
        <v>169692</v>
      </c>
      <c r="E68" s="39">
        <v>171403</v>
      </c>
      <c r="F68" s="18">
        <v>1418</v>
      </c>
      <c r="G68" s="36">
        <v>0.41745540616526877</v>
      </c>
      <c r="H68" s="37">
        <v>60.24</v>
      </c>
      <c r="I68" s="18">
        <v>5662.2675962815401</v>
      </c>
      <c r="J68" s="40">
        <v>2.2555016266828893</v>
      </c>
    </row>
    <row r="69" spans="1:10" ht="15" customHeight="1">
      <c r="A69" s="38">
        <v>31</v>
      </c>
      <c r="B69" s="39">
        <v>153949</v>
      </c>
      <c r="C69" s="39">
        <v>343383</v>
      </c>
      <c r="D69" s="39">
        <v>170725</v>
      </c>
      <c r="E69" s="39">
        <v>172658</v>
      </c>
      <c r="F69" s="18">
        <v>2288</v>
      </c>
      <c r="G69" s="36">
        <v>0.7</v>
      </c>
      <c r="H69" s="37">
        <v>60.24</v>
      </c>
      <c r="I69" s="18">
        <v>5700</v>
      </c>
      <c r="J69" s="40">
        <v>2.2000000000000002</v>
      </c>
    </row>
    <row r="70" spans="1:10" ht="15" customHeight="1">
      <c r="A70" s="21" t="s">
        <v>39</v>
      </c>
      <c r="B70" s="41">
        <v>156453</v>
      </c>
      <c r="C70" s="39">
        <v>344682</v>
      </c>
      <c r="D70" s="39">
        <v>171340</v>
      </c>
      <c r="E70" s="39">
        <v>173342</v>
      </c>
      <c r="F70" s="18">
        <f>C70-C69</f>
        <v>1299</v>
      </c>
      <c r="G70" s="36">
        <f>F70/C69*100</f>
        <v>0.37829479036527724</v>
      </c>
      <c r="H70" s="37">
        <v>60.24</v>
      </c>
      <c r="I70" s="18">
        <v>5721.8127489999997</v>
      </c>
      <c r="J70" s="40">
        <f>C70/B70</f>
        <v>2.2031025291940711</v>
      </c>
    </row>
    <row r="71" spans="1:10" ht="15" customHeight="1">
      <c r="A71" s="21">
        <v>3</v>
      </c>
      <c r="B71" s="41">
        <v>158751</v>
      </c>
      <c r="C71" s="39">
        <f>D71+E71</f>
        <v>345487</v>
      </c>
      <c r="D71" s="39">
        <v>171541</v>
      </c>
      <c r="E71" s="39">
        <v>173946</v>
      </c>
      <c r="F71" s="18">
        <f>IFERROR(C71-C70,0)</f>
        <v>805</v>
      </c>
      <c r="G71" s="36">
        <f>IFERROR(F71/C70*100,0)</f>
        <v>0.23354860422070198</v>
      </c>
      <c r="H71" s="37">
        <v>60.24</v>
      </c>
      <c r="I71" s="18">
        <v>5735.175962815405</v>
      </c>
      <c r="J71" s="40">
        <f>C71/B71</f>
        <v>2.176282354126903</v>
      </c>
    </row>
    <row r="72" spans="1:10" ht="15" customHeight="1">
      <c r="A72" s="42">
        <v>4</v>
      </c>
      <c r="B72" s="43">
        <v>159682</v>
      </c>
      <c r="C72" s="39">
        <v>344674</v>
      </c>
      <c r="D72" s="39">
        <v>170943</v>
      </c>
      <c r="E72" s="39">
        <v>173731</v>
      </c>
      <c r="F72" s="44">
        <f>IFERROR(C72-C71,0)</f>
        <v>-813</v>
      </c>
      <c r="G72" s="45">
        <f>IFERROR(F72/C71*100,0)</f>
        <v>-0.23531999756864946</v>
      </c>
      <c r="H72" s="37">
        <v>60.24</v>
      </c>
      <c r="I72" s="18">
        <f>+C72/H72</f>
        <v>5721.6799468791496</v>
      </c>
      <c r="J72" s="40">
        <f>C72/B72</f>
        <v>2.1585025237659847</v>
      </c>
    </row>
    <row r="73" spans="1:10" ht="15" customHeight="1">
      <c r="A73" s="46" t="s">
        <v>40</v>
      </c>
      <c r="B73" s="47"/>
      <c r="C73" s="47"/>
      <c r="D73" s="47"/>
      <c r="E73" s="47"/>
      <c r="F73" s="47"/>
      <c r="G73" s="47"/>
      <c r="H73" s="47"/>
      <c r="I73" s="47"/>
      <c r="J73" s="47"/>
    </row>
    <row r="74" spans="1:10" ht="15" customHeight="1">
      <c r="A74" s="9" t="s">
        <v>41</v>
      </c>
      <c r="B74" s="48"/>
      <c r="C74" s="48"/>
      <c r="D74" s="48"/>
      <c r="E74" s="48"/>
      <c r="F74" s="48"/>
      <c r="G74" s="48"/>
      <c r="H74" s="49"/>
      <c r="I74" s="49"/>
      <c r="J74" s="49"/>
    </row>
    <row r="75" spans="1:10" ht="15" customHeight="1">
      <c r="A75" s="9" t="s">
        <v>42</v>
      </c>
      <c r="B75" s="48"/>
      <c r="C75" s="48"/>
      <c r="D75" s="48"/>
      <c r="E75" s="48"/>
      <c r="F75" s="48"/>
      <c r="G75" s="48"/>
      <c r="H75" s="49"/>
      <c r="I75" s="49"/>
      <c r="J75" s="49"/>
    </row>
    <row r="76" spans="1:10" ht="15" customHeight="1">
      <c r="A76" s="9" t="s">
        <v>43</v>
      </c>
      <c r="B76" s="49"/>
      <c r="C76" s="49"/>
      <c r="D76" s="49"/>
      <c r="E76" s="49"/>
      <c r="F76" s="49"/>
      <c r="G76" s="49"/>
      <c r="H76" s="49"/>
      <c r="I76" s="49"/>
      <c r="J76" s="50" t="s">
        <v>44</v>
      </c>
    </row>
    <row r="77" spans="1:10" ht="15" customHeight="1"/>
  </sheetData>
  <mergeCells count="3">
    <mergeCell ref="A5:A6"/>
    <mergeCell ref="B5:B6"/>
    <mergeCell ref="C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rowBreaks count="1" manualBreakCount="1">
    <brk id="5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20"/>
  <sheetViews>
    <sheetView zoomScale="110" zoomScaleNormal="110" workbookViewId="0"/>
  </sheetViews>
  <sheetFormatPr defaultRowHeight="15" customHeight="1"/>
  <cols>
    <col min="1" max="1" width="25" style="403" customWidth="1"/>
    <col min="2" max="8" width="8.75" style="403" customWidth="1"/>
    <col min="9" max="16384" width="9" style="403"/>
  </cols>
  <sheetData>
    <row r="1" spans="1:8" ht="15" customHeight="1">
      <c r="A1" s="484" t="s">
        <v>859</v>
      </c>
    </row>
    <row r="3" spans="1:8" ht="15" customHeight="1">
      <c r="A3" s="1" t="s">
        <v>753</v>
      </c>
    </row>
    <row r="4" spans="1:8" ht="15" customHeight="1">
      <c r="A4" s="404" t="s">
        <v>754</v>
      </c>
      <c r="H4" s="265" t="s">
        <v>723</v>
      </c>
    </row>
    <row r="5" spans="1:8" ht="15" customHeight="1">
      <c r="A5" s="485" t="s">
        <v>755</v>
      </c>
      <c r="B5" s="540" t="s">
        <v>484</v>
      </c>
      <c r="C5" s="536" t="s">
        <v>756</v>
      </c>
      <c r="D5" s="536" t="s">
        <v>757</v>
      </c>
      <c r="E5" s="536" t="s">
        <v>758</v>
      </c>
      <c r="F5" s="536" t="s">
        <v>759</v>
      </c>
      <c r="G5" s="536" t="s">
        <v>760</v>
      </c>
      <c r="H5" s="537" t="s">
        <v>761</v>
      </c>
    </row>
    <row r="6" spans="1:8" ht="15" customHeight="1">
      <c r="A6" s="539"/>
      <c r="B6" s="540"/>
      <c r="C6" s="536"/>
      <c r="D6" s="536"/>
      <c r="E6" s="536"/>
      <c r="F6" s="536"/>
      <c r="G6" s="536"/>
      <c r="H6" s="538"/>
    </row>
    <row r="7" spans="1:8" ht="15" customHeight="1">
      <c r="A7" s="405" t="s">
        <v>762</v>
      </c>
      <c r="B7" s="406">
        <f>SUM(C7:G7)</f>
        <v>12088</v>
      </c>
      <c r="C7" s="407">
        <f t="shared" ref="C7:H7" si="0">SUM(C8:C9)</f>
        <v>3385</v>
      </c>
      <c r="D7" s="407">
        <f t="shared" si="0"/>
        <v>3244</v>
      </c>
      <c r="E7" s="407">
        <f t="shared" si="0"/>
        <v>2578</v>
      </c>
      <c r="F7" s="407">
        <f t="shared" si="0"/>
        <v>1795</v>
      </c>
      <c r="G7" s="407">
        <f t="shared" si="0"/>
        <v>1086</v>
      </c>
      <c r="H7" s="407">
        <f t="shared" si="0"/>
        <v>14898</v>
      </c>
    </row>
    <row r="8" spans="1:8" ht="15" customHeight="1">
      <c r="A8" s="408" t="s">
        <v>485</v>
      </c>
      <c r="B8" s="409">
        <f>SUM(C8:G8)</f>
        <v>4518</v>
      </c>
      <c r="C8" s="410">
        <v>1688</v>
      </c>
      <c r="D8" s="410">
        <v>1251</v>
      </c>
      <c r="E8" s="410">
        <v>798</v>
      </c>
      <c r="F8" s="410">
        <v>493</v>
      </c>
      <c r="G8" s="410">
        <v>288</v>
      </c>
      <c r="H8" s="410">
        <f>B8+1612</f>
        <v>6130</v>
      </c>
    </row>
    <row r="9" spans="1:8" ht="15" customHeight="1">
      <c r="A9" s="411" t="s">
        <v>486</v>
      </c>
      <c r="B9" s="412">
        <f>SUM(C9:G9)</f>
        <v>7570</v>
      </c>
      <c r="C9" s="413">
        <v>1697</v>
      </c>
      <c r="D9" s="413">
        <v>1993</v>
      </c>
      <c r="E9" s="413">
        <v>1780</v>
      </c>
      <c r="F9" s="413">
        <v>1302</v>
      </c>
      <c r="G9" s="413">
        <v>798</v>
      </c>
      <c r="H9" s="413">
        <f>B9+1198</f>
        <v>8768</v>
      </c>
    </row>
    <row r="11" spans="1:8" ht="15" customHeight="1">
      <c r="A11" s="404" t="s">
        <v>763</v>
      </c>
      <c r="H11" s="265" t="s">
        <v>723</v>
      </c>
    </row>
    <row r="12" spans="1:8" ht="15" customHeight="1">
      <c r="A12" s="485" t="s">
        <v>755</v>
      </c>
      <c r="B12" s="540" t="s">
        <v>484</v>
      </c>
      <c r="C12" s="536" t="s">
        <v>756</v>
      </c>
      <c r="D12" s="536" t="s">
        <v>757</v>
      </c>
      <c r="E12" s="536" t="s">
        <v>758</v>
      </c>
      <c r="F12" s="536" t="s">
        <v>759</v>
      </c>
      <c r="G12" s="536" t="s">
        <v>760</v>
      </c>
      <c r="H12" s="537" t="s">
        <v>761</v>
      </c>
    </row>
    <row r="13" spans="1:8" ht="15" customHeight="1">
      <c r="A13" s="539"/>
      <c r="B13" s="540"/>
      <c r="C13" s="536"/>
      <c r="D13" s="536"/>
      <c r="E13" s="536"/>
      <c r="F13" s="536"/>
      <c r="G13" s="536"/>
      <c r="H13" s="538"/>
    </row>
    <row r="14" spans="1:8" ht="15" customHeight="1">
      <c r="A14" s="405" t="s">
        <v>762</v>
      </c>
      <c r="B14" s="406">
        <v>14355</v>
      </c>
      <c r="C14" s="407">
        <v>2979</v>
      </c>
      <c r="D14" s="407">
        <v>3640</v>
      </c>
      <c r="E14" s="407">
        <v>3305</v>
      </c>
      <c r="F14" s="407">
        <v>2524</v>
      </c>
      <c r="G14" s="407">
        <v>1907</v>
      </c>
      <c r="H14" s="407">
        <v>16871</v>
      </c>
    </row>
    <row r="15" spans="1:8" ht="15" customHeight="1">
      <c r="A15" s="408" t="s">
        <v>485</v>
      </c>
      <c r="B15" s="409">
        <v>5447</v>
      </c>
      <c r="C15" s="410">
        <v>1643</v>
      </c>
      <c r="D15" s="410">
        <v>1575</v>
      </c>
      <c r="E15" s="410">
        <v>1069</v>
      </c>
      <c r="F15" s="410">
        <v>663</v>
      </c>
      <c r="G15" s="410">
        <v>497</v>
      </c>
      <c r="H15" s="410">
        <v>6957</v>
      </c>
    </row>
    <row r="16" spans="1:8" ht="15" customHeight="1">
      <c r="A16" s="411" t="s">
        <v>486</v>
      </c>
      <c r="B16" s="412">
        <v>8908</v>
      </c>
      <c r="C16" s="413">
        <v>1336</v>
      </c>
      <c r="D16" s="413">
        <v>2065</v>
      </c>
      <c r="E16" s="413">
        <v>2236</v>
      </c>
      <c r="F16" s="413">
        <v>1861</v>
      </c>
      <c r="G16" s="413">
        <v>1410</v>
      </c>
      <c r="H16" s="413">
        <v>9914</v>
      </c>
    </row>
    <row r="17" spans="1:8" ht="15" customHeight="1">
      <c r="A17" s="345"/>
      <c r="H17" s="414"/>
    </row>
    <row r="20" spans="1:8" ht="15" customHeight="1">
      <c r="A20" s="415"/>
      <c r="B20" s="416"/>
      <c r="C20" s="348"/>
      <c r="D20" s="348"/>
      <c r="E20" s="348"/>
      <c r="F20" s="348"/>
      <c r="G20" s="348"/>
      <c r="H20" s="348"/>
    </row>
  </sheetData>
  <mergeCells count="16">
    <mergeCell ref="G5:G6"/>
    <mergeCell ref="H5:H6"/>
    <mergeCell ref="A12:A13"/>
    <mergeCell ref="B12:B13"/>
    <mergeCell ref="C12:C13"/>
    <mergeCell ref="D12:D13"/>
    <mergeCell ref="E12:E13"/>
    <mergeCell ref="F12:F13"/>
    <mergeCell ref="G12:G13"/>
    <mergeCell ref="H12:H13"/>
    <mergeCell ref="A5:A6"/>
    <mergeCell ref="B5:B6"/>
    <mergeCell ref="C5:C6"/>
    <mergeCell ref="D5:D6"/>
    <mergeCell ref="E5:E6"/>
    <mergeCell ref="F5:F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H23"/>
  <sheetViews>
    <sheetView zoomScale="110" zoomScaleNormal="110" workbookViewId="0"/>
  </sheetViews>
  <sheetFormatPr defaultRowHeight="15" customHeight="1"/>
  <cols>
    <col min="1" max="1" width="25" style="403" customWidth="1"/>
    <col min="2" max="8" width="8.75" style="403" customWidth="1"/>
    <col min="9" max="16384" width="9" style="403"/>
  </cols>
  <sheetData>
    <row r="1" spans="1:8" ht="15" customHeight="1">
      <c r="A1" s="484" t="s">
        <v>859</v>
      </c>
    </row>
    <row r="3" spans="1:8" ht="15" customHeight="1">
      <c r="A3" s="1" t="s">
        <v>764</v>
      </c>
    </row>
    <row r="4" spans="1:8" ht="15" customHeight="1">
      <c r="A4" s="404" t="s">
        <v>765</v>
      </c>
      <c r="B4" s="417"/>
      <c r="C4" s="417"/>
      <c r="D4" s="417"/>
      <c r="H4" s="265" t="s">
        <v>766</v>
      </c>
    </row>
    <row r="5" spans="1:8" ht="15" customHeight="1">
      <c r="A5" s="485" t="s">
        <v>767</v>
      </c>
      <c r="B5" s="541" t="s">
        <v>768</v>
      </c>
      <c r="C5" s="542"/>
      <c r="D5" s="542"/>
      <c r="E5" s="542"/>
      <c r="F5" s="542"/>
      <c r="G5" s="542"/>
      <c r="H5" s="542"/>
    </row>
    <row r="6" spans="1:8" ht="15" customHeight="1">
      <c r="A6" s="486"/>
      <c r="B6" s="418" t="s">
        <v>484</v>
      </c>
      <c r="C6" s="419" t="s">
        <v>769</v>
      </c>
      <c r="D6" s="419" t="s">
        <v>756</v>
      </c>
      <c r="E6" s="419" t="s">
        <v>757</v>
      </c>
      <c r="F6" s="419" t="s">
        <v>758</v>
      </c>
      <c r="G6" s="419" t="s">
        <v>759</v>
      </c>
      <c r="H6" s="420" t="s">
        <v>760</v>
      </c>
    </row>
    <row r="7" spans="1:8" ht="15" customHeight="1">
      <c r="A7" s="421" t="s">
        <v>770</v>
      </c>
      <c r="B7" s="422">
        <v>15180</v>
      </c>
      <c r="C7" s="407">
        <f t="shared" ref="C7:H7" si="0">SUM(C8:C12)</f>
        <v>2027</v>
      </c>
      <c r="D7" s="407">
        <f t="shared" si="0"/>
        <v>4916</v>
      </c>
      <c r="E7" s="407">
        <f t="shared" si="0"/>
        <v>4349</v>
      </c>
      <c r="F7" s="407">
        <f t="shared" si="0"/>
        <v>2646</v>
      </c>
      <c r="G7" s="407">
        <f t="shared" si="0"/>
        <v>986</v>
      </c>
      <c r="H7" s="407">
        <f t="shared" si="0"/>
        <v>256</v>
      </c>
    </row>
    <row r="8" spans="1:8" ht="15" customHeight="1">
      <c r="A8" s="423" t="s">
        <v>771</v>
      </c>
      <c r="B8" s="409">
        <f>SUM(C8:H8)</f>
        <v>4266</v>
      </c>
      <c r="C8" s="410">
        <v>1658</v>
      </c>
      <c r="D8" s="410">
        <v>2306</v>
      </c>
      <c r="E8" s="410">
        <v>252</v>
      </c>
      <c r="F8" s="410">
        <v>43</v>
      </c>
      <c r="G8" s="410">
        <v>6</v>
      </c>
      <c r="H8" s="410">
        <v>1</v>
      </c>
    </row>
    <row r="9" spans="1:8" ht="15" customHeight="1">
      <c r="A9" s="423" t="s">
        <v>757</v>
      </c>
      <c r="B9" s="409">
        <f>SUM(C9:H9)</f>
        <v>4714</v>
      </c>
      <c r="C9" s="410">
        <v>325</v>
      </c>
      <c r="D9" s="410">
        <v>2245</v>
      </c>
      <c r="E9" s="410">
        <v>1896</v>
      </c>
      <c r="F9" s="410">
        <v>220</v>
      </c>
      <c r="G9" s="410">
        <v>24</v>
      </c>
      <c r="H9" s="424">
        <v>4</v>
      </c>
    </row>
    <row r="10" spans="1:8" ht="15" customHeight="1">
      <c r="A10" s="423" t="s">
        <v>758</v>
      </c>
      <c r="B10" s="409">
        <f>SUM(C10:H10)</f>
        <v>3750</v>
      </c>
      <c r="C10" s="410">
        <v>34</v>
      </c>
      <c r="D10" s="410">
        <v>346</v>
      </c>
      <c r="E10" s="410">
        <v>1884</v>
      </c>
      <c r="F10" s="410">
        <v>1320</v>
      </c>
      <c r="G10" s="410">
        <v>149</v>
      </c>
      <c r="H10" s="410">
        <v>17</v>
      </c>
    </row>
    <row r="11" spans="1:8" ht="15" customHeight="1">
      <c r="A11" s="423" t="s">
        <v>759</v>
      </c>
      <c r="B11" s="409">
        <f>SUM(C11:H11)</f>
        <v>1843</v>
      </c>
      <c r="C11" s="410">
        <v>7</v>
      </c>
      <c r="D11" s="410">
        <v>18</v>
      </c>
      <c r="E11" s="410">
        <v>299</v>
      </c>
      <c r="F11" s="410">
        <v>957</v>
      </c>
      <c r="G11" s="410">
        <v>518</v>
      </c>
      <c r="H11" s="410">
        <v>44</v>
      </c>
    </row>
    <row r="12" spans="1:8" ht="15" customHeight="1">
      <c r="A12" s="425" t="s">
        <v>760</v>
      </c>
      <c r="B12" s="412">
        <f>SUM(C12:H12)</f>
        <v>607</v>
      </c>
      <c r="C12" s="426">
        <v>3</v>
      </c>
      <c r="D12" s="413">
        <v>1</v>
      </c>
      <c r="E12" s="413">
        <v>18</v>
      </c>
      <c r="F12" s="413">
        <v>106</v>
      </c>
      <c r="G12" s="413">
        <v>289</v>
      </c>
      <c r="H12" s="413">
        <v>190</v>
      </c>
    </row>
    <row r="13" spans="1:8" ht="15" customHeight="1">
      <c r="A13" s="345"/>
      <c r="H13" s="414"/>
    </row>
    <row r="14" spans="1:8" ht="15" customHeight="1">
      <c r="A14" s="404" t="s">
        <v>772</v>
      </c>
      <c r="B14" s="417"/>
      <c r="C14" s="417"/>
      <c r="D14" s="417"/>
      <c r="H14" s="265" t="s">
        <v>766</v>
      </c>
    </row>
    <row r="15" spans="1:8" ht="15" customHeight="1">
      <c r="A15" s="485" t="s">
        <v>767</v>
      </c>
      <c r="B15" s="489" t="s">
        <v>768</v>
      </c>
      <c r="C15" s="489"/>
      <c r="D15" s="489"/>
      <c r="E15" s="489"/>
      <c r="F15" s="489"/>
      <c r="G15" s="489"/>
      <c r="H15" s="541"/>
    </row>
    <row r="16" spans="1:8" ht="15" customHeight="1">
      <c r="A16" s="539"/>
      <c r="B16" s="418" t="s">
        <v>484</v>
      </c>
      <c r="C16" s="419" t="s">
        <v>769</v>
      </c>
      <c r="D16" s="419" t="s">
        <v>756</v>
      </c>
      <c r="E16" s="419" t="s">
        <v>757</v>
      </c>
      <c r="F16" s="419" t="s">
        <v>758</v>
      </c>
      <c r="G16" s="419" t="s">
        <v>759</v>
      </c>
      <c r="H16" s="420" t="s">
        <v>760</v>
      </c>
    </row>
    <row r="17" spans="1:8" ht="15" customHeight="1">
      <c r="A17" s="421" t="s">
        <v>770</v>
      </c>
      <c r="B17" s="422">
        <v>16666</v>
      </c>
      <c r="C17" s="407">
        <v>1611</v>
      </c>
      <c r="D17" s="407">
        <v>3871</v>
      </c>
      <c r="E17" s="407">
        <v>5119</v>
      </c>
      <c r="F17" s="407">
        <v>3690</v>
      </c>
      <c r="G17" s="407">
        <v>1817</v>
      </c>
      <c r="H17" s="407">
        <v>558</v>
      </c>
    </row>
    <row r="18" spans="1:8" ht="15" customHeight="1">
      <c r="A18" s="423" t="s">
        <v>771</v>
      </c>
      <c r="B18" s="409">
        <v>3233</v>
      </c>
      <c r="C18" s="410">
        <v>1201</v>
      </c>
      <c r="D18" s="410">
        <v>1685</v>
      </c>
      <c r="E18" s="410">
        <v>300</v>
      </c>
      <c r="F18" s="410">
        <v>32</v>
      </c>
      <c r="G18" s="410">
        <v>14</v>
      </c>
      <c r="H18" s="410">
        <v>1</v>
      </c>
    </row>
    <row r="19" spans="1:8" ht="15" customHeight="1">
      <c r="A19" s="423" t="s">
        <v>757</v>
      </c>
      <c r="B19" s="409">
        <v>4843</v>
      </c>
      <c r="C19" s="410">
        <v>354</v>
      </c>
      <c r="D19" s="410">
        <v>1828</v>
      </c>
      <c r="E19" s="410">
        <v>2398</v>
      </c>
      <c r="F19" s="410">
        <v>225</v>
      </c>
      <c r="G19" s="410">
        <v>34</v>
      </c>
      <c r="H19" s="424">
        <v>4</v>
      </c>
    </row>
    <row r="20" spans="1:8" ht="15" customHeight="1">
      <c r="A20" s="423" t="s">
        <v>758</v>
      </c>
      <c r="B20" s="409">
        <v>4362</v>
      </c>
      <c r="C20" s="410">
        <v>45</v>
      </c>
      <c r="D20" s="410">
        <v>325</v>
      </c>
      <c r="E20" s="410">
        <v>2088</v>
      </c>
      <c r="F20" s="410">
        <v>1696</v>
      </c>
      <c r="G20" s="410">
        <v>186</v>
      </c>
      <c r="H20" s="410">
        <v>22</v>
      </c>
    </row>
    <row r="21" spans="1:8" ht="15" customHeight="1">
      <c r="A21" s="423" t="s">
        <v>759</v>
      </c>
      <c r="B21" s="409">
        <v>2949</v>
      </c>
      <c r="C21" s="410">
        <v>10</v>
      </c>
      <c r="D21" s="410">
        <v>28</v>
      </c>
      <c r="E21" s="410">
        <v>325</v>
      </c>
      <c r="F21" s="410">
        <v>1524</v>
      </c>
      <c r="G21" s="410">
        <v>968</v>
      </c>
      <c r="H21" s="410">
        <v>94</v>
      </c>
    </row>
    <row r="22" spans="1:8" ht="15" customHeight="1">
      <c r="A22" s="425" t="s">
        <v>760</v>
      </c>
      <c r="B22" s="412">
        <v>1279</v>
      </c>
      <c r="C22" s="426">
        <v>1</v>
      </c>
      <c r="D22" s="413">
        <v>5</v>
      </c>
      <c r="E22" s="413">
        <v>8</v>
      </c>
      <c r="F22" s="413">
        <v>213</v>
      </c>
      <c r="G22" s="413">
        <v>615</v>
      </c>
      <c r="H22" s="413">
        <v>437</v>
      </c>
    </row>
    <row r="23" spans="1:8" ht="15" customHeight="1">
      <c r="A23" s="345"/>
      <c r="H23" s="414"/>
    </row>
  </sheetData>
  <mergeCells count="4">
    <mergeCell ref="A5:A6"/>
    <mergeCell ref="B5:H5"/>
    <mergeCell ref="A15:A16"/>
    <mergeCell ref="B15:H1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D18"/>
  <sheetViews>
    <sheetView zoomScale="110" zoomScaleNormal="110" workbookViewId="0"/>
  </sheetViews>
  <sheetFormatPr defaultColWidth="8.75" defaultRowHeight="15" customHeight="1"/>
  <cols>
    <col min="1" max="1" width="26.25" style="110" customWidth="1"/>
    <col min="2" max="4" width="20" style="110" customWidth="1"/>
    <col min="5" max="16384" width="8.75" style="110"/>
  </cols>
  <sheetData>
    <row r="1" spans="1:4" ht="15" customHeight="1">
      <c r="A1" s="482" t="s">
        <v>859</v>
      </c>
    </row>
    <row r="3" spans="1:4" ht="15" customHeight="1">
      <c r="A3" s="109" t="s">
        <v>773</v>
      </c>
    </row>
    <row r="4" spans="1:4" s="49" customFormat="1" ht="15" customHeight="1">
      <c r="A4" s="112" t="s">
        <v>722</v>
      </c>
      <c r="D4" s="245" t="s">
        <v>774</v>
      </c>
    </row>
    <row r="5" spans="1:4" s="428" customFormat="1" ht="30" customHeight="1">
      <c r="A5" s="221" t="s">
        <v>775</v>
      </c>
      <c r="B5" s="246" t="s">
        <v>776</v>
      </c>
      <c r="C5" s="246" t="s">
        <v>777</v>
      </c>
      <c r="D5" s="427" t="s">
        <v>778</v>
      </c>
    </row>
    <row r="6" spans="1:4" s="49" customFormat="1" ht="15" customHeight="1">
      <c r="A6" s="429" t="s">
        <v>779</v>
      </c>
      <c r="B6" s="430">
        <v>139516</v>
      </c>
      <c r="C6" s="431">
        <v>332112</v>
      </c>
      <c r="D6" s="432">
        <v>2.3804599999999998</v>
      </c>
    </row>
    <row r="7" spans="1:4" s="49" customFormat="1" ht="15" customHeight="1">
      <c r="A7" s="433" t="s">
        <v>780</v>
      </c>
      <c r="B7" s="298">
        <v>77856</v>
      </c>
      <c r="C7" s="434">
        <v>212251</v>
      </c>
      <c r="D7" s="435">
        <v>2.7262</v>
      </c>
    </row>
    <row r="8" spans="1:4" s="49" customFormat="1" ht="15" customHeight="1">
      <c r="A8" s="433" t="s">
        <v>781</v>
      </c>
      <c r="B8" s="298">
        <v>941</v>
      </c>
      <c r="C8" s="434">
        <v>1949</v>
      </c>
      <c r="D8" s="435">
        <v>2.0712000000000002</v>
      </c>
    </row>
    <row r="9" spans="1:4" s="49" customFormat="1" ht="15" customHeight="1">
      <c r="A9" s="433" t="s">
        <v>782</v>
      </c>
      <c r="B9" s="298">
        <v>60632</v>
      </c>
      <c r="C9" s="434">
        <v>117710</v>
      </c>
      <c r="D9" s="435">
        <v>1.9413800000000001</v>
      </c>
    </row>
    <row r="10" spans="1:4" s="49" customFormat="1" ht="15" customHeight="1">
      <c r="A10" s="436" t="s">
        <v>783</v>
      </c>
      <c r="B10" s="298">
        <v>17557</v>
      </c>
      <c r="C10" s="434">
        <v>27681</v>
      </c>
      <c r="D10" s="435">
        <v>1.57664</v>
      </c>
    </row>
    <row r="11" spans="1:4" s="49" customFormat="1" ht="15" customHeight="1">
      <c r="A11" s="436" t="s">
        <v>784</v>
      </c>
      <c r="B11" s="298">
        <v>21862</v>
      </c>
      <c r="C11" s="434">
        <v>39794</v>
      </c>
      <c r="D11" s="435">
        <v>1.8202400000000001</v>
      </c>
    </row>
    <row r="12" spans="1:4" s="49" customFormat="1" ht="15" customHeight="1">
      <c r="A12" s="436" t="s">
        <v>785</v>
      </c>
      <c r="B12" s="298">
        <v>18915</v>
      </c>
      <c r="C12" s="434">
        <v>44572</v>
      </c>
      <c r="D12" s="435">
        <v>2.3564400000000001</v>
      </c>
    </row>
    <row r="13" spans="1:4" s="49" customFormat="1" ht="15" customHeight="1">
      <c r="A13" s="436" t="s">
        <v>786</v>
      </c>
      <c r="B13" s="298">
        <v>1310</v>
      </c>
      <c r="C13" s="434">
        <v>3215</v>
      </c>
      <c r="D13" s="435">
        <v>2.4542000000000002</v>
      </c>
    </row>
    <row r="14" spans="1:4" s="49" customFormat="1" ht="15" customHeight="1">
      <c r="A14" s="436" t="s">
        <v>787</v>
      </c>
      <c r="B14" s="298">
        <v>988</v>
      </c>
      <c r="C14" s="434">
        <v>2448</v>
      </c>
      <c r="D14" s="435">
        <v>2.4777300000000002</v>
      </c>
    </row>
    <row r="15" spans="1:4" s="49" customFormat="1" ht="15" customHeight="1">
      <c r="A15" s="437" t="s">
        <v>449</v>
      </c>
      <c r="B15" s="255">
        <v>87</v>
      </c>
      <c r="C15" s="438">
        <v>202</v>
      </c>
      <c r="D15" s="258">
        <v>2.3218399999999999</v>
      </c>
    </row>
    <row r="16" spans="1:4" s="49" customFormat="1" ht="15" customHeight="1">
      <c r="A16" s="49" t="s">
        <v>788</v>
      </c>
      <c r="B16" s="439"/>
      <c r="C16" s="439"/>
      <c r="D16" s="439"/>
    </row>
    <row r="17" spans="1:1" ht="15" customHeight="1">
      <c r="A17" s="49" t="s">
        <v>789</v>
      </c>
    </row>
    <row r="18" spans="1:1" ht="15" customHeight="1">
      <c r="A18" s="440"/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D56"/>
  <sheetViews>
    <sheetView zoomScale="110" zoomScaleNormal="110" workbookViewId="0"/>
  </sheetViews>
  <sheetFormatPr defaultColWidth="8.875" defaultRowHeight="15" customHeight="1"/>
  <cols>
    <col min="1" max="1" width="33.75" style="49" customWidth="1"/>
    <col min="2" max="4" width="17.5" style="49" customWidth="1"/>
    <col min="5" max="16384" width="8.875" style="49"/>
  </cols>
  <sheetData>
    <row r="1" spans="1:4" ht="15" customHeight="1">
      <c r="A1" s="482" t="s">
        <v>859</v>
      </c>
    </row>
    <row r="3" spans="1:4" ht="15" customHeight="1">
      <c r="A3" s="109" t="s">
        <v>790</v>
      </c>
    </row>
    <row r="4" spans="1:4" ht="15" customHeight="1">
      <c r="A4" s="441" t="s">
        <v>590</v>
      </c>
    </row>
    <row r="5" spans="1:4" ht="15" customHeight="1">
      <c r="A5" s="440" t="s">
        <v>791</v>
      </c>
      <c r="B5" s="50"/>
      <c r="C5" s="50"/>
      <c r="D5" s="245" t="s">
        <v>723</v>
      </c>
    </row>
    <row r="6" spans="1:4" ht="15" customHeight="1">
      <c r="A6" s="222" t="s">
        <v>792</v>
      </c>
      <c r="B6" s="119" t="s">
        <v>793</v>
      </c>
      <c r="C6" s="119" t="s">
        <v>794</v>
      </c>
      <c r="D6" s="222" t="s">
        <v>795</v>
      </c>
    </row>
    <row r="7" spans="1:4" ht="15" customHeight="1">
      <c r="A7" s="442" t="s">
        <v>139</v>
      </c>
      <c r="B7" s="443">
        <v>156994</v>
      </c>
      <c r="C7" s="443">
        <f>C8+C12+C16+C24</f>
        <v>157698</v>
      </c>
      <c r="D7" s="443">
        <f>D8+D12+D16+D24</f>
        <v>157099</v>
      </c>
    </row>
    <row r="8" spans="1:4" ht="15" customHeight="1">
      <c r="A8" s="433" t="s">
        <v>796</v>
      </c>
      <c r="B8" s="444">
        <f>+B9+B10+B11</f>
        <v>2137</v>
      </c>
      <c r="C8" s="444">
        <v>1659</v>
      </c>
      <c r="D8" s="444">
        <v>1303</v>
      </c>
    </row>
    <row r="9" spans="1:4" ht="15" customHeight="1">
      <c r="A9" s="436" t="s">
        <v>797</v>
      </c>
      <c r="B9" s="444">
        <v>2114</v>
      </c>
      <c r="C9" s="444">
        <v>1655</v>
      </c>
      <c r="D9" s="444">
        <v>1300</v>
      </c>
    </row>
    <row r="10" spans="1:4" ht="15" customHeight="1">
      <c r="A10" s="436" t="s">
        <v>798</v>
      </c>
      <c r="B10" s="444">
        <v>4</v>
      </c>
      <c r="C10" s="445" t="s">
        <v>461</v>
      </c>
      <c r="D10" s="444">
        <v>3</v>
      </c>
    </row>
    <row r="11" spans="1:4" ht="15" customHeight="1">
      <c r="A11" s="436" t="s">
        <v>799</v>
      </c>
      <c r="B11" s="444">
        <v>19</v>
      </c>
      <c r="C11" s="444">
        <v>4</v>
      </c>
      <c r="D11" s="445" t="s">
        <v>461</v>
      </c>
    </row>
    <row r="12" spans="1:4" ht="15" customHeight="1">
      <c r="A12" s="433" t="s">
        <v>800</v>
      </c>
      <c r="B12" s="444">
        <f>+B13+B14+B15</f>
        <v>48202</v>
      </c>
      <c r="C12" s="444">
        <f>+C13+C14+C15</f>
        <v>43258</v>
      </c>
      <c r="D12" s="444">
        <f>+D13+D14+D15</f>
        <v>38251</v>
      </c>
    </row>
    <row r="13" spans="1:4" ht="15" customHeight="1">
      <c r="A13" s="436" t="s">
        <v>801</v>
      </c>
      <c r="B13" s="444">
        <v>24</v>
      </c>
      <c r="C13" s="444">
        <v>35</v>
      </c>
      <c r="D13" s="444">
        <v>12</v>
      </c>
    </row>
    <row r="14" spans="1:4" ht="15" customHeight="1">
      <c r="A14" s="436" t="s">
        <v>802</v>
      </c>
      <c r="B14" s="444">
        <v>15055</v>
      </c>
      <c r="C14" s="444">
        <v>14535</v>
      </c>
      <c r="D14" s="444">
        <v>13735</v>
      </c>
    </row>
    <row r="15" spans="1:4" ht="15" customHeight="1">
      <c r="A15" s="436" t="s">
        <v>803</v>
      </c>
      <c r="B15" s="444">
        <v>33123</v>
      </c>
      <c r="C15" s="444">
        <v>28688</v>
      </c>
      <c r="D15" s="444">
        <v>24504</v>
      </c>
    </row>
    <row r="16" spans="1:4" ht="15" customHeight="1">
      <c r="A16" s="433" t="s">
        <v>804</v>
      </c>
      <c r="B16" s="444">
        <f>+B17+B18+B19+B20+B21+B22+B23</f>
        <v>104543</v>
      </c>
      <c r="C16" s="444">
        <f>+C17+C18+C19+C20+C21+C22+C23</f>
        <v>108533</v>
      </c>
      <c r="D16" s="444">
        <f>+D17+D18+D19+D20+D21+D22+D23</f>
        <v>111909</v>
      </c>
    </row>
    <row r="17" spans="1:4" ht="15" customHeight="1">
      <c r="A17" s="436" t="s">
        <v>805</v>
      </c>
      <c r="B17" s="444">
        <v>737</v>
      </c>
      <c r="C17" s="444">
        <v>727</v>
      </c>
      <c r="D17" s="444">
        <v>471</v>
      </c>
    </row>
    <row r="18" spans="1:4" ht="15" customHeight="1">
      <c r="A18" s="436" t="s">
        <v>806</v>
      </c>
      <c r="B18" s="444">
        <v>11722</v>
      </c>
      <c r="C18" s="444">
        <v>12453</v>
      </c>
      <c r="D18" s="444">
        <v>17535</v>
      </c>
    </row>
    <row r="19" spans="1:4" ht="15" customHeight="1">
      <c r="A19" s="436" t="s">
        <v>807</v>
      </c>
      <c r="B19" s="444">
        <v>41613</v>
      </c>
      <c r="C19" s="444">
        <v>41433</v>
      </c>
      <c r="D19" s="444">
        <v>40410</v>
      </c>
    </row>
    <row r="20" spans="1:4" ht="15" customHeight="1">
      <c r="A20" s="436" t="s">
        <v>808</v>
      </c>
      <c r="B20" s="444">
        <v>7686</v>
      </c>
      <c r="C20" s="444">
        <v>6498</v>
      </c>
      <c r="D20" s="444">
        <v>5355</v>
      </c>
    </row>
    <row r="21" spans="1:4" ht="15" customHeight="1">
      <c r="A21" s="436" t="s">
        <v>809</v>
      </c>
      <c r="B21" s="444">
        <v>2468</v>
      </c>
      <c r="C21" s="444">
        <v>2890</v>
      </c>
      <c r="D21" s="444">
        <v>3046</v>
      </c>
    </row>
    <row r="22" spans="1:4" ht="15" customHeight="1">
      <c r="A22" s="436" t="s">
        <v>810</v>
      </c>
      <c r="B22" s="444">
        <v>36076</v>
      </c>
      <c r="C22" s="444">
        <v>40196</v>
      </c>
      <c r="D22" s="444">
        <v>40910</v>
      </c>
    </row>
    <row r="23" spans="1:4" ht="15" customHeight="1">
      <c r="A23" s="436" t="s">
        <v>811</v>
      </c>
      <c r="B23" s="444">
        <v>4241</v>
      </c>
      <c r="C23" s="444">
        <v>4336</v>
      </c>
      <c r="D23" s="444">
        <v>4182</v>
      </c>
    </row>
    <row r="24" spans="1:4" ht="15" customHeight="1">
      <c r="A24" s="437" t="s">
        <v>812</v>
      </c>
      <c r="B24" s="305">
        <v>2112</v>
      </c>
      <c r="C24" s="305">
        <v>4248</v>
      </c>
      <c r="D24" s="305">
        <v>5636</v>
      </c>
    </row>
    <row r="25" spans="1:4" ht="15" customHeight="1">
      <c r="A25" s="49" t="s">
        <v>813</v>
      </c>
      <c r="B25" s="322"/>
      <c r="C25" s="322"/>
      <c r="D25" s="322"/>
    </row>
    <row r="26" spans="1:4" ht="15" customHeight="1">
      <c r="B26" s="322"/>
      <c r="C26" s="322"/>
    </row>
    <row r="27" spans="1:4" ht="15" customHeight="1">
      <c r="A27" s="440" t="s">
        <v>814</v>
      </c>
      <c r="C27" s="245"/>
      <c r="D27" s="245" t="s">
        <v>47</v>
      </c>
    </row>
    <row r="28" spans="1:4" ht="15" customHeight="1">
      <c r="A28" s="222" t="s">
        <v>792</v>
      </c>
      <c r="B28" s="211" t="s">
        <v>815</v>
      </c>
      <c r="C28" s="211" t="s">
        <v>592</v>
      </c>
      <c r="D28" s="211" t="s">
        <v>816</v>
      </c>
    </row>
    <row r="29" spans="1:4" ht="15" customHeight="1">
      <c r="A29" s="442" t="s">
        <v>139</v>
      </c>
      <c r="B29" s="443">
        <v>157390</v>
      </c>
      <c r="C29" s="446">
        <v>160205</v>
      </c>
      <c r="D29" s="446">
        <v>158558</v>
      </c>
    </row>
    <row r="30" spans="1:4" ht="15" customHeight="1">
      <c r="A30" s="433" t="s">
        <v>796</v>
      </c>
      <c r="B30" s="444">
        <v>1169</v>
      </c>
      <c r="C30" s="216">
        <v>1187</v>
      </c>
      <c r="D30" s="216">
        <v>1059</v>
      </c>
    </row>
    <row r="31" spans="1:4" ht="15" customHeight="1">
      <c r="A31" s="436" t="s">
        <v>797</v>
      </c>
      <c r="B31" s="444">
        <v>1162</v>
      </c>
      <c r="C31" s="447">
        <v>1174</v>
      </c>
      <c r="D31" s="447">
        <v>1056</v>
      </c>
    </row>
    <row r="32" spans="1:4" ht="15" customHeight="1">
      <c r="A32" s="436" t="s">
        <v>798</v>
      </c>
      <c r="B32" s="444">
        <v>3</v>
      </c>
      <c r="C32" s="447">
        <v>8</v>
      </c>
      <c r="D32" s="447">
        <v>2</v>
      </c>
    </row>
    <row r="33" spans="1:4" ht="15" customHeight="1">
      <c r="A33" s="436" t="s">
        <v>799</v>
      </c>
      <c r="B33" s="444">
        <v>4</v>
      </c>
      <c r="C33" s="447">
        <v>5</v>
      </c>
      <c r="D33" s="447">
        <v>1</v>
      </c>
    </row>
    <row r="34" spans="1:4" ht="15" customHeight="1">
      <c r="A34" s="433" t="s">
        <v>800</v>
      </c>
      <c r="B34" s="444">
        <v>32822</v>
      </c>
      <c r="C34" s="216">
        <v>33985</v>
      </c>
      <c r="D34" s="216">
        <v>32006</v>
      </c>
    </row>
    <row r="35" spans="1:4" ht="15" customHeight="1">
      <c r="A35" s="436" t="s">
        <v>817</v>
      </c>
      <c r="B35" s="444">
        <v>14</v>
      </c>
      <c r="C35" s="447">
        <v>18</v>
      </c>
      <c r="D35" s="447">
        <v>8</v>
      </c>
    </row>
    <row r="36" spans="1:4" ht="15" customHeight="1">
      <c r="A36" s="436" t="s">
        <v>802</v>
      </c>
      <c r="B36" s="444">
        <v>12039</v>
      </c>
      <c r="C36" s="447">
        <v>12380</v>
      </c>
      <c r="D36" s="447">
        <v>12282</v>
      </c>
    </row>
    <row r="37" spans="1:4" ht="15" customHeight="1">
      <c r="A37" s="436" t="s">
        <v>803</v>
      </c>
      <c r="B37" s="444">
        <v>20769</v>
      </c>
      <c r="C37" s="447">
        <v>21587</v>
      </c>
      <c r="D37" s="447">
        <v>19716</v>
      </c>
    </row>
    <row r="38" spans="1:4" ht="15" customHeight="1">
      <c r="A38" s="433" t="s">
        <v>804</v>
      </c>
      <c r="B38" s="444">
        <v>107733</v>
      </c>
      <c r="C38" s="216">
        <v>111193</v>
      </c>
      <c r="D38" s="216">
        <v>119780</v>
      </c>
    </row>
    <row r="39" spans="1:4" ht="15" customHeight="1">
      <c r="A39" s="436" t="s">
        <v>805</v>
      </c>
      <c r="B39" s="444">
        <v>523</v>
      </c>
      <c r="C39" s="216">
        <v>541</v>
      </c>
      <c r="D39" s="216">
        <v>511</v>
      </c>
    </row>
    <row r="40" spans="1:4" ht="15" customHeight="1">
      <c r="A40" s="436" t="s">
        <v>818</v>
      </c>
      <c r="B40" s="444">
        <v>6107</v>
      </c>
      <c r="C40" s="216">
        <v>6699</v>
      </c>
      <c r="D40" s="216">
        <v>7543</v>
      </c>
    </row>
    <row r="41" spans="1:4" ht="15" customHeight="1">
      <c r="A41" s="436" t="s">
        <v>819</v>
      </c>
      <c r="B41" s="444">
        <v>11970</v>
      </c>
      <c r="C41" s="216">
        <v>11933</v>
      </c>
      <c r="D41" s="216">
        <v>13089</v>
      </c>
    </row>
    <row r="42" spans="1:4" ht="15" customHeight="1">
      <c r="A42" s="436" t="s">
        <v>820</v>
      </c>
      <c r="B42" s="444">
        <v>29276</v>
      </c>
      <c r="C42" s="216">
        <v>27288</v>
      </c>
      <c r="D42" s="216">
        <v>28104</v>
      </c>
    </row>
    <row r="43" spans="1:4" ht="15" customHeight="1">
      <c r="A43" s="436" t="s">
        <v>821</v>
      </c>
      <c r="B43" s="444">
        <v>5134</v>
      </c>
      <c r="C43" s="216">
        <v>4885</v>
      </c>
      <c r="D43" s="216">
        <v>4639</v>
      </c>
    </row>
    <row r="44" spans="1:4" ht="15" customHeight="1">
      <c r="A44" s="436" t="s">
        <v>822</v>
      </c>
      <c r="B44" s="444">
        <v>3868</v>
      </c>
      <c r="C44" s="216">
        <v>4450</v>
      </c>
      <c r="D44" s="216">
        <v>4843</v>
      </c>
    </row>
    <row r="45" spans="1:4" ht="15" customHeight="1">
      <c r="A45" s="448" t="s">
        <v>823</v>
      </c>
      <c r="B45" s="444">
        <v>5061</v>
      </c>
      <c r="C45" s="216">
        <v>5248</v>
      </c>
      <c r="D45" s="216">
        <v>5767</v>
      </c>
    </row>
    <row r="46" spans="1:4" ht="15" customHeight="1">
      <c r="A46" s="436" t="s">
        <v>824</v>
      </c>
      <c r="B46" s="444">
        <v>8663</v>
      </c>
      <c r="C46" s="216">
        <v>8460</v>
      </c>
      <c r="D46" s="216">
        <v>8329</v>
      </c>
    </row>
    <row r="47" spans="1:4" ht="15" customHeight="1">
      <c r="A47" s="436" t="s">
        <v>825</v>
      </c>
      <c r="B47" s="444">
        <v>5730</v>
      </c>
      <c r="C47" s="216">
        <v>5651</v>
      </c>
      <c r="D47" s="216">
        <v>5607</v>
      </c>
    </row>
    <row r="48" spans="1:4" ht="15" customHeight="1">
      <c r="A48" s="436" t="s">
        <v>826</v>
      </c>
      <c r="B48" s="444">
        <v>5712</v>
      </c>
      <c r="C48" s="216">
        <v>6262</v>
      </c>
      <c r="D48" s="216">
        <v>7231</v>
      </c>
    </row>
    <row r="49" spans="1:4" ht="15" customHeight="1">
      <c r="A49" s="436" t="s">
        <v>827</v>
      </c>
      <c r="B49" s="444">
        <v>11696</v>
      </c>
      <c r="C49" s="216">
        <v>14745</v>
      </c>
      <c r="D49" s="216">
        <v>17820</v>
      </c>
    </row>
    <row r="50" spans="1:4" ht="15" customHeight="1">
      <c r="A50" s="436" t="s">
        <v>828</v>
      </c>
      <c r="B50" s="444">
        <v>528</v>
      </c>
      <c r="C50" s="216">
        <v>797</v>
      </c>
      <c r="D50" s="216">
        <v>638</v>
      </c>
    </row>
    <row r="51" spans="1:4" ht="15" customHeight="1">
      <c r="A51" s="448" t="s">
        <v>829</v>
      </c>
      <c r="B51" s="444">
        <v>9489</v>
      </c>
      <c r="C51" s="216">
        <v>9809</v>
      </c>
      <c r="D51" s="216">
        <v>11055</v>
      </c>
    </row>
    <row r="52" spans="1:4" ht="15" customHeight="1">
      <c r="A52" s="448" t="s">
        <v>830</v>
      </c>
      <c r="B52" s="444">
        <v>3976</v>
      </c>
      <c r="C52" s="216">
        <v>4425</v>
      </c>
      <c r="D52" s="216">
        <v>4604</v>
      </c>
    </row>
    <row r="53" spans="1:4" ht="15" customHeight="1">
      <c r="A53" s="437" t="s">
        <v>812</v>
      </c>
      <c r="B53" s="305">
        <v>15666</v>
      </c>
      <c r="C53" s="449">
        <v>13840</v>
      </c>
      <c r="D53" s="449">
        <v>5713</v>
      </c>
    </row>
    <row r="54" spans="1:4" ht="15" customHeight="1">
      <c r="A54" s="49" t="s">
        <v>813</v>
      </c>
      <c r="B54" s="322"/>
      <c r="D54" s="322"/>
    </row>
    <row r="55" spans="1:4" ht="15" customHeight="1">
      <c r="A55" s="440"/>
      <c r="B55" s="322"/>
    </row>
    <row r="56" spans="1:4" ht="15" customHeight="1">
      <c r="A56" s="291"/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G24"/>
  <sheetViews>
    <sheetView zoomScale="110" zoomScaleNormal="110" workbookViewId="0"/>
  </sheetViews>
  <sheetFormatPr defaultColWidth="11.25" defaultRowHeight="15" customHeight="1"/>
  <cols>
    <col min="1" max="1" width="11.25" style="20" customWidth="1"/>
    <col min="2" max="7" width="12.5" style="20" customWidth="1"/>
    <col min="8" max="16384" width="11.25" style="20"/>
  </cols>
  <sheetData>
    <row r="1" spans="1:7" s="9" customFormat="1" ht="15" customHeight="1">
      <c r="A1" s="480" t="s">
        <v>859</v>
      </c>
    </row>
    <row r="2" spans="1:7" s="9" customFormat="1" ht="15" customHeight="1"/>
    <row r="3" spans="1:7" ht="15" customHeight="1">
      <c r="A3" s="1" t="s">
        <v>831</v>
      </c>
    </row>
    <row r="4" spans="1:7" ht="15" customHeight="1">
      <c r="A4" s="450" t="s">
        <v>452</v>
      </c>
      <c r="G4" s="451" t="s">
        <v>832</v>
      </c>
    </row>
    <row r="5" spans="1:7" s="9" customFormat="1" ht="15" customHeight="1">
      <c r="A5" s="485" t="s">
        <v>2</v>
      </c>
      <c r="B5" s="541" t="s">
        <v>833</v>
      </c>
      <c r="C5" s="543"/>
      <c r="D5" s="541" t="s">
        <v>834</v>
      </c>
      <c r="E5" s="543"/>
      <c r="F5" s="541" t="s">
        <v>835</v>
      </c>
      <c r="G5" s="542"/>
    </row>
    <row r="6" spans="1:7" s="9" customFormat="1" ht="15" customHeight="1">
      <c r="A6" s="486"/>
      <c r="B6" s="10" t="s">
        <v>836</v>
      </c>
      <c r="C6" s="10" t="s">
        <v>837</v>
      </c>
      <c r="D6" s="10" t="s">
        <v>48</v>
      </c>
      <c r="E6" s="10" t="s">
        <v>97</v>
      </c>
      <c r="F6" s="10" t="s">
        <v>48</v>
      </c>
      <c r="G6" s="452" t="s">
        <v>97</v>
      </c>
    </row>
    <row r="7" spans="1:7" ht="15" customHeight="1">
      <c r="A7" s="13" t="s">
        <v>838</v>
      </c>
      <c r="B7" s="453">
        <v>49585</v>
      </c>
      <c r="C7" s="454">
        <v>59.76</v>
      </c>
      <c r="D7" s="455">
        <v>12283</v>
      </c>
      <c r="E7" s="456">
        <v>1</v>
      </c>
      <c r="F7" s="457">
        <f t="shared" ref="F7:G18" si="0">+D7/B7*100</f>
        <v>24.771604315821317</v>
      </c>
      <c r="G7" s="457">
        <f t="shared" si="0"/>
        <v>1.6733601070950468</v>
      </c>
    </row>
    <row r="8" spans="1:7" ht="15" customHeight="1">
      <c r="A8" s="13">
        <v>40</v>
      </c>
      <c r="B8" s="453">
        <v>76571</v>
      </c>
      <c r="C8" s="454">
        <v>59.73</v>
      </c>
      <c r="D8" s="455">
        <v>31807</v>
      </c>
      <c r="E8" s="456">
        <v>4.4000000000000004</v>
      </c>
      <c r="F8" s="457">
        <f t="shared" si="0"/>
        <v>41.539225032975928</v>
      </c>
      <c r="G8" s="457">
        <f t="shared" si="0"/>
        <v>7.3664825046040523</v>
      </c>
    </row>
    <row r="9" spans="1:7" ht="15" customHeight="1">
      <c r="A9" s="13">
        <v>45</v>
      </c>
      <c r="B9" s="453">
        <v>139368</v>
      </c>
      <c r="C9" s="454">
        <v>59.73</v>
      </c>
      <c r="D9" s="455">
        <v>83645</v>
      </c>
      <c r="E9" s="456">
        <v>11.2</v>
      </c>
      <c r="F9" s="457">
        <f t="shared" si="0"/>
        <v>60.017364100797884</v>
      </c>
      <c r="G9" s="457">
        <f t="shared" si="0"/>
        <v>18.751046375355767</v>
      </c>
    </row>
    <row r="10" spans="1:7" ht="15" customHeight="1">
      <c r="A10" s="13">
        <v>50</v>
      </c>
      <c r="B10" s="453">
        <v>195917</v>
      </c>
      <c r="C10" s="454">
        <v>59.73</v>
      </c>
      <c r="D10" s="455">
        <v>145148</v>
      </c>
      <c r="E10" s="456">
        <v>20.5</v>
      </c>
      <c r="F10" s="457">
        <f t="shared" si="0"/>
        <v>74.086475395192863</v>
      </c>
      <c r="G10" s="457">
        <f t="shared" si="0"/>
        <v>34.321111669177967</v>
      </c>
    </row>
    <row r="11" spans="1:7" ht="15" customHeight="1">
      <c r="A11" s="13">
        <v>55</v>
      </c>
      <c r="B11" s="453">
        <v>223241</v>
      </c>
      <c r="C11" s="454">
        <v>59.73</v>
      </c>
      <c r="D11" s="455">
        <v>181991</v>
      </c>
      <c r="E11" s="456">
        <v>23.9</v>
      </c>
      <c r="F11" s="457">
        <f t="shared" si="0"/>
        <v>81.52221142173704</v>
      </c>
      <c r="G11" s="457">
        <f t="shared" si="0"/>
        <v>40.013393604553826</v>
      </c>
    </row>
    <row r="12" spans="1:7" ht="15" customHeight="1">
      <c r="A12" s="13">
        <v>60</v>
      </c>
      <c r="B12" s="453">
        <v>253479</v>
      </c>
      <c r="C12" s="454">
        <v>59.73</v>
      </c>
      <c r="D12" s="455">
        <v>218151</v>
      </c>
      <c r="E12" s="456">
        <v>27.5</v>
      </c>
      <c r="F12" s="457">
        <f t="shared" si="0"/>
        <v>86.062750760418027</v>
      </c>
      <c r="G12" s="457">
        <f t="shared" si="0"/>
        <v>46.04051565377533</v>
      </c>
    </row>
    <row r="13" spans="1:7" ht="15" customHeight="1">
      <c r="A13" s="13" t="s">
        <v>839</v>
      </c>
      <c r="B13" s="453">
        <v>285259</v>
      </c>
      <c r="C13" s="454">
        <v>60.31</v>
      </c>
      <c r="D13" s="455">
        <v>253484</v>
      </c>
      <c r="E13" s="456">
        <v>29.8</v>
      </c>
      <c r="F13" s="457">
        <f t="shared" si="0"/>
        <v>88.86100000350558</v>
      </c>
      <c r="G13" s="457">
        <f t="shared" si="0"/>
        <v>49.411374564748797</v>
      </c>
    </row>
    <row r="14" spans="1:7" ht="15" customHeight="1">
      <c r="A14" s="21">
        <v>7</v>
      </c>
      <c r="B14" s="453">
        <v>298253</v>
      </c>
      <c r="C14" s="458">
        <v>60.31</v>
      </c>
      <c r="D14" s="410">
        <v>268857</v>
      </c>
      <c r="E14" s="459">
        <v>31.2</v>
      </c>
      <c r="F14" s="457">
        <f t="shared" si="0"/>
        <v>90.143938200118683</v>
      </c>
      <c r="G14" s="457">
        <f t="shared" si="0"/>
        <v>51.732714309401416</v>
      </c>
    </row>
    <row r="15" spans="1:7" ht="15" customHeight="1">
      <c r="A15" s="38">
        <v>12</v>
      </c>
      <c r="B15" s="410">
        <v>308307</v>
      </c>
      <c r="C15" s="458">
        <v>60.31</v>
      </c>
      <c r="D15" s="410">
        <v>277421</v>
      </c>
      <c r="E15" s="459">
        <v>31.1</v>
      </c>
      <c r="F15" s="460">
        <f t="shared" si="0"/>
        <v>89.982063332976551</v>
      </c>
      <c r="G15" s="460">
        <f t="shared" si="0"/>
        <v>51.566904327640529</v>
      </c>
    </row>
    <row r="16" spans="1:7" ht="15" customHeight="1">
      <c r="A16" s="38">
        <v>17</v>
      </c>
      <c r="B16" s="410">
        <v>315792</v>
      </c>
      <c r="C16" s="458">
        <v>60.31</v>
      </c>
      <c r="D16" s="410">
        <v>284642</v>
      </c>
      <c r="E16" s="459">
        <v>31.1</v>
      </c>
      <c r="F16" s="460">
        <f t="shared" si="0"/>
        <v>90.13591224603536</v>
      </c>
      <c r="G16" s="460">
        <f t="shared" si="0"/>
        <v>51.566904327640529</v>
      </c>
    </row>
    <row r="17" spans="1:7" ht="15" customHeight="1">
      <c r="A17" s="21">
        <v>22</v>
      </c>
      <c r="B17" s="453">
        <v>326313</v>
      </c>
      <c r="C17" s="458">
        <v>60.31</v>
      </c>
      <c r="D17" s="410">
        <v>292540</v>
      </c>
      <c r="E17" s="459">
        <v>31.4</v>
      </c>
      <c r="F17" s="460">
        <f t="shared" si="0"/>
        <v>89.65012120264899</v>
      </c>
      <c r="G17" s="460">
        <f t="shared" si="0"/>
        <v>52.064334272923233</v>
      </c>
    </row>
    <row r="18" spans="1:7" ht="15" customHeight="1">
      <c r="A18" s="21">
        <v>27</v>
      </c>
      <c r="B18" s="453">
        <v>337498</v>
      </c>
      <c r="C18" s="458">
        <v>60.24</v>
      </c>
      <c r="D18" s="410">
        <v>304711</v>
      </c>
      <c r="E18" s="459">
        <v>32.619999999999997</v>
      </c>
      <c r="F18" s="460">
        <f t="shared" si="0"/>
        <v>90.285275764597131</v>
      </c>
      <c r="G18" s="460">
        <f t="shared" si="0"/>
        <v>54.150066401062411</v>
      </c>
    </row>
    <row r="19" spans="1:7" ht="15" customHeight="1">
      <c r="A19" s="461" t="s">
        <v>840</v>
      </c>
      <c r="B19" s="462">
        <v>341621</v>
      </c>
      <c r="C19" s="463">
        <v>60.24</v>
      </c>
      <c r="D19" s="413">
        <v>311178</v>
      </c>
      <c r="E19" s="464">
        <v>34.14</v>
      </c>
      <c r="F19" s="465">
        <v>91.088662582218305</v>
      </c>
      <c r="G19" s="465">
        <v>56.673306772908361</v>
      </c>
    </row>
    <row r="20" spans="1:7" s="9" customFormat="1" ht="15" customHeight="1">
      <c r="A20" s="9" t="s">
        <v>841</v>
      </c>
      <c r="B20" s="466"/>
      <c r="C20" s="466"/>
      <c r="D20" s="466"/>
      <c r="E20" s="466"/>
      <c r="F20" s="466"/>
      <c r="G20" s="466"/>
    </row>
    <row r="21" spans="1:7" s="9" customFormat="1" ht="15" customHeight="1">
      <c r="A21" s="9" t="s">
        <v>842</v>
      </c>
    </row>
    <row r="22" spans="1:7" s="9" customFormat="1" ht="15" customHeight="1">
      <c r="A22" s="9" t="s">
        <v>843</v>
      </c>
    </row>
    <row r="23" spans="1:7" s="9" customFormat="1" ht="15" customHeight="1">
      <c r="A23" s="9" t="s">
        <v>844</v>
      </c>
    </row>
    <row r="24" spans="1:7" ht="15" customHeight="1">
      <c r="A24" s="9"/>
      <c r="B24" s="9"/>
      <c r="C24" s="9"/>
      <c r="D24" s="9"/>
      <c r="E24" s="9"/>
      <c r="F24" s="9"/>
      <c r="G24" s="9"/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L26"/>
  <sheetViews>
    <sheetView zoomScale="110" zoomScaleNormal="110" workbookViewId="0"/>
  </sheetViews>
  <sheetFormatPr defaultColWidth="8.75" defaultRowHeight="15" customHeight="1"/>
  <cols>
    <col min="1" max="1" width="8.75" style="49" customWidth="1"/>
    <col min="2" max="2" width="8.125" style="49" customWidth="1"/>
    <col min="3" max="3" width="6.25" style="49" customWidth="1"/>
    <col min="4" max="4" width="8.125" style="49" customWidth="1"/>
    <col min="5" max="5" width="6.25" style="49" customWidth="1"/>
    <col min="6" max="6" width="8.125" style="49" customWidth="1"/>
    <col min="7" max="7" width="6.25" style="49" customWidth="1"/>
    <col min="8" max="8" width="8.125" style="49" customWidth="1"/>
    <col min="9" max="9" width="6.25" style="49" customWidth="1"/>
    <col min="10" max="10" width="8.125" style="49" customWidth="1"/>
    <col min="11" max="11" width="6.25" style="49" customWidth="1"/>
    <col min="12" max="12" width="5.625" style="49" customWidth="1"/>
    <col min="13" max="16384" width="8.75" style="49"/>
  </cols>
  <sheetData>
    <row r="1" spans="1:12" ht="15" customHeight="1">
      <c r="A1" s="482" t="s">
        <v>859</v>
      </c>
    </row>
    <row r="3" spans="1:12" ht="15" customHeight="1">
      <c r="A3" s="109" t="s">
        <v>845</v>
      </c>
    </row>
    <row r="4" spans="1:12" ht="15" customHeight="1">
      <c r="A4" s="244" t="s">
        <v>846</v>
      </c>
      <c r="L4" s="245" t="s">
        <v>847</v>
      </c>
    </row>
    <row r="5" spans="1:12" ht="15" customHeight="1">
      <c r="A5" s="495" t="s">
        <v>2</v>
      </c>
      <c r="B5" s="467" t="s">
        <v>848</v>
      </c>
      <c r="C5" s="468"/>
      <c r="D5" s="544" t="s">
        <v>849</v>
      </c>
      <c r="E5" s="545"/>
      <c r="F5" s="467" t="s">
        <v>850</v>
      </c>
      <c r="G5" s="468"/>
      <c r="H5" s="467" t="s">
        <v>851</v>
      </c>
      <c r="I5" s="468"/>
      <c r="J5" s="467" t="s">
        <v>852</v>
      </c>
      <c r="K5" s="469"/>
      <c r="L5" s="546" t="s">
        <v>853</v>
      </c>
    </row>
    <row r="6" spans="1:12" ht="15" customHeight="1">
      <c r="A6" s="499"/>
      <c r="B6" s="470"/>
      <c r="C6" s="471" t="s">
        <v>854</v>
      </c>
      <c r="D6" s="472"/>
      <c r="E6" s="471" t="s">
        <v>854</v>
      </c>
      <c r="F6" s="470"/>
      <c r="G6" s="471" t="s">
        <v>854</v>
      </c>
      <c r="H6" s="472"/>
      <c r="I6" s="471" t="s">
        <v>854</v>
      </c>
      <c r="J6" s="472"/>
      <c r="K6" s="471" t="s">
        <v>854</v>
      </c>
      <c r="L6" s="547"/>
    </row>
    <row r="7" spans="1:12" ht="15" customHeight="1">
      <c r="A7" s="42" t="s">
        <v>416</v>
      </c>
      <c r="B7" s="298">
        <v>49585</v>
      </c>
      <c r="C7" s="473" t="s">
        <v>461</v>
      </c>
      <c r="D7" s="474">
        <v>2021</v>
      </c>
      <c r="E7" s="473" t="s">
        <v>461</v>
      </c>
      <c r="F7" s="474">
        <v>6341</v>
      </c>
      <c r="G7" s="473" t="s">
        <v>461</v>
      </c>
      <c r="H7" s="474">
        <v>4320</v>
      </c>
      <c r="I7" s="473" t="s">
        <v>461</v>
      </c>
      <c r="J7" s="474">
        <v>45265</v>
      </c>
      <c r="K7" s="473" t="s">
        <v>461</v>
      </c>
      <c r="L7" s="252">
        <f t="shared" ref="L7:L14" si="0">+J7/B7*100</f>
        <v>91.287687808813146</v>
      </c>
    </row>
    <row r="8" spans="1:12" ht="15" customHeight="1">
      <c r="A8" s="42">
        <v>40</v>
      </c>
      <c r="B8" s="298">
        <v>76571</v>
      </c>
      <c r="C8" s="475">
        <f t="shared" ref="C8:C14" si="1">+(B8-B7)/B7*100</f>
        <v>54.42371684985379</v>
      </c>
      <c r="D8" s="474">
        <v>5501</v>
      </c>
      <c r="E8" s="475">
        <f t="shared" ref="E8:E14" si="2">+(D8-D7)/D7*100</f>
        <v>172.19198416625431</v>
      </c>
      <c r="F8" s="474">
        <v>16143</v>
      </c>
      <c r="G8" s="475">
        <f t="shared" ref="G8:G14" si="3">+(F8-F7)/F7*100</f>
        <v>154.58129632550072</v>
      </c>
      <c r="H8" s="474">
        <v>10642</v>
      </c>
      <c r="I8" s="475">
        <f t="shared" ref="I8:I14" si="4">+(H8-H7)/H7*100</f>
        <v>146.34259259259258</v>
      </c>
      <c r="J8" s="474">
        <v>65929</v>
      </c>
      <c r="K8" s="475">
        <f t="shared" ref="K8:K14" si="5">+(J8-J7)/J7*100</f>
        <v>45.651165359549324</v>
      </c>
      <c r="L8" s="252">
        <f t="shared" si="0"/>
        <v>86.101787883141128</v>
      </c>
    </row>
    <row r="9" spans="1:12" ht="15" customHeight="1">
      <c r="A9" s="42">
        <v>45</v>
      </c>
      <c r="B9" s="298">
        <v>139368</v>
      </c>
      <c r="C9" s="475">
        <f t="shared" si="1"/>
        <v>82.011466482088522</v>
      </c>
      <c r="D9" s="474">
        <v>10138</v>
      </c>
      <c r="E9" s="475">
        <f t="shared" si="2"/>
        <v>84.293764770041818</v>
      </c>
      <c r="F9" s="474">
        <v>35246</v>
      </c>
      <c r="G9" s="475">
        <f t="shared" si="3"/>
        <v>118.3361209192839</v>
      </c>
      <c r="H9" s="474">
        <v>25108</v>
      </c>
      <c r="I9" s="475">
        <f t="shared" si="4"/>
        <v>135.93309528284158</v>
      </c>
      <c r="J9" s="474">
        <v>114260</v>
      </c>
      <c r="K9" s="475">
        <f t="shared" si="5"/>
        <v>73.307649137708751</v>
      </c>
      <c r="L9" s="252">
        <f t="shared" si="0"/>
        <v>81.984386659778437</v>
      </c>
    </row>
    <row r="10" spans="1:12" ht="15" customHeight="1">
      <c r="A10" s="42">
        <v>50</v>
      </c>
      <c r="B10" s="298">
        <v>195917</v>
      </c>
      <c r="C10" s="475">
        <f t="shared" si="1"/>
        <v>40.575311405774642</v>
      </c>
      <c r="D10" s="474">
        <v>16540</v>
      </c>
      <c r="E10" s="475">
        <f t="shared" si="2"/>
        <v>63.148550009863882</v>
      </c>
      <c r="F10" s="474">
        <v>50184</v>
      </c>
      <c r="G10" s="475">
        <f t="shared" si="3"/>
        <v>42.382114282471775</v>
      </c>
      <c r="H10" s="474">
        <v>33644</v>
      </c>
      <c r="I10" s="475">
        <f t="shared" si="4"/>
        <v>33.997132388083479</v>
      </c>
      <c r="J10" s="474">
        <v>162273</v>
      </c>
      <c r="K10" s="475">
        <f t="shared" si="5"/>
        <v>42.020829686679498</v>
      </c>
      <c r="L10" s="252">
        <f t="shared" si="0"/>
        <v>82.827421816381431</v>
      </c>
    </row>
    <row r="11" spans="1:12" ht="15" customHeight="1">
      <c r="A11" s="42">
        <v>55</v>
      </c>
      <c r="B11" s="298">
        <v>223021</v>
      </c>
      <c r="C11" s="475">
        <f t="shared" si="1"/>
        <v>13.834429886125246</v>
      </c>
      <c r="D11" s="474">
        <v>23603</v>
      </c>
      <c r="E11" s="475">
        <f t="shared" si="2"/>
        <v>42.70253929866989</v>
      </c>
      <c r="F11" s="474">
        <v>62079</v>
      </c>
      <c r="G11" s="475">
        <f t="shared" si="3"/>
        <v>23.702773792443807</v>
      </c>
      <c r="H11" s="474">
        <v>38476</v>
      </c>
      <c r="I11" s="475">
        <f t="shared" si="4"/>
        <v>14.362144810367376</v>
      </c>
      <c r="J11" s="474">
        <v>184545</v>
      </c>
      <c r="K11" s="475">
        <f t="shared" si="5"/>
        <v>13.725018949547984</v>
      </c>
      <c r="L11" s="252">
        <f t="shared" si="0"/>
        <v>82.747812986221021</v>
      </c>
    </row>
    <row r="12" spans="1:12" ht="15" customHeight="1">
      <c r="A12" s="42">
        <v>60</v>
      </c>
      <c r="B12" s="298">
        <v>253368</v>
      </c>
      <c r="C12" s="475">
        <f t="shared" si="1"/>
        <v>13.607238780204556</v>
      </c>
      <c r="D12" s="474">
        <v>30431</v>
      </c>
      <c r="E12" s="475">
        <f t="shared" si="2"/>
        <v>28.928526034826081</v>
      </c>
      <c r="F12" s="474">
        <v>79992</v>
      </c>
      <c r="G12" s="475">
        <f t="shared" si="3"/>
        <v>28.855168414439664</v>
      </c>
      <c r="H12" s="474">
        <v>49561</v>
      </c>
      <c r="I12" s="475">
        <f t="shared" si="4"/>
        <v>28.810167377066222</v>
      </c>
      <c r="J12" s="474">
        <v>203807</v>
      </c>
      <c r="K12" s="475">
        <f t="shared" si="5"/>
        <v>10.437562654095208</v>
      </c>
      <c r="L12" s="252">
        <f t="shared" si="0"/>
        <v>80.439124119857283</v>
      </c>
    </row>
    <row r="13" spans="1:12" ht="15" customHeight="1">
      <c r="A13" s="42" t="s">
        <v>855</v>
      </c>
      <c r="B13" s="298">
        <v>283299</v>
      </c>
      <c r="C13" s="475">
        <f t="shared" si="1"/>
        <v>11.813251870796627</v>
      </c>
      <c r="D13" s="474">
        <v>41404</v>
      </c>
      <c r="E13" s="475">
        <f t="shared" si="2"/>
        <v>36.058624429036179</v>
      </c>
      <c r="F13" s="474">
        <v>103334</v>
      </c>
      <c r="G13" s="475">
        <f t="shared" si="3"/>
        <v>29.180418041804181</v>
      </c>
      <c r="H13" s="474">
        <v>61930</v>
      </c>
      <c r="I13" s="475">
        <f t="shared" si="4"/>
        <v>24.957123544722666</v>
      </c>
      <c r="J13" s="474">
        <v>221369</v>
      </c>
      <c r="K13" s="475">
        <f t="shared" si="5"/>
        <v>8.6169758644207501</v>
      </c>
      <c r="L13" s="252">
        <f t="shared" si="0"/>
        <v>78.139703987659686</v>
      </c>
    </row>
    <row r="14" spans="1:12" ht="15" customHeight="1">
      <c r="A14" s="217">
        <v>7</v>
      </c>
      <c r="B14" s="248">
        <v>297307</v>
      </c>
      <c r="C14" s="475">
        <f t="shared" si="1"/>
        <v>4.944599169075782</v>
      </c>
      <c r="D14" s="474">
        <v>44868</v>
      </c>
      <c r="E14" s="475">
        <f t="shared" si="2"/>
        <v>8.3663414162882805</v>
      </c>
      <c r="F14" s="474">
        <v>107416</v>
      </c>
      <c r="G14" s="475">
        <f t="shared" si="3"/>
        <v>3.9502970948574525</v>
      </c>
      <c r="H14" s="474">
        <v>62548</v>
      </c>
      <c r="I14" s="475">
        <f t="shared" si="4"/>
        <v>0.99790085580494092</v>
      </c>
      <c r="J14" s="474">
        <v>234759</v>
      </c>
      <c r="K14" s="475">
        <f t="shared" si="5"/>
        <v>6.0487240760901475</v>
      </c>
      <c r="L14" s="252">
        <f t="shared" si="0"/>
        <v>78.961813882619651</v>
      </c>
    </row>
    <row r="15" spans="1:12" ht="15" customHeight="1">
      <c r="A15" s="217">
        <v>12</v>
      </c>
      <c r="B15" s="248">
        <v>307313</v>
      </c>
      <c r="C15" s="475">
        <v>3.3655447063136759</v>
      </c>
      <c r="D15" s="474">
        <v>45558</v>
      </c>
      <c r="E15" s="475">
        <v>1.5378443434073281</v>
      </c>
      <c r="F15" s="474">
        <v>101114</v>
      </c>
      <c r="G15" s="475">
        <v>-5.8669099575482244</v>
      </c>
      <c r="H15" s="474">
        <v>55556</v>
      </c>
      <c r="I15" s="475">
        <v>-11.178614823815309</v>
      </c>
      <c r="J15" s="474">
        <v>251757</v>
      </c>
      <c r="K15" s="475">
        <v>7.2406169731511882</v>
      </c>
      <c r="L15" s="252">
        <v>81.922014363206245</v>
      </c>
    </row>
    <row r="16" spans="1:12" ht="15" customHeight="1">
      <c r="A16" s="217">
        <v>17</v>
      </c>
      <c r="B16" s="248">
        <v>314651</v>
      </c>
      <c r="C16" s="475">
        <v>2.4</v>
      </c>
      <c r="D16" s="474">
        <v>47223</v>
      </c>
      <c r="E16" s="475">
        <v>3.7</v>
      </c>
      <c r="F16" s="474">
        <v>98048</v>
      </c>
      <c r="G16" s="475">
        <v>-3</v>
      </c>
      <c r="H16" s="474">
        <v>50825</v>
      </c>
      <c r="I16" s="475">
        <v>-8.5</v>
      </c>
      <c r="J16" s="474">
        <v>263826</v>
      </c>
      <c r="K16" s="475">
        <v>4.8</v>
      </c>
      <c r="L16" s="252">
        <v>83.8</v>
      </c>
    </row>
    <row r="17" spans="1:12" ht="15" customHeight="1">
      <c r="A17" s="217">
        <v>22</v>
      </c>
      <c r="B17" s="248">
        <v>325406</v>
      </c>
      <c r="C17" s="475">
        <v>3.4</v>
      </c>
      <c r="D17" s="474">
        <v>49595</v>
      </c>
      <c r="E17" s="475">
        <v>5</v>
      </c>
      <c r="F17" s="474">
        <v>93098</v>
      </c>
      <c r="G17" s="475">
        <v>-5</v>
      </c>
      <c r="H17" s="474">
        <v>43503</v>
      </c>
      <c r="I17" s="475">
        <v>-14.4</v>
      </c>
      <c r="J17" s="474">
        <v>281903</v>
      </c>
      <c r="K17" s="475">
        <v>6.9</v>
      </c>
      <c r="L17" s="252">
        <v>86.6</v>
      </c>
    </row>
    <row r="18" spans="1:12" ht="15" customHeight="1">
      <c r="A18" s="217">
        <v>27</v>
      </c>
      <c r="B18" s="248">
        <v>337498</v>
      </c>
      <c r="C18" s="475">
        <v>3.7</v>
      </c>
      <c r="D18" s="474">
        <v>54508</v>
      </c>
      <c r="E18" s="475">
        <v>9.9</v>
      </c>
      <c r="F18" s="474">
        <v>97291</v>
      </c>
      <c r="G18" s="475">
        <v>4.5</v>
      </c>
      <c r="H18" s="474">
        <v>42783</v>
      </c>
      <c r="I18" s="475">
        <v>-1.7</v>
      </c>
      <c r="J18" s="474">
        <v>294715</v>
      </c>
      <c r="K18" s="475">
        <v>4.5</v>
      </c>
      <c r="L18" s="252">
        <v>87.323480000000004</v>
      </c>
    </row>
    <row r="19" spans="1:12" ht="15" customHeight="1">
      <c r="A19" s="254" t="s">
        <v>856</v>
      </c>
      <c r="B19" s="255">
        <v>341621</v>
      </c>
      <c r="C19" s="476">
        <v>1.2216368689592234</v>
      </c>
      <c r="D19" s="477">
        <v>52827</v>
      </c>
      <c r="E19" s="476">
        <v>-3.0839509796727085</v>
      </c>
      <c r="F19" s="477">
        <v>96334</v>
      </c>
      <c r="G19" s="476">
        <v>-0.98364699715287118</v>
      </c>
      <c r="H19" s="477">
        <v>43507</v>
      </c>
      <c r="I19" s="476">
        <v>1.6922609447677817</v>
      </c>
      <c r="J19" s="477">
        <v>298114</v>
      </c>
      <c r="K19" s="476">
        <v>1.1533176119301698</v>
      </c>
      <c r="L19" s="257">
        <v>87.3</v>
      </c>
    </row>
    <row r="20" spans="1:12" ht="15" customHeight="1">
      <c r="A20" s="49" t="s">
        <v>857</v>
      </c>
      <c r="B20" s="341"/>
      <c r="C20" s="478"/>
      <c r="D20" s="341"/>
      <c r="E20" s="478"/>
      <c r="F20" s="341"/>
      <c r="G20" s="478"/>
      <c r="H20" s="341"/>
      <c r="I20" s="478"/>
      <c r="J20" s="341"/>
      <c r="K20" s="478"/>
      <c r="L20" s="50"/>
    </row>
    <row r="21" spans="1:12" ht="15" customHeight="1">
      <c r="A21" s="9"/>
    </row>
    <row r="22" spans="1:12" ht="15" customHeight="1">
      <c r="A22" s="9"/>
    </row>
    <row r="23" spans="1:12" ht="15" customHeight="1">
      <c r="A23" s="291"/>
    </row>
    <row r="26" spans="1:12" ht="15" customHeight="1">
      <c r="C26" s="479"/>
      <c r="E26" s="479"/>
      <c r="G26" s="479"/>
      <c r="I26" s="479"/>
      <c r="K26" s="479"/>
    </row>
  </sheetData>
  <mergeCells count="3">
    <mergeCell ref="A5:A6"/>
    <mergeCell ref="D5:E5"/>
    <mergeCell ref="L5:L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77"/>
  <sheetViews>
    <sheetView zoomScale="110" zoomScaleNormal="110" workbookViewId="0"/>
  </sheetViews>
  <sheetFormatPr defaultColWidth="9" defaultRowHeight="14.45" customHeight="1"/>
  <cols>
    <col min="1" max="1" width="8.75" style="52" customWidth="1"/>
    <col min="2" max="2" width="11.25" style="52" customWidth="1"/>
    <col min="3" max="8" width="9.375" style="52" customWidth="1"/>
    <col min="9" max="9" width="10" style="52" customWidth="1"/>
    <col min="10" max="16384" width="9" style="52"/>
  </cols>
  <sheetData>
    <row r="1" spans="1:9" ht="15" customHeight="1">
      <c r="A1" s="482" t="s">
        <v>859</v>
      </c>
    </row>
    <row r="2" spans="1:9" ht="15" customHeight="1"/>
    <row r="3" spans="1:9" ht="15" customHeight="1">
      <c r="A3" s="51" t="s">
        <v>45</v>
      </c>
      <c r="I3" s="53"/>
    </row>
    <row r="4" spans="1:9" s="54" customFormat="1" ht="15" customHeight="1">
      <c r="A4" s="5" t="s">
        <v>46</v>
      </c>
      <c r="I4" s="53" t="s">
        <v>47</v>
      </c>
    </row>
    <row r="5" spans="1:9" s="54" customFormat="1" ht="15" customHeight="1">
      <c r="A5" s="491" t="s">
        <v>2</v>
      </c>
      <c r="B5" s="55" t="s">
        <v>48</v>
      </c>
      <c r="C5" s="56" t="s">
        <v>49</v>
      </c>
      <c r="D5" s="57"/>
      <c r="E5" s="58"/>
      <c r="F5" s="56" t="s">
        <v>50</v>
      </c>
      <c r="G5" s="57"/>
      <c r="H5" s="58"/>
      <c r="I5" s="493" t="s">
        <v>51</v>
      </c>
    </row>
    <row r="6" spans="1:9" s="54" customFormat="1" ht="15" customHeight="1">
      <c r="A6" s="492"/>
      <c r="B6" s="59" t="s">
        <v>52</v>
      </c>
      <c r="C6" s="60" t="s">
        <v>53</v>
      </c>
      <c r="D6" s="60" t="s">
        <v>54</v>
      </c>
      <c r="E6" s="60" t="s">
        <v>55</v>
      </c>
      <c r="F6" s="60" t="s">
        <v>56</v>
      </c>
      <c r="G6" s="60" t="s">
        <v>57</v>
      </c>
      <c r="H6" s="60" t="s">
        <v>55</v>
      </c>
      <c r="I6" s="494"/>
    </row>
    <row r="7" spans="1:9" s="54" customFormat="1" ht="15" customHeight="1">
      <c r="A7" s="61" t="s">
        <v>17</v>
      </c>
      <c r="B7" s="62">
        <v>47897</v>
      </c>
      <c r="C7" s="62">
        <v>1001</v>
      </c>
      <c r="D7" s="62">
        <v>539</v>
      </c>
      <c r="E7" s="62">
        <v>462</v>
      </c>
      <c r="F7" s="62">
        <v>1734</v>
      </c>
      <c r="G7" s="62">
        <v>1649</v>
      </c>
      <c r="H7" s="62">
        <v>85</v>
      </c>
      <c r="I7" s="62">
        <v>547</v>
      </c>
    </row>
    <row r="8" spans="1:9" s="54" customFormat="1" ht="15" customHeight="1">
      <c r="A8" s="61">
        <v>33</v>
      </c>
      <c r="B8" s="62">
        <v>48595</v>
      </c>
      <c r="C8" s="62">
        <v>1010</v>
      </c>
      <c r="D8" s="62">
        <v>431</v>
      </c>
      <c r="E8" s="62">
        <v>579</v>
      </c>
      <c r="F8" s="62">
        <v>1789</v>
      </c>
      <c r="G8" s="62">
        <v>1670</v>
      </c>
      <c r="H8" s="62">
        <v>119</v>
      </c>
      <c r="I8" s="62">
        <v>698</v>
      </c>
    </row>
    <row r="9" spans="1:9" s="54" customFormat="1" ht="15" customHeight="1">
      <c r="A9" s="61">
        <v>34</v>
      </c>
      <c r="B9" s="62">
        <v>49281</v>
      </c>
      <c r="C9" s="62">
        <v>1045</v>
      </c>
      <c r="D9" s="62">
        <v>461</v>
      </c>
      <c r="E9" s="62">
        <v>584</v>
      </c>
      <c r="F9" s="62">
        <v>1869</v>
      </c>
      <c r="G9" s="62">
        <v>1767</v>
      </c>
      <c r="H9" s="62">
        <v>102</v>
      </c>
      <c r="I9" s="62">
        <v>686</v>
      </c>
    </row>
    <row r="10" spans="1:9" s="54" customFormat="1" ht="15" customHeight="1">
      <c r="A10" s="61">
        <v>35</v>
      </c>
      <c r="B10" s="62">
        <v>50466</v>
      </c>
      <c r="C10" s="62">
        <v>928</v>
      </c>
      <c r="D10" s="62">
        <v>431</v>
      </c>
      <c r="E10" s="62">
        <v>497</v>
      </c>
      <c r="F10" s="62">
        <v>2565</v>
      </c>
      <c r="G10" s="62">
        <v>1877</v>
      </c>
      <c r="H10" s="62">
        <v>688</v>
      </c>
      <c r="I10" s="62">
        <v>1185</v>
      </c>
    </row>
    <row r="11" spans="1:9" s="54" customFormat="1" ht="15" customHeight="1">
      <c r="A11" s="61">
        <v>36</v>
      </c>
      <c r="B11" s="62">
        <v>51906</v>
      </c>
      <c r="C11" s="62">
        <v>952</v>
      </c>
      <c r="D11" s="62">
        <v>438</v>
      </c>
      <c r="E11" s="62">
        <v>514</v>
      </c>
      <c r="F11" s="62">
        <v>3499</v>
      </c>
      <c r="G11" s="62">
        <v>2573</v>
      </c>
      <c r="H11" s="62">
        <v>926</v>
      </c>
      <c r="I11" s="62">
        <v>1440</v>
      </c>
    </row>
    <row r="12" spans="1:9" s="54" customFormat="1" ht="15" customHeight="1">
      <c r="A12" s="61">
        <v>37</v>
      </c>
      <c r="B12" s="62">
        <v>54701</v>
      </c>
      <c r="C12" s="62">
        <v>977</v>
      </c>
      <c r="D12" s="62">
        <v>466</v>
      </c>
      <c r="E12" s="62">
        <v>511</v>
      </c>
      <c r="F12" s="62">
        <v>4554</v>
      </c>
      <c r="G12" s="62">
        <v>2270</v>
      </c>
      <c r="H12" s="62">
        <v>2284</v>
      </c>
      <c r="I12" s="62">
        <v>2795</v>
      </c>
    </row>
    <row r="13" spans="1:9" s="54" customFormat="1" ht="15" customHeight="1">
      <c r="A13" s="61">
        <v>38</v>
      </c>
      <c r="B13" s="62">
        <v>60353</v>
      </c>
      <c r="C13" s="62">
        <v>1171</v>
      </c>
      <c r="D13" s="62">
        <v>410</v>
      </c>
      <c r="E13" s="62">
        <v>761</v>
      </c>
      <c r="F13" s="62">
        <v>7213</v>
      </c>
      <c r="G13" s="62">
        <v>2322</v>
      </c>
      <c r="H13" s="62">
        <v>4891</v>
      </c>
      <c r="I13" s="62">
        <v>5652</v>
      </c>
    </row>
    <row r="14" spans="1:9" s="54" customFormat="1" ht="15" customHeight="1">
      <c r="A14" s="61">
        <v>39</v>
      </c>
      <c r="B14" s="62">
        <v>67988</v>
      </c>
      <c r="C14" s="62">
        <v>1549</v>
      </c>
      <c r="D14" s="62">
        <v>436</v>
      </c>
      <c r="E14" s="62">
        <v>1113</v>
      </c>
      <c r="F14" s="62">
        <v>9659</v>
      </c>
      <c r="G14" s="62">
        <v>3137</v>
      </c>
      <c r="H14" s="62">
        <v>6522</v>
      </c>
      <c r="I14" s="62">
        <v>7635</v>
      </c>
    </row>
    <row r="15" spans="1:9" s="54" customFormat="1" ht="15" customHeight="1">
      <c r="A15" s="61">
        <v>40</v>
      </c>
      <c r="B15" s="62">
        <v>77883</v>
      </c>
      <c r="C15" s="62">
        <v>1877</v>
      </c>
      <c r="D15" s="62">
        <v>529</v>
      </c>
      <c r="E15" s="62">
        <v>1348</v>
      </c>
      <c r="F15" s="62">
        <v>12379</v>
      </c>
      <c r="G15" s="62">
        <v>3832</v>
      </c>
      <c r="H15" s="62">
        <v>8547</v>
      </c>
      <c r="I15" s="62">
        <v>9895</v>
      </c>
    </row>
    <row r="16" spans="1:9" s="54" customFormat="1" ht="15" customHeight="1">
      <c r="A16" s="61">
        <v>41</v>
      </c>
      <c r="B16" s="62">
        <v>89488</v>
      </c>
      <c r="C16" s="62">
        <v>1699</v>
      </c>
      <c r="D16" s="62">
        <v>367</v>
      </c>
      <c r="E16" s="62">
        <v>1332</v>
      </c>
      <c r="F16" s="62">
        <v>15276</v>
      </c>
      <c r="G16" s="62">
        <v>5003</v>
      </c>
      <c r="H16" s="62">
        <v>10273</v>
      </c>
      <c r="I16" s="62">
        <v>11605</v>
      </c>
    </row>
    <row r="17" spans="1:9" s="54" customFormat="1" ht="15" customHeight="1">
      <c r="A17" s="61">
        <v>42</v>
      </c>
      <c r="B17" s="62">
        <v>102240</v>
      </c>
      <c r="C17" s="62">
        <v>2939</v>
      </c>
      <c r="D17" s="62">
        <v>440</v>
      </c>
      <c r="E17" s="62">
        <v>2499</v>
      </c>
      <c r="F17" s="62">
        <v>16187</v>
      </c>
      <c r="G17" s="62">
        <v>5934</v>
      </c>
      <c r="H17" s="62">
        <v>10253</v>
      </c>
      <c r="I17" s="62">
        <v>12752</v>
      </c>
    </row>
    <row r="18" spans="1:9" s="54" customFormat="1" ht="15" customHeight="1">
      <c r="A18" s="61">
        <v>43</v>
      </c>
      <c r="B18" s="62">
        <v>115517</v>
      </c>
      <c r="C18" s="62">
        <v>3232</v>
      </c>
      <c r="D18" s="62">
        <v>490</v>
      </c>
      <c r="E18" s="62">
        <v>2742</v>
      </c>
      <c r="F18" s="62">
        <v>17241</v>
      </c>
      <c r="G18" s="62">
        <v>6706</v>
      </c>
      <c r="H18" s="62">
        <v>10535</v>
      </c>
      <c r="I18" s="62">
        <v>13277</v>
      </c>
    </row>
    <row r="19" spans="1:9" s="54" customFormat="1" ht="15" customHeight="1">
      <c r="A19" s="61">
        <v>44</v>
      </c>
      <c r="B19" s="62">
        <v>128390</v>
      </c>
      <c r="C19" s="62">
        <v>3580</v>
      </c>
      <c r="D19" s="62">
        <v>570</v>
      </c>
      <c r="E19" s="62">
        <v>3010</v>
      </c>
      <c r="F19" s="62">
        <v>18338</v>
      </c>
      <c r="G19" s="62">
        <v>8475</v>
      </c>
      <c r="H19" s="62">
        <v>9863</v>
      </c>
      <c r="I19" s="62">
        <v>12873</v>
      </c>
    </row>
    <row r="20" spans="1:9" s="54" customFormat="1" ht="15" customHeight="1">
      <c r="A20" s="61">
        <v>45</v>
      </c>
      <c r="B20" s="62">
        <v>142700</v>
      </c>
      <c r="C20" s="62">
        <v>4120</v>
      </c>
      <c r="D20" s="62">
        <v>643</v>
      </c>
      <c r="E20" s="62">
        <v>3477</v>
      </c>
      <c r="F20" s="62">
        <v>21172</v>
      </c>
      <c r="G20" s="62">
        <v>10339</v>
      </c>
      <c r="H20" s="62">
        <v>10833</v>
      </c>
      <c r="I20" s="62">
        <v>14310</v>
      </c>
    </row>
    <row r="21" spans="1:9" s="54" customFormat="1" ht="15" customHeight="1">
      <c r="A21" s="61">
        <v>46</v>
      </c>
      <c r="B21" s="62">
        <v>156330</v>
      </c>
      <c r="C21" s="62">
        <v>4556</v>
      </c>
      <c r="D21" s="62">
        <v>668</v>
      </c>
      <c r="E21" s="62">
        <v>3888</v>
      </c>
      <c r="F21" s="62">
        <v>21301</v>
      </c>
      <c r="G21" s="62">
        <v>11559</v>
      </c>
      <c r="H21" s="62">
        <v>9742</v>
      </c>
      <c r="I21" s="62">
        <v>13630</v>
      </c>
    </row>
    <row r="22" spans="1:9" s="54" customFormat="1" ht="15" customHeight="1">
      <c r="A22" s="61">
        <v>47</v>
      </c>
      <c r="B22" s="62">
        <v>169827</v>
      </c>
      <c r="C22" s="62">
        <v>4764</v>
      </c>
      <c r="D22" s="62">
        <v>663</v>
      </c>
      <c r="E22" s="62">
        <v>4101</v>
      </c>
      <c r="F22" s="62">
        <v>22756</v>
      </c>
      <c r="G22" s="62">
        <v>13360</v>
      </c>
      <c r="H22" s="62">
        <v>9396</v>
      </c>
      <c r="I22" s="62">
        <v>13497</v>
      </c>
    </row>
    <row r="23" spans="1:9" s="54" customFormat="1" ht="15" customHeight="1">
      <c r="A23" s="61">
        <v>48</v>
      </c>
      <c r="B23" s="62">
        <v>179967</v>
      </c>
      <c r="C23" s="62">
        <v>5033</v>
      </c>
      <c r="D23" s="62">
        <v>742</v>
      </c>
      <c r="E23" s="62">
        <v>4291</v>
      </c>
      <c r="F23" s="62">
        <v>21291</v>
      </c>
      <c r="G23" s="62">
        <v>15442</v>
      </c>
      <c r="H23" s="62">
        <v>5849</v>
      </c>
      <c r="I23" s="62">
        <v>10140</v>
      </c>
    </row>
    <row r="24" spans="1:9" s="54" customFormat="1" ht="15" customHeight="1">
      <c r="A24" s="61">
        <v>49</v>
      </c>
      <c r="B24" s="62">
        <v>188773</v>
      </c>
      <c r="C24" s="62">
        <v>4882</v>
      </c>
      <c r="D24" s="62">
        <v>665</v>
      </c>
      <c r="E24" s="62">
        <v>4217</v>
      </c>
      <c r="F24" s="62">
        <v>18297</v>
      </c>
      <c r="G24" s="62">
        <v>13708</v>
      </c>
      <c r="H24" s="62">
        <v>4589</v>
      </c>
      <c r="I24" s="62">
        <v>8806</v>
      </c>
    </row>
    <row r="25" spans="1:9" s="54" customFormat="1" ht="15" customHeight="1">
      <c r="A25" s="61">
        <v>50</v>
      </c>
      <c r="B25" s="62">
        <v>195669</v>
      </c>
      <c r="C25" s="62">
        <v>4399</v>
      </c>
      <c r="D25" s="62">
        <v>752</v>
      </c>
      <c r="E25" s="62">
        <v>3647</v>
      </c>
      <c r="F25" s="62">
        <v>17045</v>
      </c>
      <c r="G25" s="62">
        <v>13796</v>
      </c>
      <c r="H25" s="62">
        <v>3249</v>
      </c>
      <c r="I25" s="62">
        <v>6896</v>
      </c>
    </row>
    <row r="26" spans="1:9" s="54" customFormat="1" ht="15" customHeight="1">
      <c r="A26" s="61">
        <v>51</v>
      </c>
      <c r="B26" s="62">
        <v>201930</v>
      </c>
      <c r="C26" s="62">
        <v>3986</v>
      </c>
      <c r="D26" s="62">
        <v>730</v>
      </c>
      <c r="E26" s="62">
        <v>3256</v>
      </c>
      <c r="F26" s="62">
        <v>17001</v>
      </c>
      <c r="G26" s="62">
        <v>13996</v>
      </c>
      <c r="H26" s="62">
        <v>3005</v>
      </c>
      <c r="I26" s="62">
        <v>6261</v>
      </c>
    </row>
    <row r="27" spans="1:9" s="54" customFormat="1" ht="15" customHeight="1">
      <c r="A27" s="61">
        <v>52</v>
      </c>
      <c r="B27" s="62">
        <v>207079</v>
      </c>
      <c r="C27" s="62">
        <v>3713</v>
      </c>
      <c r="D27" s="62">
        <v>718</v>
      </c>
      <c r="E27" s="62">
        <v>2995</v>
      </c>
      <c r="F27" s="62">
        <v>17075</v>
      </c>
      <c r="G27" s="62">
        <v>14921</v>
      </c>
      <c r="H27" s="62">
        <v>2154</v>
      </c>
      <c r="I27" s="62">
        <v>5149</v>
      </c>
    </row>
    <row r="28" spans="1:9" s="54" customFormat="1" ht="15" customHeight="1">
      <c r="A28" s="61">
        <v>53</v>
      </c>
      <c r="B28" s="62">
        <v>212193</v>
      </c>
      <c r="C28" s="62">
        <v>3612</v>
      </c>
      <c r="D28" s="62">
        <v>777</v>
      </c>
      <c r="E28" s="62">
        <v>2835</v>
      </c>
      <c r="F28" s="62">
        <v>16948</v>
      </c>
      <c r="G28" s="62">
        <v>14669</v>
      </c>
      <c r="H28" s="62">
        <v>2279</v>
      </c>
      <c r="I28" s="62">
        <v>5114</v>
      </c>
    </row>
    <row r="29" spans="1:9" s="54" customFormat="1" ht="15" customHeight="1">
      <c r="A29" s="61">
        <v>54</v>
      </c>
      <c r="B29" s="62">
        <v>218127</v>
      </c>
      <c r="C29" s="62">
        <v>3354</v>
      </c>
      <c r="D29" s="62">
        <v>741</v>
      </c>
      <c r="E29" s="62">
        <v>2613</v>
      </c>
      <c r="F29" s="62">
        <v>17750</v>
      </c>
      <c r="G29" s="62">
        <v>14429</v>
      </c>
      <c r="H29" s="62">
        <v>3321</v>
      </c>
      <c r="I29" s="62">
        <v>5934</v>
      </c>
    </row>
    <row r="30" spans="1:9" s="54" customFormat="1" ht="15" customHeight="1">
      <c r="A30" s="61">
        <v>55</v>
      </c>
      <c r="B30" s="62">
        <v>223317</v>
      </c>
      <c r="C30" s="62">
        <v>3058</v>
      </c>
      <c r="D30" s="62">
        <v>732</v>
      </c>
      <c r="E30" s="62">
        <v>2326</v>
      </c>
      <c r="F30" s="62">
        <v>16351</v>
      </c>
      <c r="G30" s="62">
        <v>13487</v>
      </c>
      <c r="H30" s="62">
        <v>2864</v>
      </c>
      <c r="I30" s="62">
        <v>5190</v>
      </c>
    </row>
    <row r="31" spans="1:9" s="54" customFormat="1" ht="15" customHeight="1">
      <c r="A31" s="61">
        <v>56</v>
      </c>
      <c r="B31" s="63">
        <v>227689</v>
      </c>
      <c r="C31" s="63">
        <v>2982</v>
      </c>
      <c r="D31" s="63">
        <v>772</v>
      </c>
      <c r="E31" s="63">
        <v>2210</v>
      </c>
      <c r="F31" s="63">
        <v>15169</v>
      </c>
      <c r="G31" s="63">
        <v>13007</v>
      </c>
      <c r="H31" s="63">
        <v>2162</v>
      </c>
      <c r="I31" s="63">
        <v>4372</v>
      </c>
    </row>
    <row r="32" spans="1:9" s="54" customFormat="1" ht="15" customHeight="1">
      <c r="A32" s="64">
        <v>57</v>
      </c>
      <c r="B32" s="65">
        <v>234890</v>
      </c>
      <c r="C32" s="65">
        <v>2999</v>
      </c>
      <c r="D32" s="65">
        <v>795</v>
      </c>
      <c r="E32" s="65">
        <v>2204</v>
      </c>
      <c r="F32" s="65">
        <v>16926</v>
      </c>
      <c r="G32" s="65">
        <v>11929</v>
      </c>
      <c r="H32" s="65">
        <v>4997</v>
      </c>
      <c r="I32" s="65">
        <v>7201</v>
      </c>
    </row>
    <row r="33" spans="1:9" s="54" customFormat="1" ht="15" customHeight="1">
      <c r="A33" s="61">
        <v>58</v>
      </c>
      <c r="B33" s="63">
        <v>241893</v>
      </c>
      <c r="C33" s="63">
        <v>2904</v>
      </c>
      <c r="D33" s="63">
        <v>862</v>
      </c>
      <c r="E33" s="63">
        <v>2042</v>
      </c>
      <c r="F33" s="63">
        <v>16773</v>
      </c>
      <c r="G33" s="63">
        <v>11812</v>
      </c>
      <c r="H33" s="63">
        <v>4961</v>
      </c>
      <c r="I33" s="63">
        <v>7003</v>
      </c>
    </row>
    <row r="34" spans="1:9" s="54" customFormat="1" ht="15" customHeight="1">
      <c r="A34" s="61">
        <v>59</v>
      </c>
      <c r="B34" s="63">
        <v>247808</v>
      </c>
      <c r="C34" s="63">
        <v>2927</v>
      </c>
      <c r="D34" s="63">
        <v>943</v>
      </c>
      <c r="E34" s="63">
        <v>1984</v>
      </c>
      <c r="F34" s="63">
        <v>15793</v>
      </c>
      <c r="G34" s="63">
        <v>11862</v>
      </c>
      <c r="H34" s="63">
        <v>3931</v>
      </c>
      <c r="I34" s="63">
        <v>5915</v>
      </c>
    </row>
    <row r="35" spans="1:9" s="54" customFormat="1" ht="15" customHeight="1">
      <c r="A35" s="61">
        <v>60</v>
      </c>
      <c r="B35" s="63">
        <v>254168</v>
      </c>
      <c r="C35" s="63">
        <v>2767</v>
      </c>
      <c r="D35" s="63">
        <v>904</v>
      </c>
      <c r="E35" s="63">
        <v>1863</v>
      </c>
      <c r="F35" s="63">
        <v>16706</v>
      </c>
      <c r="G35" s="63">
        <v>12209</v>
      </c>
      <c r="H35" s="63">
        <v>4497</v>
      </c>
      <c r="I35" s="63">
        <v>6360</v>
      </c>
    </row>
    <row r="36" spans="1:9" s="54" customFormat="1" ht="15" customHeight="1">
      <c r="A36" s="61">
        <v>61</v>
      </c>
      <c r="B36" s="62">
        <v>261497</v>
      </c>
      <c r="C36" s="62">
        <v>2753</v>
      </c>
      <c r="D36" s="62">
        <v>936</v>
      </c>
      <c r="E36" s="62">
        <v>1817</v>
      </c>
      <c r="F36" s="62">
        <v>17662</v>
      </c>
      <c r="G36" s="62">
        <v>12150</v>
      </c>
      <c r="H36" s="62">
        <v>5512</v>
      </c>
      <c r="I36" s="62">
        <v>7329</v>
      </c>
    </row>
    <row r="37" spans="1:9" s="54" customFormat="1" ht="15" customHeight="1">
      <c r="A37" s="61">
        <v>62</v>
      </c>
      <c r="B37" s="62">
        <v>270970</v>
      </c>
      <c r="C37" s="62">
        <v>2859</v>
      </c>
      <c r="D37" s="62">
        <v>1005</v>
      </c>
      <c r="E37" s="62">
        <v>1854</v>
      </c>
      <c r="F37" s="62">
        <v>19829</v>
      </c>
      <c r="G37" s="62">
        <v>13183</v>
      </c>
      <c r="H37" s="62">
        <v>6646</v>
      </c>
      <c r="I37" s="62">
        <v>8500</v>
      </c>
    </row>
    <row r="38" spans="1:9" s="54" customFormat="1" ht="15" customHeight="1">
      <c r="A38" s="61">
        <v>63</v>
      </c>
      <c r="B38" s="62">
        <v>276734</v>
      </c>
      <c r="C38" s="62">
        <v>2865</v>
      </c>
      <c r="D38" s="62">
        <v>1086</v>
      </c>
      <c r="E38" s="62">
        <v>1779</v>
      </c>
      <c r="F38" s="62">
        <v>18071</v>
      </c>
      <c r="G38" s="62">
        <v>14086</v>
      </c>
      <c r="H38" s="62">
        <v>3985</v>
      </c>
      <c r="I38" s="62">
        <v>5764</v>
      </c>
    </row>
    <row r="39" spans="1:9" s="54" customFormat="1" ht="15" customHeight="1">
      <c r="A39" s="61" t="s">
        <v>18</v>
      </c>
      <c r="B39" s="62">
        <v>281523</v>
      </c>
      <c r="C39" s="62">
        <v>2893</v>
      </c>
      <c r="D39" s="62">
        <v>1094</v>
      </c>
      <c r="E39" s="62">
        <v>1799</v>
      </c>
      <c r="F39" s="62">
        <v>18438</v>
      </c>
      <c r="G39" s="62">
        <v>15448</v>
      </c>
      <c r="H39" s="62">
        <v>2990</v>
      </c>
      <c r="I39" s="62">
        <v>4789</v>
      </c>
    </row>
    <row r="40" spans="1:9" s="54" customFormat="1" ht="15" customHeight="1">
      <c r="A40" s="61">
        <v>2</v>
      </c>
      <c r="B40" s="62">
        <v>284824</v>
      </c>
      <c r="C40" s="62">
        <v>2817</v>
      </c>
      <c r="D40" s="62">
        <v>1169</v>
      </c>
      <c r="E40" s="62">
        <v>1648</v>
      </c>
      <c r="F40" s="62">
        <v>17990</v>
      </c>
      <c r="G40" s="62">
        <v>16337</v>
      </c>
      <c r="H40" s="62">
        <v>1653</v>
      </c>
      <c r="I40" s="62">
        <v>3301</v>
      </c>
    </row>
    <row r="41" spans="1:9" s="54" customFormat="1" ht="15" customHeight="1">
      <c r="A41" s="61">
        <v>3</v>
      </c>
      <c r="B41" s="62">
        <v>287922</v>
      </c>
      <c r="C41" s="62">
        <v>2888</v>
      </c>
      <c r="D41" s="62">
        <v>1206</v>
      </c>
      <c r="E41" s="62">
        <v>1682</v>
      </c>
      <c r="F41" s="62">
        <v>17242</v>
      </c>
      <c r="G41" s="62">
        <v>15826</v>
      </c>
      <c r="H41" s="62">
        <v>1416</v>
      </c>
      <c r="I41" s="62">
        <v>3098</v>
      </c>
    </row>
    <row r="42" spans="1:9" s="54" customFormat="1" ht="15" customHeight="1">
      <c r="A42" s="61">
        <v>4</v>
      </c>
      <c r="B42" s="62">
        <v>291194</v>
      </c>
      <c r="C42" s="62">
        <v>2883</v>
      </c>
      <c r="D42" s="62">
        <v>1314</v>
      </c>
      <c r="E42" s="62">
        <v>1569</v>
      </c>
      <c r="F42" s="62">
        <v>18049</v>
      </c>
      <c r="G42" s="62">
        <v>16346</v>
      </c>
      <c r="H42" s="62">
        <v>1703</v>
      </c>
      <c r="I42" s="62">
        <v>3272</v>
      </c>
    </row>
    <row r="43" spans="1:9" s="54" customFormat="1" ht="15" customHeight="1">
      <c r="A43" s="61">
        <v>5</v>
      </c>
      <c r="B43" s="62">
        <v>294346</v>
      </c>
      <c r="C43" s="62">
        <v>2942</v>
      </c>
      <c r="D43" s="62">
        <v>1377</v>
      </c>
      <c r="E43" s="62">
        <v>1565</v>
      </c>
      <c r="F43" s="62">
        <v>18832</v>
      </c>
      <c r="G43" s="62">
        <v>17245</v>
      </c>
      <c r="H43" s="62">
        <v>1587</v>
      </c>
      <c r="I43" s="62">
        <v>3152</v>
      </c>
    </row>
    <row r="44" spans="1:9" s="54" customFormat="1" ht="15" customHeight="1">
      <c r="A44" s="61">
        <v>6</v>
      </c>
      <c r="B44" s="62">
        <v>296601</v>
      </c>
      <c r="C44" s="62">
        <v>3178</v>
      </c>
      <c r="D44" s="62">
        <v>1344</v>
      </c>
      <c r="E44" s="62">
        <v>1834</v>
      </c>
      <c r="F44" s="62">
        <v>17799</v>
      </c>
      <c r="G44" s="62">
        <v>17378</v>
      </c>
      <c r="H44" s="62">
        <v>421</v>
      </c>
      <c r="I44" s="62">
        <v>2255</v>
      </c>
    </row>
    <row r="45" spans="1:9" s="54" customFormat="1" ht="15" customHeight="1">
      <c r="A45" s="61">
        <v>7</v>
      </c>
      <c r="B45" s="62">
        <v>298495</v>
      </c>
      <c r="C45" s="62">
        <v>3043</v>
      </c>
      <c r="D45" s="62">
        <v>1408</v>
      </c>
      <c r="E45" s="62">
        <v>1635</v>
      </c>
      <c r="F45" s="62">
        <v>17834</v>
      </c>
      <c r="G45" s="62">
        <v>17575</v>
      </c>
      <c r="H45" s="62">
        <v>259</v>
      </c>
      <c r="I45" s="62">
        <v>1894</v>
      </c>
    </row>
    <row r="46" spans="1:9" s="54" customFormat="1" ht="15" customHeight="1">
      <c r="A46" s="61">
        <v>8</v>
      </c>
      <c r="B46" s="62">
        <v>300025</v>
      </c>
      <c r="C46" s="62">
        <v>3212</v>
      </c>
      <c r="D46" s="62">
        <v>1387</v>
      </c>
      <c r="E46" s="62">
        <v>1825</v>
      </c>
      <c r="F46" s="62">
        <v>17189</v>
      </c>
      <c r="G46" s="62">
        <v>17484</v>
      </c>
      <c r="H46" s="62">
        <v>-295</v>
      </c>
      <c r="I46" s="62">
        <v>1530</v>
      </c>
    </row>
    <row r="47" spans="1:9" s="54" customFormat="1" ht="15" customHeight="1">
      <c r="A47" s="66">
        <v>9</v>
      </c>
      <c r="B47" s="67">
        <v>302125</v>
      </c>
      <c r="C47" s="63">
        <v>3057</v>
      </c>
      <c r="D47" s="63">
        <v>1387</v>
      </c>
      <c r="E47" s="63">
        <v>1670</v>
      </c>
      <c r="F47" s="63">
        <v>16720</v>
      </c>
      <c r="G47" s="63">
        <v>16290</v>
      </c>
      <c r="H47" s="63">
        <v>430</v>
      </c>
      <c r="I47" s="63">
        <v>2100</v>
      </c>
    </row>
    <row r="48" spans="1:9" s="54" customFormat="1" ht="15" customHeight="1">
      <c r="A48" s="66">
        <v>10</v>
      </c>
      <c r="B48" s="67">
        <v>305102</v>
      </c>
      <c r="C48" s="63">
        <v>3174</v>
      </c>
      <c r="D48" s="63">
        <v>1456</v>
      </c>
      <c r="E48" s="63">
        <v>1718</v>
      </c>
      <c r="F48" s="63">
        <v>16848</v>
      </c>
      <c r="G48" s="63">
        <v>15589</v>
      </c>
      <c r="H48" s="63">
        <v>1259</v>
      </c>
      <c r="I48" s="63">
        <v>2977</v>
      </c>
    </row>
    <row r="49" spans="1:9" ht="15" customHeight="1">
      <c r="A49" s="66">
        <v>11</v>
      </c>
      <c r="B49" s="67">
        <v>308077</v>
      </c>
      <c r="C49" s="63">
        <v>3138</v>
      </c>
      <c r="D49" s="63">
        <v>1628</v>
      </c>
      <c r="E49" s="63">
        <v>1510</v>
      </c>
      <c r="F49" s="63">
        <v>17217</v>
      </c>
      <c r="G49" s="63">
        <v>15752</v>
      </c>
      <c r="H49" s="63">
        <v>1465</v>
      </c>
      <c r="I49" s="63">
        <v>2975</v>
      </c>
    </row>
    <row r="50" spans="1:9" ht="15" customHeight="1">
      <c r="A50" s="66">
        <v>12</v>
      </c>
      <c r="B50" s="67">
        <v>310048</v>
      </c>
      <c r="C50" s="63">
        <v>3050</v>
      </c>
      <c r="D50" s="63">
        <v>1612</v>
      </c>
      <c r="E50" s="63">
        <v>1438</v>
      </c>
      <c r="F50" s="63">
        <v>16453</v>
      </c>
      <c r="G50" s="63">
        <v>15920</v>
      </c>
      <c r="H50" s="63">
        <v>533</v>
      </c>
      <c r="I50" s="63">
        <v>1971</v>
      </c>
    </row>
    <row r="51" spans="1:9" ht="15" customHeight="1">
      <c r="A51" s="61">
        <v>13</v>
      </c>
      <c r="B51" s="63">
        <v>311888</v>
      </c>
      <c r="C51" s="63">
        <v>3098</v>
      </c>
      <c r="D51" s="63">
        <v>1617</v>
      </c>
      <c r="E51" s="63">
        <v>1481</v>
      </c>
      <c r="F51" s="63">
        <v>16025</v>
      </c>
      <c r="G51" s="63">
        <v>15666</v>
      </c>
      <c r="H51" s="63">
        <v>359</v>
      </c>
      <c r="I51" s="63">
        <v>1840</v>
      </c>
    </row>
    <row r="52" spans="1:9" ht="15" customHeight="1">
      <c r="A52" s="68" t="s">
        <v>58</v>
      </c>
      <c r="B52" s="63">
        <v>314439</v>
      </c>
      <c r="C52" s="63">
        <v>3037</v>
      </c>
      <c r="D52" s="63">
        <v>1680</v>
      </c>
      <c r="E52" s="63">
        <v>1357</v>
      </c>
      <c r="F52" s="63">
        <v>16144</v>
      </c>
      <c r="G52" s="63">
        <v>14950</v>
      </c>
      <c r="H52" s="63">
        <v>1194</v>
      </c>
      <c r="I52" s="63">
        <v>2551</v>
      </c>
    </row>
    <row r="53" spans="1:9" ht="15" customHeight="1">
      <c r="A53" s="68" t="s">
        <v>32</v>
      </c>
      <c r="B53" s="63">
        <v>316200</v>
      </c>
      <c r="C53" s="63">
        <v>3077</v>
      </c>
      <c r="D53" s="63">
        <v>1727</v>
      </c>
      <c r="E53" s="63">
        <v>1350</v>
      </c>
      <c r="F53" s="63">
        <v>15670</v>
      </c>
      <c r="G53" s="63">
        <v>15259</v>
      </c>
      <c r="H53" s="63">
        <v>411</v>
      </c>
      <c r="I53" s="63">
        <v>1761</v>
      </c>
    </row>
    <row r="54" spans="1:9" ht="15" customHeight="1">
      <c r="A54" s="68" t="s">
        <v>33</v>
      </c>
      <c r="B54" s="63">
        <v>317731</v>
      </c>
      <c r="C54" s="63">
        <v>3039</v>
      </c>
      <c r="D54" s="63">
        <v>1860</v>
      </c>
      <c r="E54" s="63">
        <v>1179</v>
      </c>
      <c r="F54" s="63">
        <v>14991</v>
      </c>
      <c r="G54" s="63">
        <v>14639</v>
      </c>
      <c r="H54" s="63">
        <v>352</v>
      </c>
      <c r="I54" s="63">
        <v>1531</v>
      </c>
    </row>
    <row r="55" spans="1:9" ht="15" customHeight="1">
      <c r="A55" s="68" t="s">
        <v>34</v>
      </c>
      <c r="B55" s="63">
        <v>317358</v>
      </c>
      <c r="C55" s="63">
        <v>2751</v>
      </c>
      <c r="D55" s="63">
        <v>1932</v>
      </c>
      <c r="E55" s="63">
        <v>819</v>
      </c>
      <c r="F55" s="63">
        <v>13882</v>
      </c>
      <c r="G55" s="63">
        <v>15074</v>
      </c>
      <c r="H55" s="63">
        <v>-1192</v>
      </c>
      <c r="I55" s="63">
        <v>-373</v>
      </c>
    </row>
    <row r="56" spans="1:9" ht="15" customHeight="1">
      <c r="A56" s="68" t="s">
        <v>35</v>
      </c>
      <c r="B56" s="63">
        <v>318929</v>
      </c>
      <c r="C56" s="63">
        <v>2830</v>
      </c>
      <c r="D56" s="63">
        <v>1922</v>
      </c>
      <c r="E56" s="63">
        <v>908</v>
      </c>
      <c r="F56" s="63">
        <v>15377</v>
      </c>
      <c r="G56" s="63">
        <v>14714</v>
      </c>
      <c r="H56" s="63">
        <v>663</v>
      </c>
      <c r="I56" s="63">
        <v>1571</v>
      </c>
    </row>
    <row r="57" spans="1:9" ht="15" customHeight="1">
      <c r="A57" s="68" t="s">
        <v>36</v>
      </c>
      <c r="B57" s="63">
        <v>320332</v>
      </c>
      <c r="C57" s="63">
        <v>2914</v>
      </c>
      <c r="D57" s="63">
        <v>2087</v>
      </c>
      <c r="E57" s="63">
        <v>827</v>
      </c>
      <c r="F57" s="63">
        <v>14444</v>
      </c>
      <c r="G57" s="63">
        <v>13868</v>
      </c>
      <c r="H57" s="63">
        <v>576</v>
      </c>
      <c r="I57" s="63">
        <v>1403</v>
      </c>
    </row>
    <row r="58" spans="1:9" ht="15" customHeight="1">
      <c r="A58" s="68" t="s">
        <v>37</v>
      </c>
      <c r="B58" s="63">
        <v>322720</v>
      </c>
      <c r="C58" s="63">
        <v>2780</v>
      </c>
      <c r="D58" s="63">
        <v>2008</v>
      </c>
      <c r="E58" s="63">
        <f t="shared" ref="E58:E67" si="0">C58-D58</f>
        <v>772</v>
      </c>
      <c r="F58" s="63">
        <v>14575</v>
      </c>
      <c r="G58" s="63">
        <v>12959</v>
      </c>
      <c r="H58" s="63">
        <f t="shared" ref="H58:H67" si="1">F58-G58</f>
        <v>1616</v>
      </c>
      <c r="I58" s="63">
        <f t="shared" ref="I58:I70" si="2">IF(E58+H58=B58-B57,E58+H58,"")</f>
        <v>2388</v>
      </c>
    </row>
    <row r="59" spans="1:9" ht="15" customHeight="1">
      <c r="A59" s="68" t="s">
        <v>38</v>
      </c>
      <c r="B59" s="63">
        <v>325862</v>
      </c>
      <c r="C59" s="63">
        <v>2825</v>
      </c>
      <c r="D59" s="63">
        <v>2114</v>
      </c>
      <c r="E59" s="63">
        <f t="shared" si="0"/>
        <v>711</v>
      </c>
      <c r="F59" s="63">
        <v>14948</v>
      </c>
      <c r="G59" s="63">
        <v>12517</v>
      </c>
      <c r="H59" s="63">
        <f t="shared" si="1"/>
        <v>2431</v>
      </c>
      <c r="I59" s="63">
        <f t="shared" si="2"/>
        <v>3142</v>
      </c>
    </row>
    <row r="60" spans="1:9" ht="15" customHeight="1">
      <c r="A60" s="68" t="s">
        <v>59</v>
      </c>
      <c r="B60" s="63">
        <v>328182</v>
      </c>
      <c r="C60" s="63">
        <v>2813</v>
      </c>
      <c r="D60" s="63">
        <v>2273</v>
      </c>
      <c r="E60" s="63">
        <f t="shared" si="0"/>
        <v>540</v>
      </c>
      <c r="F60" s="63">
        <v>14550</v>
      </c>
      <c r="G60" s="63">
        <v>12770</v>
      </c>
      <c r="H60" s="63">
        <f t="shared" si="1"/>
        <v>1780</v>
      </c>
      <c r="I60" s="63">
        <f t="shared" si="2"/>
        <v>2320</v>
      </c>
    </row>
    <row r="61" spans="1:9" ht="15" customHeight="1">
      <c r="A61" s="68">
        <v>23</v>
      </c>
      <c r="B61" s="63">
        <v>329229</v>
      </c>
      <c r="C61" s="63">
        <v>2746</v>
      </c>
      <c r="D61" s="63">
        <v>2386</v>
      </c>
      <c r="E61" s="63">
        <f t="shared" si="0"/>
        <v>360</v>
      </c>
      <c r="F61" s="63">
        <v>13391</v>
      </c>
      <c r="G61" s="63">
        <v>12704</v>
      </c>
      <c r="H61" s="63">
        <f t="shared" si="1"/>
        <v>687</v>
      </c>
      <c r="I61" s="63">
        <f t="shared" si="2"/>
        <v>1047</v>
      </c>
    </row>
    <row r="62" spans="1:9" ht="15" customHeight="1">
      <c r="A62" s="68">
        <v>24</v>
      </c>
      <c r="B62" s="63">
        <v>330194</v>
      </c>
      <c r="C62" s="63">
        <v>2834</v>
      </c>
      <c r="D62" s="63">
        <v>2441</v>
      </c>
      <c r="E62" s="63">
        <f t="shared" si="0"/>
        <v>393</v>
      </c>
      <c r="F62" s="63">
        <v>13487</v>
      </c>
      <c r="G62" s="63">
        <v>12915</v>
      </c>
      <c r="H62" s="63">
        <f t="shared" si="1"/>
        <v>572</v>
      </c>
      <c r="I62" s="63">
        <f t="shared" si="2"/>
        <v>965</v>
      </c>
    </row>
    <row r="63" spans="1:9" ht="15" customHeight="1">
      <c r="A63" s="68">
        <v>25</v>
      </c>
      <c r="B63" s="63">
        <v>331565</v>
      </c>
      <c r="C63" s="63">
        <v>2758</v>
      </c>
      <c r="D63" s="63">
        <v>2446</v>
      </c>
      <c r="E63" s="63">
        <f t="shared" si="0"/>
        <v>312</v>
      </c>
      <c r="F63" s="63">
        <v>13503</v>
      </c>
      <c r="G63" s="63">
        <v>12444</v>
      </c>
      <c r="H63" s="63">
        <f t="shared" si="1"/>
        <v>1059</v>
      </c>
      <c r="I63" s="63">
        <f t="shared" si="2"/>
        <v>1371</v>
      </c>
    </row>
    <row r="64" spans="1:9" ht="15" customHeight="1">
      <c r="A64" s="68">
        <v>26</v>
      </c>
      <c r="B64" s="63">
        <v>333736</v>
      </c>
      <c r="C64" s="63">
        <v>2795</v>
      </c>
      <c r="D64" s="63">
        <v>2559</v>
      </c>
      <c r="E64" s="63">
        <f t="shared" si="0"/>
        <v>236</v>
      </c>
      <c r="F64" s="63">
        <v>14078</v>
      </c>
      <c r="G64" s="63">
        <v>12143</v>
      </c>
      <c r="H64" s="63">
        <f t="shared" si="1"/>
        <v>1935</v>
      </c>
      <c r="I64" s="63">
        <f t="shared" si="2"/>
        <v>2171</v>
      </c>
    </row>
    <row r="65" spans="1:9" ht="15" customHeight="1">
      <c r="A65" s="68">
        <v>27</v>
      </c>
      <c r="B65" s="63">
        <v>336565</v>
      </c>
      <c r="C65" s="63">
        <v>2764</v>
      </c>
      <c r="D65" s="63">
        <v>2669</v>
      </c>
      <c r="E65" s="63">
        <f t="shared" si="0"/>
        <v>95</v>
      </c>
      <c r="F65" s="63">
        <v>15298</v>
      </c>
      <c r="G65" s="63">
        <v>12564</v>
      </c>
      <c r="H65" s="63">
        <f t="shared" si="1"/>
        <v>2734</v>
      </c>
      <c r="I65" s="63">
        <f t="shared" si="2"/>
        <v>2829</v>
      </c>
    </row>
    <row r="66" spans="1:9" ht="15" customHeight="1">
      <c r="A66" s="68">
        <v>28</v>
      </c>
      <c r="B66" s="63">
        <v>339156</v>
      </c>
      <c r="C66" s="63">
        <v>2876</v>
      </c>
      <c r="D66" s="63">
        <v>2715</v>
      </c>
      <c r="E66" s="63">
        <f t="shared" si="0"/>
        <v>161</v>
      </c>
      <c r="F66" s="63">
        <v>14912</v>
      </c>
      <c r="G66" s="63">
        <v>12482</v>
      </c>
      <c r="H66" s="63">
        <f t="shared" si="1"/>
        <v>2430</v>
      </c>
      <c r="I66" s="63">
        <f t="shared" si="2"/>
        <v>2591</v>
      </c>
    </row>
    <row r="67" spans="1:9" ht="15" customHeight="1">
      <c r="A67" s="68">
        <v>29</v>
      </c>
      <c r="B67" s="63">
        <v>340862</v>
      </c>
      <c r="C67" s="63">
        <v>2763</v>
      </c>
      <c r="D67" s="63">
        <v>2667</v>
      </c>
      <c r="E67" s="63">
        <f t="shared" si="0"/>
        <v>96</v>
      </c>
      <c r="F67" s="63">
        <v>14552</v>
      </c>
      <c r="G67" s="63">
        <v>12942</v>
      </c>
      <c r="H67" s="63">
        <f t="shared" si="1"/>
        <v>1610</v>
      </c>
      <c r="I67" s="63">
        <f t="shared" si="2"/>
        <v>1706</v>
      </c>
    </row>
    <row r="68" spans="1:9" ht="15" customHeight="1">
      <c r="A68" s="68">
        <v>30</v>
      </c>
      <c r="B68" s="63">
        <v>342945</v>
      </c>
      <c r="C68" s="63">
        <v>2682</v>
      </c>
      <c r="D68" s="63">
        <v>2902</v>
      </c>
      <c r="E68" s="63">
        <f>C68-D68</f>
        <v>-220</v>
      </c>
      <c r="F68" s="63">
        <v>15296</v>
      </c>
      <c r="G68" s="63">
        <v>12993</v>
      </c>
      <c r="H68" s="63">
        <f>F68-G68</f>
        <v>2303</v>
      </c>
      <c r="I68" s="63">
        <f t="shared" si="2"/>
        <v>2083</v>
      </c>
    </row>
    <row r="69" spans="1:9" ht="15" customHeight="1">
      <c r="A69" s="69" t="s">
        <v>60</v>
      </c>
      <c r="B69" s="67">
        <v>344528</v>
      </c>
      <c r="C69" s="63">
        <v>2544</v>
      </c>
      <c r="D69" s="63">
        <v>2946</v>
      </c>
      <c r="E69" s="63">
        <f>C69-D69</f>
        <v>-402</v>
      </c>
      <c r="F69" s="63">
        <v>15073</v>
      </c>
      <c r="G69" s="63">
        <v>13088</v>
      </c>
      <c r="H69" s="63">
        <f>F69-G69</f>
        <v>1985</v>
      </c>
      <c r="I69" s="63">
        <f t="shared" si="2"/>
        <v>1583</v>
      </c>
    </row>
    <row r="70" spans="1:9" ht="15" customHeight="1">
      <c r="A70" s="69">
        <v>2</v>
      </c>
      <c r="B70" s="67">
        <v>345482</v>
      </c>
      <c r="C70" s="63">
        <v>2473</v>
      </c>
      <c r="D70" s="63">
        <v>3028</v>
      </c>
      <c r="E70" s="63">
        <f>C70-D70</f>
        <v>-555</v>
      </c>
      <c r="F70" s="63">
        <v>14244</v>
      </c>
      <c r="G70" s="63">
        <v>12735</v>
      </c>
      <c r="H70" s="63">
        <f>F70-G70</f>
        <v>1509</v>
      </c>
      <c r="I70" s="63">
        <f t="shared" si="2"/>
        <v>954</v>
      </c>
    </row>
    <row r="71" spans="1:9" ht="15" customHeight="1">
      <c r="A71" s="68">
        <v>3</v>
      </c>
      <c r="B71" s="63">
        <v>345047</v>
      </c>
      <c r="C71" s="63">
        <v>2438</v>
      </c>
      <c r="D71" s="63">
        <v>3279</v>
      </c>
      <c r="E71" s="63">
        <f>C71-D71</f>
        <v>-841</v>
      </c>
      <c r="F71" s="63">
        <v>13480</v>
      </c>
      <c r="G71" s="63">
        <v>13074</v>
      </c>
      <c r="H71" s="63">
        <f>F71-G71</f>
        <v>406</v>
      </c>
      <c r="I71" s="63">
        <f>IF(E71+H71=B71-B70,E71+H71,0)</f>
        <v>-435</v>
      </c>
    </row>
    <row r="72" spans="1:9" ht="15" customHeight="1">
      <c r="A72" s="70">
        <v>4</v>
      </c>
      <c r="B72" s="65">
        <v>343866</v>
      </c>
      <c r="C72" s="63">
        <v>2312</v>
      </c>
      <c r="D72" s="63">
        <v>3599</v>
      </c>
      <c r="E72" s="63">
        <f>C72-D72</f>
        <v>-1287</v>
      </c>
      <c r="F72" s="63">
        <v>13829</v>
      </c>
      <c r="G72" s="63">
        <v>13723</v>
      </c>
      <c r="H72" s="63">
        <f>F72-G72</f>
        <v>106</v>
      </c>
      <c r="I72" s="63">
        <f>IF(E72+H72=B72-B71,E72+H72,0)</f>
        <v>-1181</v>
      </c>
    </row>
    <row r="73" spans="1:9" ht="15" customHeight="1">
      <c r="A73" s="71" t="s">
        <v>40</v>
      </c>
      <c r="B73" s="72"/>
      <c r="C73" s="72"/>
      <c r="D73" s="72"/>
      <c r="E73" s="72"/>
      <c r="F73" s="72"/>
      <c r="G73" s="72"/>
      <c r="H73" s="72"/>
      <c r="I73" s="72"/>
    </row>
    <row r="74" spans="1:9" ht="15" customHeight="1">
      <c r="A74" s="49" t="s">
        <v>61</v>
      </c>
      <c r="B74" s="73"/>
      <c r="C74" s="73"/>
      <c r="D74" s="73"/>
      <c r="E74" s="73"/>
      <c r="F74" s="73"/>
      <c r="G74" s="73"/>
      <c r="H74" s="49"/>
      <c r="I74" s="74"/>
    </row>
    <row r="75" spans="1:9" ht="15" customHeight="1">
      <c r="A75" s="49" t="s">
        <v>62</v>
      </c>
      <c r="B75" s="73"/>
      <c r="C75" s="73"/>
      <c r="D75" s="73"/>
      <c r="E75" s="73"/>
      <c r="F75" s="73"/>
      <c r="G75" s="73"/>
      <c r="H75" s="49"/>
      <c r="I75" s="74"/>
    </row>
    <row r="76" spans="1:9" ht="15" customHeight="1">
      <c r="A76" s="49" t="s">
        <v>63</v>
      </c>
      <c r="B76" s="74"/>
      <c r="C76" s="74"/>
      <c r="D76" s="74"/>
      <c r="E76" s="74"/>
      <c r="F76" s="74"/>
      <c r="G76" s="74"/>
      <c r="H76" s="74"/>
      <c r="I76" s="75" t="s">
        <v>64</v>
      </c>
    </row>
    <row r="77" spans="1:9" ht="15" customHeight="1"/>
  </sheetData>
  <mergeCells count="2">
    <mergeCell ref="A5:A6"/>
    <mergeCell ref="I5:I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58"/>
  <sheetViews>
    <sheetView zoomScale="110" zoomScaleNormal="110" workbookViewId="0"/>
  </sheetViews>
  <sheetFormatPr defaultColWidth="9" defaultRowHeight="15" customHeight="1"/>
  <cols>
    <col min="1" max="1" width="11.25" style="81" customWidth="1"/>
    <col min="2" max="4" width="10.625" style="78" customWidth="1"/>
    <col min="5" max="5" width="11.25" style="81" customWidth="1"/>
    <col min="6" max="8" width="10.625" style="78" customWidth="1"/>
    <col min="9" max="16384" width="9" style="78"/>
  </cols>
  <sheetData>
    <row r="1" spans="1:8" ht="15" customHeight="1">
      <c r="A1" s="482" t="s">
        <v>859</v>
      </c>
      <c r="E1" s="78"/>
    </row>
    <row r="2" spans="1:8" ht="15" customHeight="1">
      <c r="A2" s="78"/>
      <c r="E2" s="78"/>
    </row>
    <row r="3" spans="1:8" ht="15" customHeight="1">
      <c r="A3" s="76" t="s">
        <v>65</v>
      </c>
      <c r="B3" s="49"/>
      <c r="C3" s="49"/>
      <c r="D3" s="49"/>
      <c r="E3" s="77"/>
      <c r="F3" s="54"/>
      <c r="G3" s="54"/>
      <c r="H3" s="54"/>
    </row>
    <row r="4" spans="1:8" ht="15" customHeight="1">
      <c r="A4" s="79" t="s">
        <v>66</v>
      </c>
      <c r="B4" s="80"/>
      <c r="C4" s="80"/>
      <c r="H4" s="82" t="s">
        <v>67</v>
      </c>
    </row>
    <row r="5" spans="1:8" s="81" customFormat="1" ht="15" customHeight="1">
      <c r="A5" s="83" t="s">
        <v>68</v>
      </c>
      <c r="B5" s="83" t="s">
        <v>69</v>
      </c>
      <c r="C5" s="60" t="s">
        <v>10</v>
      </c>
      <c r="D5" s="84" t="s">
        <v>11</v>
      </c>
      <c r="E5" s="85" t="s">
        <v>68</v>
      </c>
      <c r="F5" s="60" t="s">
        <v>69</v>
      </c>
      <c r="G5" s="60" t="s">
        <v>10</v>
      </c>
      <c r="H5" s="84" t="s">
        <v>11</v>
      </c>
    </row>
    <row r="6" spans="1:8" ht="15" customHeight="1">
      <c r="A6" s="86" t="s">
        <v>70</v>
      </c>
      <c r="B6" s="87">
        <f>SUM(B7:B56,F7:F57)</f>
        <v>343866</v>
      </c>
      <c r="C6" s="87">
        <f>SUM(C7:C56,G7:G57)</f>
        <v>170503</v>
      </c>
      <c r="D6" s="87">
        <f>SUM(D7:D56,H7:H57)</f>
        <v>173363</v>
      </c>
      <c r="E6" s="88"/>
      <c r="F6" s="89"/>
      <c r="G6" s="87"/>
      <c r="H6" s="87"/>
    </row>
    <row r="7" spans="1:8" ht="15" customHeight="1">
      <c r="A7" s="90">
        <v>0</v>
      </c>
      <c r="B7" s="18">
        <f>SUM(C7:D7)</f>
        <v>2256</v>
      </c>
      <c r="C7" s="18">
        <v>1143</v>
      </c>
      <c r="D7" s="91">
        <v>1113</v>
      </c>
      <c r="E7" s="92">
        <v>50</v>
      </c>
      <c r="F7" s="93">
        <f>SUM(G7:H7)</f>
        <v>6269</v>
      </c>
      <c r="G7" s="18">
        <v>3308</v>
      </c>
      <c r="H7" s="18">
        <v>2961</v>
      </c>
    </row>
    <row r="8" spans="1:8" ht="15" customHeight="1">
      <c r="A8" s="90">
        <v>1</v>
      </c>
      <c r="B8" s="18">
        <f t="shared" ref="B8:B56" si="0">SUM(C8:D8)</f>
        <v>2407</v>
      </c>
      <c r="C8" s="18">
        <v>1270</v>
      </c>
      <c r="D8" s="91">
        <v>1137</v>
      </c>
      <c r="E8" s="92">
        <v>51</v>
      </c>
      <c r="F8" s="93">
        <f t="shared" ref="F8:F57" si="1">SUM(G8:H8)</f>
        <v>6287</v>
      </c>
      <c r="G8" s="18">
        <v>3249</v>
      </c>
      <c r="H8" s="18">
        <v>3038</v>
      </c>
    </row>
    <row r="9" spans="1:8" ht="15" customHeight="1">
      <c r="A9" s="90">
        <v>2</v>
      </c>
      <c r="B9" s="18">
        <f t="shared" si="0"/>
        <v>2424</v>
      </c>
      <c r="C9" s="18">
        <v>1235</v>
      </c>
      <c r="D9" s="91">
        <v>1189</v>
      </c>
      <c r="E9" s="92">
        <v>52</v>
      </c>
      <c r="F9" s="93">
        <f t="shared" si="1"/>
        <v>5881</v>
      </c>
      <c r="G9" s="18">
        <v>3096</v>
      </c>
      <c r="H9" s="18">
        <v>2785</v>
      </c>
    </row>
    <row r="10" spans="1:8" ht="15" customHeight="1">
      <c r="A10" s="90">
        <v>3</v>
      </c>
      <c r="B10" s="18">
        <f t="shared" si="0"/>
        <v>2547</v>
      </c>
      <c r="C10" s="18">
        <v>1370</v>
      </c>
      <c r="D10" s="91">
        <v>1177</v>
      </c>
      <c r="E10" s="92">
        <v>53</v>
      </c>
      <c r="F10" s="93">
        <f t="shared" si="1"/>
        <v>5794</v>
      </c>
      <c r="G10" s="18">
        <v>2972</v>
      </c>
      <c r="H10" s="18">
        <v>2822</v>
      </c>
    </row>
    <row r="11" spans="1:8" ht="15" customHeight="1">
      <c r="A11" s="90">
        <v>4</v>
      </c>
      <c r="B11" s="18">
        <f t="shared" si="0"/>
        <v>2717</v>
      </c>
      <c r="C11" s="18">
        <v>1393</v>
      </c>
      <c r="D11" s="91">
        <v>1324</v>
      </c>
      <c r="E11" s="92">
        <v>54</v>
      </c>
      <c r="F11" s="93">
        <f t="shared" si="1"/>
        <v>5513</v>
      </c>
      <c r="G11" s="18">
        <v>2869</v>
      </c>
      <c r="H11" s="18">
        <v>2644</v>
      </c>
    </row>
    <row r="12" spans="1:8" ht="15" customHeight="1">
      <c r="A12" s="90">
        <v>5</v>
      </c>
      <c r="B12" s="18">
        <f t="shared" si="0"/>
        <v>2856</v>
      </c>
      <c r="C12" s="18">
        <v>1463</v>
      </c>
      <c r="D12" s="91">
        <v>1393</v>
      </c>
      <c r="E12" s="92">
        <v>55</v>
      </c>
      <c r="F12" s="93">
        <f t="shared" si="1"/>
        <v>5507</v>
      </c>
      <c r="G12" s="18">
        <v>2876</v>
      </c>
      <c r="H12" s="18">
        <v>2631</v>
      </c>
    </row>
    <row r="13" spans="1:8" ht="15" customHeight="1">
      <c r="A13" s="90">
        <v>6</v>
      </c>
      <c r="B13" s="18">
        <f t="shared" si="0"/>
        <v>2975</v>
      </c>
      <c r="C13" s="18">
        <v>1504</v>
      </c>
      <c r="D13" s="91">
        <v>1471</v>
      </c>
      <c r="E13" s="92">
        <v>56</v>
      </c>
      <c r="F13" s="93">
        <f t="shared" si="1"/>
        <v>3928</v>
      </c>
      <c r="G13" s="18">
        <v>2058</v>
      </c>
      <c r="H13" s="18">
        <v>1870</v>
      </c>
    </row>
    <row r="14" spans="1:8" ht="15" customHeight="1">
      <c r="A14" s="90">
        <v>7</v>
      </c>
      <c r="B14" s="18">
        <f t="shared" si="0"/>
        <v>2956</v>
      </c>
      <c r="C14" s="18">
        <v>1532</v>
      </c>
      <c r="D14" s="91">
        <v>1424</v>
      </c>
      <c r="E14" s="92">
        <v>57</v>
      </c>
      <c r="F14" s="93">
        <f t="shared" si="1"/>
        <v>4917</v>
      </c>
      <c r="G14" s="18">
        <v>2563</v>
      </c>
      <c r="H14" s="18">
        <v>2354</v>
      </c>
    </row>
    <row r="15" spans="1:8" ht="15" customHeight="1">
      <c r="A15" s="90">
        <v>8</v>
      </c>
      <c r="B15" s="18">
        <f t="shared" si="0"/>
        <v>2945</v>
      </c>
      <c r="C15" s="18">
        <v>1502</v>
      </c>
      <c r="D15" s="91">
        <v>1443</v>
      </c>
      <c r="E15" s="92">
        <v>58</v>
      </c>
      <c r="F15" s="93">
        <f t="shared" si="1"/>
        <v>4472</v>
      </c>
      <c r="G15" s="18">
        <v>2312</v>
      </c>
      <c r="H15" s="18">
        <v>2160</v>
      </c>
    </row>
    <row r="16" spans="1:8" ht="15" customHeight="1">
      <c r="A16" s="90">
        <v>9</v>
      </c>
      <c r="B16" s="18">
        <f t="shared" si="0"/>
        <v>2942</v>
      </c>
      <c r="C16" s="18">
        <v>1486</v>
      </c>
      <c r="D16" s="91">
        <v>1456</v>
      </c>
      <c r="E16" s="92">
        <v>59</v>
      </c>
      <c r="F16" s="93">
        <f t="shared" si="1"/>
        <v>4155</v>
      </c>
      <c r="G16" s="18">
        <v>2158</v>
      </c>
      <c r="H16" s="18">
        <v>1997</v>
      </c>
    </row>
    <row r="17" spans="1:8" ht="15" customHeight="1">
      <c r="A17" s="90">
        <v>10</v>
      </c>
      <c r="B17" s="18">
        <f t="shared" si="0"/>
        <v>3029</v>
      </c>
      <c r="C17" s="18">
        <v>1522</v>
      </c>
      <c r="D17" s="91">
        <v>1507</v>
      </c>
      <c r="E17" s="92">
        <v>60</v>
      </c>
      <c r="F17" s="93">
        <f t="shared" si="1"/>
        <v>3805</v>
      </c>
      <c r="G17" s="18">
        <v>2000</v>
      </c>
      <c r="H17" s="18">
        <v>1805</v>
      </c>
    </row>
    <row r="18" spans="1:8" ht="15" customHeight="1">
      <c r="A18" s="90">
        <v>11</v>
      </c>
      <c r="B18" s="18">
        <f t="shared" si="0"/>
        <v>2960</v>
      </c>
      <c r="C18" s="18">
        <v>1520</v>
      </c>
      <c r="D18" s="91">
        <v>1440</v>
      </c>
      <c r="E18" s="92">
        <v>61</v>
      </c>
      <c r="F18" s="93">
        <f t="shared" si="1"/>
        <v>3489</v>
      </c>
      <c r="G18" s="18">
        <v>1712</v>
      </c>
      <c r="H18" s="18">
        <v>1777</v>
      </c>
    </row>
    <row r="19" spans="1:8" ht="15" customHeight="1">
      <c r="A19" s="90">
        <v>12</v>
      </c>
      <c r="B19" s="18">
        <f t="shared" si="0"/>
        <v>3142</v>
      </c>
      <c r="C19" s="18">
        <v>1655</v>
      </c>
      <c r="D19" s="91">
        <v>1487</v>
      </c>
      <c r="E19" s="92">
        <v>62</v>
      </c>
      <c r="F19" s="93">
        <f t="shared" si="1"/>
        <v>3476</v>
      </c>
      <c r="G19" s="18">
        <v>1765</v>
      </c>
      <c r="H19" s="18">
        <v>1711</v>
      </c>
    </row>
    <row r="20" spans="1:8" ht="15" customHeight="1">
      <c r="A20" s="90">
        <v>13</v>
      </c>
      <c r="B20" s="18">
        <f t="shared" si="0"/>
        <v>3077</v>
      </c>
      <c r="C20" s="18">
        <v>1521</v>
      </c>
      <c r="D20" s="91">
        <v>1556</v>
      </c>
      <c r="E20" s="92">
        <v>63</v>
      </c>
      <c r="F20" s="93">
        <f t="shared" si="1"/>
        <v>3411</v>
      </c>
      <c r="G20" s="18">
        <v>1730</v>
      </c>
      <c r="H20" s="18">
        <v>1681</v>
      </c>
    </row>
    <row r="21" spans="1:8" ht="15" customHeight="1">
      <c r="A21" s="90">
        <v>14</v>
      </c>
      <c r="B21" s="18">
        <f t="shared" si="0"/>
        <v>3072</v>
      </c>
      <c r="C21" s="18">
        <v>1582</v>
      </c>
      <c r="D21" s="91">
        <v>1490</v>
      </c>
      <c r="E21" s="92">
        <v>64</v>
      </c>
      <c r="F21" s="93">
        <f t="shared" si="1"/>
        <v>3421</v>
      </c>
      <c r="G21" s="18">
        <v>1674</v>
      </c>
      <c r="H21" s="18">
        <v>1747</v>
      </c>
    </row>
    <row r="22" spans="1:8" ht="15" customHeight="1">
      <c r="A22" s="90">
        <v>15</v>
      </c>
      <c r="B22" s="18">
        <f t="shared" si="0"/>
        <v>3167</v>
      </c>
      <c r="C22" s="18">
        <v>1640</v>
      </c>
      <c r="D22" s="91">
        <v>1527</v>
      </c>
      <c r="E22" s="92">
        <v>65</v>
      </c>
      <c r="F22" s="93">
        <f t="shared" si="1"/>
        <v>3182</v>
      </c>
      <c r="G22" s="18">
        <v>1623</v>
      </c>
      <c r="H22" s="18">
        <v>1559</v>
      </c>
    </row>
    <row r="23" spans="1:8" ht="15" customHeight="1">
      <c r="A23" s="90">
        <v>16</v>
      </c>
      <c r="B23" s="18">
        <f t="shared" si="0"/>
        <v>3038</v>
      </c>
      <c r="C23" s="18">
        <v>1516</v>
      </c>
      <c r="D23" s="91">
        <v>1522</v>
      </c>
      <c r="E23" s="92">
        <v>66</v>
      </c>
      <c r="F23" s="93">
        <f t="shared" si="1"/>
        <v>3224</v>
      </c>
      <c r="G23" s="18">
        <v>1567</v>
      </c>
      <c r="H23" s="18">
        <v>1657</v>
      </c>
    </row>
    <row r="24" spans="1:8" ht="15" customHeight="1">
      <c r="A24" s="90">
        <v>17</v>
      </c>
      <c r="B24" s="18">
        <f t="shared" si="0"/>
        <v>2940</v>
      </c>
      <c r="C24" s="18">
        <v>1551</v>
      </c>
      <c r="D24" s="91">
        <v>1389</v>
      </c>
      <c r="E24" s="92">
        <v>67</v>
      </c>
      <c r="F24" s="93">
        <f t="shared" si="1"/>
        <v>3529</v>
      </c>
      <c r="G24" s="18">
        <v>1721</v>
      </c>
      <c r="H24" s="18">
        <v>1808</v>
      </c>
    </row>
    <row r="25" spans="1:8" ht="15" customHeight="1">
      <c r="A25" s="90">
        <v>18</v>
      </c>
      <c r="B25" s="18">
        <f t="shared" si="0"/>
        <v>3080</v>
      </c>
      <c r="C25" s="18">
        <v>1556</v>
      </c>
      <c r="D25" s="91">
        <v>1524</v>
      </c>
      <c r="E25" s="92">
        <v>68</v>
      </c>
      <c r="F25" s="93">
        <f t="shared" si="1"/>
        <v>3529</v>
      </c>
      <c r="G25" s="18">
        <v>1715</v>
      </c>
      <c r="H25" s="18">
        <v>1814</v>
      </c>
    </row>
    <row r="26" spans="1:8" ht="15" customHeight="1">
      <c r="A26" s="90">
        <v>19</v>
      </c>
      <c r="B26" s="18">
        <f t="shared" si="0"/>
        <v>3290</v>
      </c>
      <c r="C26" s="18">
        <v>1616</v>
      </c>
      <c r="D26" s="91">
        <v>1674</v>
      </c>
      <c r="E26" s="92">
        <v>69</v>
      </c>
      <c r="F26" s="93">
        <f t="shared" si="1"/>
        <v>3637</v>
      </c>
      <c r="G26" s="18">
        <v>1746</v>
      </c>
      <c r="H26" s="18">
        <v>1891</v>
      </c>
    </row>
    <row r="27" spans="1:8" ht="15" customHeight="1">
      <c r="A27" s="90">
        <v>20</v>
      </c>
      <c r="B27" s="18">
        <f t="shared" si="0"/>
        <v>3268</v>
      </c>
      <c r="C27" s="18">
        <v>1644</v>
      </c>
      <c r="D27" s="91">
        <v>1624</v>
      </c>
      <c r="E27" s="92">
        <v>70</v>
      </c>
      <c r="F27" s="93">
        <f t="shared" si="1"/>
        <v>3995</v>
      </c>
      <c r="G27" s="18">
        <v>1830</v>
      </c>
      <c r="H27" s="18">
        <v>2165</v>
      </c>
    </row>
    <row r="28" spans="1:8" ht="15" customHeight="1">
      <c r="A28" s="90">
        <v>21</v>
      </c>
      <c r="B28" s="18">
        <f t="shared" si="0"/>
        <v>3388</v>
      </c>
      <c r="C28" s="18">
        <v>1729</v>
      </c>
      <c r="D28" s="91">
        <v>1659</v>
      </c>
      <c r="E28" s="92">
        <v>71</v>
      </c>
      <c r="F28" s="93">
        <f t="shared" si="1"/>
        <v>4022</v>
      </c>
      <c r="G28" s="18">
        <v>1907</v>
      </c>
      <c r="H28" s="18">
        <v>2115</v>
      </c>
    </row>
    <row r="29" spans="1:8" ht="15" customHeight="1">
      <c r="A29" s="90">
        <v>22</v>
      </c>
      <c r="B29" s="18">
        <f t="shared" si="0"/>
        <v>3568</v>
      </c>
      <c r="C29" s="18">
        <v>1791</v>
      </c>
      <c r="D29" s="91">
        <v>1777</v>
      </c>
      <c r="E29" s="92">
        <v>72</v>
      </c>
      <c r="F29" s="93">
        <f t="shared" si="1"/>
        <v>4448</v>
      </c>
      <c r="G29" s="18">
        <v>2087</v>
      </c>
      <c r="H29" s="18">
        <v>2361</v>
      </c>
    </row>
    <row r="30" spans="1:8" ht="15" customHeight="1">
      <c r="A30" s="90">
        <v>23</v>
      </c>
      <c r="B30" s="18">
        <f t="shared" si="0"/>
        <v>3748</v>
      </c>
      <c r="C30" s="18">
        <v>1907</v>
      </c>
      <c r="D30" s="91">
        <v>1841</v>
      </c>
      <c r="E30" s="92">
        <v>73</v>
      </c>
      <c r="F30" s="93">
        <f t="shared" si="1"/>
        <v>5066</v>
      </c>
      <c r="G30" s="18">
        <v>2326</v>
      </c>
      <c r="H30" s="18">
        <v>2740</v>
      </c>
    </row>
    <row r="31" spans="1:8" ht="15" customHeight="1">
      <c r="A31" s="90">
        <v>24</v>
      </c>
      <c r="B31" s="18">
        <f t="shared" si="0"/>
        <v>3839</v>
      </c>
      <c r="C31" s="18">
        <v>1902</v>
      </c>
      <c r="D31" s="91">
        <v>1937</v>
      </c>
      <c r="E31" s="92">
        <v>74</v>
      </c>
      <c r="F31" s="93">
        <f t="shared" si="1"/>
        <v>4920</v>
      </c>
      <c r="G31" s="18">
        <v>2236</v>
      </c>
      <c r="H31" s="18">
        <v>2684</v>
      </c>
    </row>
    <row r="32" spans="1:8" ht="15" customHeight="1">
      <c r="A32" s="90">
        <v>25</v>
      </c>
      <c r="B32" s="18">
        <f t="shared" si="0"/>
        <v>3701</v>
      </c>
      <c r="C32" s="18">
        <v>1824</v>
      </c>
      <c r="D32" s="91">
        <v>1877</v>
      </c>
      <c r="E32" s="92">
        <v>75</v>
      </c>
      <c r="F32" s="93">
        <f t="shared" si="1"/>
        <v>5115</v>
      </c>
      <c r="G32" s="18">
        <v>2260</v>
      </c>
      <c r="H32" s="18">
        <v>2855</v>
      </c>
    </row>
    <row r="33" spans="1:8" ht="15" customHeight="1">
      <c r="A33" s="90">
        <v>26</v>
      </c>
      <c r="B33" s="18">
        <f t="shared" si="0"/>
        <v>3805</v>
      </c>
      <c r="C33" s="18">
        <v>1912</v>
      </c>
      <c r="D33" s="91">
        <v>1893</v>
      </c>
      <c r="E33" s="92">
        <v>76</v>
      </c>
      <c r="F33" s="93">
        <f t="shared" si="1"/>
        <v>3579</v>
      </c>
      <c r="G33" s="18">
        <v>1578</v>
      </c>
      <c r="H33" s="18">
        <v>2001</v>
      </c>
    </row>
    <row r="34" spans="1:8" ht="15" customHeight="1">
      <c r="A34" s="90">
        <v>27</v>
      </c>
      <c r="B34" s="18">
        <f t="shared" si="0"/>
        <v>3775</v>
      </c>
      <c r="C34" s="18">
        <v>1923</v>
      </c>
      <c r="D34" s="91">
        <v>1852</v>
      </c>
      <c r="E34" s="92">
        <v>77</v>
      </c>
      <c r="F34" s="93">
        <f t="shared" si="1"/>
        <v>3089</v>
      </c>
      <c r="G34" s="18">
        <v>1388</v>
      </c>
      <c r="H34" s="18">
        <v>1701</v>
      </c>
    </row>
    <row r="35" spans="1:8" ht="15" customHeight="1">
      <c r="A35" s="90">
        <v>28</v>
      </c>
      <c r="B35" s="18">
        <f t="shared" si="0"/>
        <v>3773</v>
      </c>
      <c r="C35" s="18">
        <v>1931</v>
      </c>
      <c r="D35" s="91">
        <v>1842</v>
      </c>
      <c r="E35" s="92">
        <v>78</v>
      </c>
      <c r="F35" s="93">
        <f t="shared" si="1"/>
        <v>3877</v>
      </c>
      <c r="G35" s="18">
        <v>1766</v>
      </c>
      <c r="H35" s="18">
        <v>2111</v>
      </c>
    </row>
    <row r="36" spans="1:8" ht="15" customHeight="1">
      <c r="A36" s="90">
        <v>29</v>
      </c>
      <c r="B36" s="18">
        <f t="shared" si="0"/>
        <v>3576</v>
      </c>
      <c r="C36" s="18">
        <v>1823</v>
      </c>
      <c r="D36" s="91">
        <v>1753</v>
      </c>
      <c r="E36" s="92">
        <v>79</v>
      </c>
      <c r="F36" s="93">
        <f t="shared" si="1"/>
        <v>4137</v>
      </c>
      <c r="G36" s="18">
        <v>1729</v>
      </c>
      <c r="H36" s="18">
        <v>2408</v>
      </c>
    </row>
    <row r="37" spans="1:8" ht="15" customHeight="1">
      <c r="A37" s="90">
        <v>30</v>
      </c>
      <c r="B37" s="18">
        <f t="shared" si="0"/>
        <v>3674</v>
      </c>
      <c r="C37" s="18">
        <v>1912</v>
      </c>
      <c r="D37" s="91">
        <v>1762</v>
      </c>
      <c r="E37" s="92">
        <v>80</v>
      </c>
      <c r="F37" s="93">
        <f t="shared" si="1"/>
        <v>3818</v>
      </c>
      <c r="G37" s="18">
        <v>1649</v>
      </c>
      <c r="H37" s="18">
        <v>2169</v>
      </c>
    </row>
    <row r="38" spans="1:8" ht="15" customHeight="1">
      <c r="A38" s="90">
        <v>31</v>
      </c>
      <c r="B38" s="18">
        <f t="shared" si="0"/>
        <v>3791</v>
      </c>
      <c r="C38" s="18">
        <v>1928</v>
      </c>
      <c r="D38" s="91">
        <v>1863</v>
      </c>
      <c r="E38" s="92">
        <v>81</v>
      </c>
      <c r="F38" s="93">
        <f t="shared" si="1"/>
        <v>3685</v>
      </c>
      <c r="G38" s="18">
        <v>1587</v>
      </c>
      <c r="H38" s="18">
        <v>2098</v>
      </c>
    </row>
    <row r="39" spans="1:8" ht="15" customHeight="1">
      <c r="A39" s="90">
        <v>32</v>
      </c>
      <c r="B39" s="18">
        <f t="shared" si="0"/>
        <v>3726</v>
      </c>
      <c r="C39" s="18">
        <v>1921</v>
      </c>
      <c r="D39" s="91">
        <v>1805</v>
      </c>
      <c r="E39" s="92">
        <v>82</v>
      </c>
      <c r="F39" s="93">
        <f t="shared" si="1"/>
        <v>3309</v>
      </c>
      <c r="G39" s="18">
        <v>1434</v>
      </c>
      <c r="H39" s="18">
        <v>1875</v>
      </c>
    </row>
    <row r="40" spans="1:8" ht="15" customHeight="1">
      <c r="A40" s="90">
        <v>33</v>
      </c>
      <c r="B40" s="18">
        <f t="shared" si="0"/>
        <v>3735</v>
      </c>
      <c r="C40" s="18">
        <v>1884</v>
      </c>
      <c r="D40" s="91">
        <v>1851</v>
      </c>
      <c r="E40" s="92">
        <v>83</v>
      </c>
      <c r="F40" s="93">
        <f t="shared" si="1"/>
        <v>2669</v>
      </c>
      <c r="G40" s="18">
        <v>1154</v>
      </c>
      <c r="H40" s="18">
        <v>1515</v>
      </c>
    </row>
    <row r="41" spans="1:8" ht="15" customHeight="1">
      <c r="A41" s="90">
        <v>34</v>
      </c>
      <c r="B41" s="18">
        <f t="shared" si="0"/>
        <v>3955</v>
      </c>
      <c r="C41" s="18">
        <v>2050</v>
      </c>
      <c r="D41" s="91">
        <v>1905</v>
      </c>
      <c r="E41" s="92">
        <v>84</v>
      </c>
      <c r="F41" s="93">
        <f t="shared" si="1"/>
        <v>2420</v>
      </c>
      <c r="G41" s="18">
        <v>1025</v>
      </c>
      <c r="H41" s="18">
        <v>1395</v>
      </c>
    </row>
    <row r="42" spans="1:8" ht="15" customHeight="1">
      <c r="A42" s="90">
        <v>35</v>
      </c>
      <c r="B42" s="18">
        <f t="shared" si="0"/>
        <v>4002</v>
      </c>
      <c r="C42" s="18">
        <v>2061</v>
      </c>
      <c r="D42" s="91">
        <v>1941</v>
      </c>
      <c r="E42" s="92">
        <v>85</v>
      </c>
      <c r="F42" s="93">
        <f t="shared" si="1"/>
        <v>2393</v>
      </c>
      <c r="G42" s="18">
        <v>1073</v>
      </c>
      <c r="H42" s="18">
        <v>1320</v>
      </c>
    </row>
    <row r="43" spans="1:8" ht="15" customHeight="1">
      <c r="A43" s="90">
        <v>36</v>
      </c>
      <c r="B43" s="18">
        <f t="shared" si="0"/>
        <v>4069</v>
      </c>
      <c r="C43" s="18">
        <v>2077</v>
      </c>
      <c r="D43" s="91">
        <v>1992</v>
      </c>
      <c r="E43" s="92">
        <v>86</v>
      </c>
      <c r="F43" s="93">
        <f t="shared" si="1"/>
        <v>2030</v>
      </c>
      <c r="G43" s="18">
        <v>882</v>
      </c>
      <c r="H43" s="18">
        <v>1148</v>
      </c>
    </row>
    <row r="44" spans="1:8" ht="15" customHeight="1">
      <c r="A44" s="90">
        <v>37</v>
      </c>
      <c r="B44" s="18">
        <f t="shared" si="0"/>
        <v>4042</v>
      </c>
      <c r="C44" s="18">
        <v>2051</v>
      </c>
      <c r="D44" s="91">
        <v>1991</v>
      </c>
      <c r="E44" s="92">
        <v>87</v>
      </c>
      <c r="F44" s="93">
        <f t="shared" si="1"/>
        <v>1867</v>
      </c>
      <c r="G44" s="18">
        <v>756</v>
      </c>
      <c r="H44" s="18">
        <v>1111</v>
      </c>
    </row>
    <row r="45" spans="1:8" ht="15" customHeight="1">
      <c r="A45" s="90">
        <v>38</v>
      </c>
      <c r="B45" s="18">
        <f t="shared" si="0"/>
        <v>4373</v>
      </c>
      <c r="C45" s="18">
        <v>2240</v>
      </c>
      <c r="D45" s="91">
        <v>2133</v>
      </c>
      <c r="E45" s="92">
        <v>88</v>
      </c>
      <c r="F45" s="93">
        <f t="shared" si="1"/>
        <v>1272</v>
      </c>
      <c r="G45" s="18">
        <v>512</v>
      </c>
      <c r="H45" s="18">
        <v>760</v>
      </c>
    </row>
    <row r="46" spans="1:8" ht="15" customHeight="1">
      <c r="A46" s="90">
        <v>39</v>
      </c>
      <c r="B46" s="18">
        <f t="shared" si="0"/>
        <v>4479</v>
      </c>
      <c r="C46" s="18">
        <v>2299</v>
      </c>
      <c r="D46" s="91">
        <v>2180</v>
      </c>
      <c r="E46" s="92">
        <v>89</v>
      </c>
      <c r="F46" s="93">
        <f t="shared" si="1"/>
        <v>1075</v>
      </c>
      <c r="G46" s="18">
        <v>419</v>
      </c>
      <c r="H46" s="18">
        <v>656</v>
      </c>
    </row>
    <row r="47" spans="1:8" ht="15" customHeight="1">
      <c r="A47" s="90">
        <v>40</v>
      </c>
      <c r="B47" s="18">
        <f t="shared" si="0"/>
        <v>4566</v>
      </c>
      <c r="C47" s="18">
        <v>2324</v>
      </c>
      <c r="D47" s="91">
        <v>2242</v>
      </c>
      <c r="E47" s="92">
        <v>90</v>
      </c>
      <c r="F47" s="93">
        <f t="shared" si="1"/>
        <v>929</v>
      </c>
      <c r="G47" s="18">
        <v>337</v>
      </c>
      <c r="H47" s="18">
        <v>592</v>
      </c>
    </row>
    <row r="48" spans="1:8" ht="15" customHeight="1">
      <c r="A48" s="90">
        <v>41</v>
      </c>
      <c r="B48" s="18">
        <f t="shared" si="0"/>
        <v>4581</v>
      </c>
      <c r="C48" s="18">
        <v>2280</v>
      </c>
      <c r="D48" s="91">
        <v>2301</v>
      </c>
      <c r="E48" s="92">
        <v>91</v>
      </c>
      <c r="F48" s="93">
        <f t="shared" si="1"/>
        <v>725</v>
      </c>
      <c r="G48" s="18">
        <v>226</v>
      </c>
      <c r="H48" s="18">
        <v>499</v>
      </c>
    </row>
    <row r="49" spans="1:8" ht="15" customHeight="1">
      <c r="A49" s="90">
        <v>42</v>
      </c>
      <c r="B49" s="18">
        <f t="shared" si="0"/>
        <v>4588</v>
      </c>
      <c r="C49" s="18">
        <v>2357</v>
      </c>
      <c r="D49" s="91">
        <v>2231</v>
      </c>
      <c r="E49" s="92">
        <v>92</v>
      </c>
      <c r="F49" s="93">
        <f t="shared" si="1"/>
        <v>548</v>
      </c>
      <c r="G49" s="18">
        <v>154</v>
      </c>
      <c r="H49" s="18">
        <v>394</v>
      </c>
    </row>
    <row r="50" spans="1:8" ht="15" customHeight="1">
      <c r="A50" s="90">
        <v>43</v>
      </c>
      <c r="B50" s="18">
        <f t="shared" si="0"/>
        <v>4799</v>
      </c>
      <c r="C50" s="18">
        <v>2537</v>
      </c>
      <c r="D50" s="91">
        <v>2262</v>
      </c>
      <c r="E50" s="92">
        <v>93</v>
      </c>
      <c r="F50" s="93">
        <f t="shared" si="1"/>
        <v>426</v>
      </c>
      <c r="G50" s="18">
        <v>125</v>
      </c>
      <c r="H50" s="18">
        <v>301</v>
      </c>
    </row>
    <row r="51" spans="1:8" ht="15" customHeight="1">
      <c r="A51" s="90">
        <v>44</v>
      </c>
      <c r="B51" s="18">
        <f t="shared" si="0"/>
        <v>4950</v>
      </c>
      <c r="C51" s="18">
        <v>2541</v>
      </c>
      <c r="D51" s="91">
        <v>2409</v>
      </c>
      <c r="E51" s="92">
        <v>94</v>
      </c>
      <c r="F51" s="93">
        <f t="shared" si="1"/>
        <v>320</v>
      </c>
      <c r="G51" s="18">
        <v>83</v>
      </c>
      <c r="H51" s="18">
        <v>237</v>
      </c>
    </row>
    <row r="52" spans="1:8" ht="15" customHeight="1">
      <c r="A52" s="90">
        <v>45</v>
      </c>
      <c r="B52" s="18">
        <f t="shared" si="0"/>
        <v>5032</v>
      </c>
      <c r="C52" s="18">
        <v>2664</v>
      </c>
      <c r="D52" s="91">
        <v>2368</v>
      </c>
      <c r="E52" s="92">
        <v>95</v>
      </c>
      <c r="F52" s="93">
        <f t="shared" si="1"/>
        <v>248</v>
      </c>
      <c r="G52" s="18">
        <v>62</v>
      </c>
      <c r="H52" s="18">
        <v>186</v>
      </c>
    </row>
    <row r="53" spans="1:8" ht="15" customHeight="1">
      <c r="A53" s="90">
        <v>46</v>
      </c>
      <c r="B53" s="18">
        <f t="shared" si="0"/>
        <v>5428</v>
      </c>
      <c r="C53" s="18">
        <v>2808</v>
      </c>
      <c r="D53" s="91">
        <v>2620</v>
      </c>
      <c r="E53" s="92">
        <v>96</v>
      </c>
      <c r="F53" s="93">
        <f t="shared" si="1"/>
        <v>214</v>
      </c>
      <c r="G53" s="18">
        <v>45</v>
      </c>
      <c r="H53" s="18">
        <v>169</v>
      </c>
    </row>
    <row r="54" spans="1:8" ht="15" customHeight="1">
      <c r="A54" s="90">
        <v>47</v>
      </c>
      <c r="B54" s="18">
        <f t="shared" si="0"/>
        <v>5519</v>
      </c>
      <c r="C54" s="18">
        <v>2858</v>
      </c>
      <c r="D54" s="91">
        <v>2661</v>
      </c>
      <c r="E54" s="92">
        <v>97</v>
      </c>
      <c r="F54" s="93">
        <f t="shared" si="1"/>
        <v>137</v>
      </c>
      <c r="G54" s="18">
        <v>28</v>
      </c>
      <c r="H54" s="18">
        <v>109</v>
      </c>
    </row>
    <row r="55" spans="1:8" ht="15" customHeight="1">
      <c r="A55" s="90">
        <v>48</v>
      </c>
      <c r="B55" s="18">
        <f t="shared" si="0"/>
        <v>5904</v>
      </c>
      <c r="C55" s="18">
        <v>3052</v>
      </c>
      <c r="D55" s="91">
        <v>2852</v>
      </c>
      <c r="E55" s="92">
        <v>98</v>
      </c>
      <c r="F55" s="93">
        <f t="shared" si="1"/>
        <v>78</v>
      </c>
      <c r="G55" s="18">
        <v>7</v>
      </c>
      <c r="H55" s="18">
        <v>71</v>
      </c>
    </row>
    <row r="56" spans="1:8" ht="15" customHeight="1">
      <c r="A56" s="90">
        <v>49</v>
      </c>
      <c r="B56" s="18">
        <f t="shared" si="0"/>
        <v>6369</v>
      </c>
      <c r="C56" s="18">
        <v>3289</v>
      </c>
      <c r="D56" s="91">
        <v>3080</v>
      </c>
      <c r="E56" s="92">
        <v>99</v>
      </c>
      <c r="F56" s="93">
        <f t="shared" si="1"/>
        <v>65</v>
      </c>
      <c r="G56" s="18">
        <v>13</v>
      </c>
      <c r="H56" s="18">
        <v>52</v>
      </c>
    </row>
    <row r="57" spans="1:8" ht="15" customHeight="1">
      <c r="A57" s="94"/>
      <c r="B57" s="31"/>
      <c r="C57" s="31"/>
      <c r="D57" s="31"/>
      <c r="E57" s="95" t="s">
        <v>71</v>
      </c>
      <c r="F57" s="96">
        <f t="shared" si="1"/>
        <v>121</v>
      </c>
      <c r="G57" s="31">
        <v>15</v>
      </c>
      <c r="H57" s="31">
        <v>106</v>
      </c>
    </row>
    <row r="58" spans="1:8" ht="15" customHeight="1">
      <c r="H58" s="75" t="s">
        <v>64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7"/>
  <sheetViews>
    <sheetView zoomScale="110" zoomScaleNormal="110" workbookViewId="0"/>
  </sheetViews>
  <sheetFormatPr defaultColWidth="9" defaultRowHeight="15" customHeight="1"/>
  <cols>
    <col min="1" max="1" width="11.25" style="101" customWidth="1"/>
    <col min="2" max="4" width="10.625" style="100" customWidth="1"/>
    <col min="5" max="5" width="11.25" style="101" customWidth="1"/>
    <col min="6" max="8" width="10.625" style="100" customWidth="1"/>
    <col min="9" max="16384" width="9" style="100"/>
  </cols>
  <sheetData>
    <row r="1" spans="1:8" s="78" customFormat="1" ht="15" customHeight="1">
      <c r="A1" s="482" t="s">
        <v>859</v>
      </c>
    </row>
    <row r="2" spans="1:8" s="78" customFormat="1" ht="15" customHeight="1"/>
    <row r="3" spans="1:8" ht="15" customHeight="1">
      <c r="A3" s="76" t="s">
        <v>72</v>
      </c>
      <c r="B3" s="97"/>
      <c r="C3" s="97"/>
      <c r="D3" s="97"/>
      <c r="E3" s="98"/>
      <c r="F3" s="99"/>
      <c r="G3" s="99"/>
      <c r="H3" s="99"/>
    </row>
    <row r="4" spans="1:8" ht="15" customHeight="1">
      <c r="A4" s="79" t="s">
        <v>66</v>
      </c>
      <c r="B4" s="80"/>
      <c r="C4" s="80"/>
      <c r="H4" s="82" t="s">
        <v>67</v>
      </c>
    </row>
    <row r="5" spans="1:8" ht="15" customHeight="1">
      <c r="A5" s="83" t="s">
        <v>68</v>
      </c>
      <c r="B5" s="60" t="s">
        <v>69</v>
      </c>
      <c r="C5" s="60" t="s">
        <v>10</v>
      </c>
      <c r="D5" s="84" t="s">
        <v>11</v>
      </c>
      <c r="E5" s="85" t="s">
        <v>68</v>
      </c>
      <c r="F5" s="60" t="s">
        <v>69</v>
      </c>
      <c r="G5" s="60" t="s">
        <v>10</v>
      </c>
      <c r="H5" s="84" t="s">
        <v>11</v>
      </c>
    </row>
    <row r="6" spans="1:8" ht="15" customHeight="1">
      <c r="A6" s="102" t="s">
        <v>70</v>
      </c>
      <c r="B6" s="103">
        <f>SUM(B7:B16,F6:F16)</f>
        <v>343866</v>
      </c>
      <c r="C6" s="103">
        <f>SUM(C7:C16,G6:G16)</f>
        <v>170503</v>
      </c>
      <c r="D6" s="103">
        <f>SUM(D7:D16,H6:H16)</f>
        <v>173363</v>
      </c>
      <c r="E6" s="92" t="s">
        <v>73</v>
      </c>
      <c r="F6" s="18">
        <v>29744</v>
      </c>
      <c r="G6" s="18">
        <v>15494</v>
      </c>
      <c r="H6" s="18">
        <v>14250</v>
      </c>
    </row>
    <row r="7" spans="1:8" ht="15" customHeight="1">
      <c r="A7" s="90" t="s">
        <v>74</v>
      </c>
      <c r="B7" s="18">
        <f>SUM(C7:D7)</f>
        <v>12351</v>
      </c>
      <c r="C7" s="18">
        <v>6411</v>
      </c>
      <c r="D7" s="18">
        <v>5940</v>
      </c>
      <c r="E7" s="92" t="s">
        <v>75</v>
      </c>
      <c r="F7" s="18">
        <v>22979</v>
      </c>
      <c r="G7" s="18">
        <v>11967</v>
      </c>
      <c r="H7" s="18">
        <v>11012</v>
      </c>
    </row>
    <row r="8" spans="1:8" ht="15" customHeight="1">
      <c r="A8" s="90" t="s">
        <v>76</v>
      </c>
      <c r="B8" s="18">
        <f t="shared" ref="B8:B16" si="0">SUM(C8:D8)</f>
        <v>14674</v>
      </c>
      <c r="C8" s="18">
        <v>7487</v>
      </c>
      <c r="D8" s="18">
        <v>7187</v>
      </c>
      <c r="E8" s="92" t="s">
        <v>77</v>
      </c>
      <c r="F8" s="18">
        <v>17602</v>
      </c>
      <c r="G8" s="18">
        <v>8881</v>
      </c>
      <c r="H8" s="18">
        <v>8721</v>
      </c>
    </row>
    <row r="9" spans="1:8" ht="15" customHeight="1">
      <c r="A9" s="90" t="s">
        <v>78</v>
      </c>
      <c r="B9" s="18">
        <f t="shared" si="0"/>
        <v>15280</v>
      </c>
      <c r="C9" s="18">
        <v>7800</v>
      </c>
      <c r="D9" s="18">
        <v>7480</v>
      </c>
      <c r="E9" s="92" t="s">
        <v>79</v>
      </c>
      <c r="F9" s="18">
        <v>17101</v>
      </c>
      <c r="G9" s="18">
        <v>8372</v>
      </c>
      <c r="H9" s="18">
        <v>8729</v>
      </c>
    </row>
    <row r="10" spans="1:8" ht="15" customHeight="1">
      <c r="A10" s="90" t="s">
        <v>80</v>
      </c>
      <c r="B10" s="18">
        <f t="shared" si="0"/>
        <v>15515</v>
      </c>
      <c r="C10" s="18">
        <v>7879</v>
      </c>
      <c r="D10" s="18">
        <v>7636</v>
      </c>
      <c r="E10" s="92" t="s">
        <v>81</v>
      </c>
      <c r="F10" s="18">
        <v>22451</v>
      </c>
      <c r="G10" s="18">
        <v>10386</v>
      </c>
      <c r="H10" s="18">
        <v>12065</v>
      </c>
    </row>
    <row r="11" spans="1:8" ht="15" customHeight="1">
      <c r="A11" s="90" t="s">
        <v>82</v>
      </c>
      <c r="B11" s="18">
        <f t="shared" si="0"/>
        <v>17811</v>
      </c>
      <c r="C11" s="18">
        <v>8973</v>
      </c>
      <c r="D11" s="18">
        <v>8838</v>
      </c>
      <c r="E11" s="92" t="s">
        <v>83</v>
      </c>
      <c r="F11" s="18">
        <v>19797</v>
      </c>
      <c r="G11" s="18">
        <v>8721</v>
      </c>
      <c r="H11" s="18">
        <v>11076</v>
      </c>
    </row>
    <row r="12" spans="1:8" ht="15" customHeight="1">
      <c r="A12" s="90" t="s">
        <v>84</v>
      </c>
      <c r="B12" s="18">
        <f t="shared" si="0"/>
        <v>18630</v>
      </c>
      <c r="C12" s="18">
        <v>9413</v>
      </c>
      <c r="D12" s="18">
        <v>9217</v>
      </c>
      <c r="E12" s="92" t="s">
        <v>85</v>
      </c>
      <c r="F12" s="18">
        <v>15901</v>
      </c>
      <c r="G12" s="18">
        <v>6849</v>
      </c>
      <c r="H12" s="18">
        <v>9052</v>
      </c>
    </row>
    <row r="13" spans="1:8" ht="15" customHeight="1">
      <c r="A13" s="90" t="s">
        <v>86</v>
      </c>
      <c r="B13" s="18">
        <f t="shared" si="0"/>
        <v>18881</v>
      </c>
      <c r="C13" s="18">
        <v>9695</v>
      </c>
      <c r="D13" s="18">
        <v>9186</v>
      </c>
      <c r="E13" s="92" t="s">
        <v>87</v>
      </c>
      <c r="F13" s="18">
        <v>8637</v>
      </c>
      <c r="G13" s="18">
        <v>3642</v>
      </c>
      <c r="H13" s="18">
        <v>4995</v>
      </c>
    </row>
    <row r="14" spans="1:8" ht="15" customHeight="1">
      <c r="A14" s="90" t="s">
        <v>88</v>
      </c>
      <c r="B14" s="18">
        <f t="shared" si="0"/>
        <v>20965</v>
      </c>
      <c r="C14" s="18">
        <v>10728</v>
      </c>
      <c r="D14" s="18">
        <v>10237</v>
      </c>
      <c r="E14" s="92" t="s">
        <v>89</v>
      </c>
      <c r="F14" s="18">
        <v>2948</v>
      </c>
      <c r="G14" s="18">
        <v>925</v>
      </c>
      <c r="H14" s="18">
        <v>2023</v>
      </c>
    </row>
    <row r="15" spans="1:8" ht="15" customHeight="1">
      <c r="A15" s="90" t="s">
        <v>90</v>
      </c>
      <c r="B15" s="18">
        <f t="shared" si="0"/>
        <v>23484</v>
      </c>
      <c r="C15" s="18">
        <v>12039</v>
      </c>
      <c r="D15" s="18">
        <v>11445</v>
      </c>
      <c r="E15" s="92" t="s">
        <v>91</v>
      </c>
      <c r="F15" s="18">
        <v>742</v>
      </c>
      <c r="G15" s="18">
        <v>155</v>
      </c>
      <c r="H15" s="18">
        <v>587</v>
      </c>
    </row>
    <row r="16" spans="1:8" ht="15" customHeight="1">
      <c r="A16" s="94" t="s">
        <v>92</v>
      </c>
      <c r="B16" s="18">
        <f t="shared" si="0"/>
        <v>28252</v>
      </c>
      <c r="C16" s="31">
        <v>14671</v>
      </c>
      <c r="D16" s="31">
        <v>13581</v>
      </c>
      <c r="E16" s="95" t="s">
        <v>93</v>
      </c>
      <c r="F16" s="18">
        <v>121</v>
      </c>
      <c r="G16" s="31">
        <v>15</v>
      </c>
      <c r="H16" s="31">
        <v>106</v>
      </c>
    </row>
    <row r="17" spans="1:8" ht="15" customHeight="1">
      <c r="A17" s="104"/>
      <c r="B17" s="105"/>
      <c r="C17" s="106"/>
      <c r="D17" s="106"/>
      <c r="F17" s="107"/>
      <c r="H17" s="108" t="s">
        <v>64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23"/>
  <sheetViews>
    <sheetView zoomScale="110" zoomScaleNormal="110" workbookViewId="0"/>
  </sheetViews>
  <sheetFormatPr defaultColWidth="9.875" defaultRowHeight="15" customHeight="1"/>
  <cols>
    <col min="1" max="2" width="11.25" style="137" customWidth="1"/>
    <col min="3" max="8" width="10.625" style="137" customWidth="1"/>
    <col min="9" max="16384" width="9.875" style="137"/>
  </cols>
  <sheetData>
    <row r="1" spans="1:8" s="110" customFormat="1" ht="15" customHeight="1">
      <c r="A1" s="482" t="s">
        <v>859</v>
      </c>
    </row>
    <row r="2" spans="1:8" s="110" customFormat="1" ht="15" customHeight="1"/>
    <row r="3" spans="1:8" s="111" customFormat="1" ht="15" customHeight="1">
      <c r="A3" s="109" t="s">
        <v>94</v>
      </c>
      <c r="B3" s="110"/>
    </row>
    <row r="4" spans="1:8" s="49" customFormat="1" ht="15" customHeight="1">
      <c r="A4" s="112" t="s">
        <v>95</v>
      </c>
      <c r="B4" s="113"/>
      <c r="H4" s="80"/>
    </row>
    <row r="5" spans="1:8" s="49" customFormat="1" ht="15" customHeight="1">
      <c r="A5" s="495" t="s">
        <v>96</v>
      </c>
      <c r="B5" s="497" t="s">
        <v>3</v>
      </c>
      <c r="C5" s="114" t="s">
        <v>4</v>
      </c>
      <c r="D5" s="115"/>
      <c r="E5" s="116"/>
      <c r="F5" s="117" t="s">
        <v>97</v>
      </c>
      <c r="G5" s="117" t="s">
        <v>7</v>
      </c>
      <c r="H5" s="118" t="s">
        <v>8</v>
      </c>
    </row>
    <row r="6" spans="1:8" s="49" customFormat="1" ht="15" customHeight="1">
      <c r="A6" s="496"/>
      <c r="B6" s="498"/>
      <c r="C6" s="119" t="s">
        <v>98</v>
      </c>
      <c r="D6" s="119" t="s">
        <v>10</v>
      </c>
      <c r="E6" s="119" t="s">
        <v>11</v>
      </c>
      <c r="F6" s="120" t="s">
        <v>99</v>
      </c>
      <c r="G6" s="121" t="s">
        <v>15</v>
      </c>
      <c r="H6" s="122" t="s">
        <v>16</v>
      </c>
    </row>
    <row r="7" spans="1:8" s="49" customFormat="1" ht="15" customHeight="1">
      <c r="A7" s="123" t="s">
        <v>100</v>
      </c>
      <c r="B7" s="124">
        <v>159682</v>
      </c>
      <c r="C7" s="124">
        <f>SUM(D7:E7)</f>
        <v>344674</v>
      </c>
      <c r="D7" s="124">
        <f>SUM(D8:D20)</f>
        <v>170943</v>
      </c>
      <c r="E7" s="124">
        <f>SUM(E8:E20)</f>
        <v>173731</v>
      </c>
      <c r="F7" s="125">
        <v>60.24</v>
      </c>
      <c r="G7" s="124">
        <f>C7/F7</f>
        <v>5721.6799468791496</v>
      </c>
      <c r="H7" s="125">
        <f>IFERROR(C7/B7,0)</f>
        <v>2.1585025237659847</v>
      </c>
    </row>
    <row r="8" spans="1:8" s="74" customFormat="1" ht="15" customHeight="1">
      <c r="A8" s="126" t="s">
        <v>101</v>
      </c>
      <c r="B8" s="127">
        <v>16859</v>
      </c>
      <c r="C8" s="18">
        <f t="shared" ref="C8:C20" si="0">SUM(D8:E8)</f>
        <v>37760</v>
      </c>
      <c r="D8" s="127">
        <v>18436</v>
      </c>
      <c r="E8" s="127">
        <v>19324</v>
      </c>
      <c r="F8" s="128">
        <v>5.65</v>
      </c>
      <c r="G8" s="129">
        <f t="shared" ref="G8:G20" si="1">C8/F8</f>
        <v>6683.1858407079644</v>
      </c>
      <c r="H8" s="130">
        <f t="shared" ref="H8:H20" si="2">IFERROR(C8/B8,0)</f>
        <v>2.239753247523578</v>
      </c>
    </row>
    <row r="9" spans="1:8" s="74" customFormat="1" ht="15" customHeight="1">
      <c r="A9" s="126" t="s">
        <v>102</v>
      </c>
      <c r="B9" s="127">
        <v>6417</v>
      </c>
      <c r="C9" s="18">
        <f t="shared" si="0"/>
        <v>14315</v>
      </c>
      <c r="D9" s="127">
        <v>7097</v>
      </c>
      <c r="E9" s="127">
        <v>7218</v>
      </c>
      <c r="F9" s="128">
        <v>5.19</v>
      </c>
      <c r="G9" s="129">
        <f t="shared" si="1"/>
        <v>2758.1888246628127</v>
      </c>
      <c r="H9" s="130">
        <f t="shared" si="2"/>
        <v>2.2307932055477639</v>
      </c>
    </row>
    <row r="10" spans="1:8" s="74" customFormat="1" ht="15" customHeight="1">
      <c r="A10" s="126" t="s">
        <v>103</v>
      </c>
      <c r="B10" s="127">
        <v>14683</v>
      </c>
      <c r="C10" s="18">
        <f t="shared" si="0"/>
        <v>33546</v>
      </c>
      <c r="D10" s="127">
        <v>16782</v>
      </c>
      <c r="E10" s="127">
        <v>16764</v>
      </c>
      <c r="F10" s="128">
        <v>8.8800000000000008</v>
      </c>
      <c r="G10" s="129">
        <f t="shared" si="1"/>
        <v>3777.7027027027025</v>
      </c>
      <c r="H10" s="130">
        <f t="shared" si="2"/>
        <v>2.2846829666961792</v>
      </c>
    </row>
    <row r="11" spans="1:8" s="74" customFormat="1" ht="15" customHeight="1">
      <c r="A11" s="126" t="s">
        <v>104</v>
      </c>
      <c r="B11" s="127">
        <v>23718</v>
      </c>
      <c r="C11" s="18">
        <f t="shared" si="0"/>
        <v>51273</v>
      </c>
      <c r="D11" s="127">
        <v>25150</v>
      </c>
      <c r="E11" s="127">
        <v>26123</v>
      </c>
      <c r="F11" s="128">
        <v>6.53</v>
      </c>
      <c r="G11" s="129">
        <f t="shared" si="1"/>
        <v>7851.9142419601831</v>
      </c>
      <c r="H11" s="130">
        <f t="shared" si="2"/>
        <v>2.1617758664305589</v>
      </c>
    </row>
    <row r="12" spans="1:8" s="74" customFormat="1" ht="15" customHeight="1">
      <c r="A12" s="126" t="s">
        <v>105</v>
      </c>
      <c r="B12" s="127">
        <v>5430</v>
      </c>
      <c r="C12" s="18">
        <f t="shared" si="0"/>
        <v>11863</v>
      </c>
      <c r="D12" s="127">
        <v>5954</v>
      </c>
      <c r="E12" s="127">
        <v>5909</v>
      </c>
      <c r="F12" s="128">
        <v>7.14</v>
      </c>
      <c r="G12" s="129">
        <f t="shared" si="1"/>
        <v>1661.4845938375352</v>
      </c>
      <c r="H12" s="130">
        <f t="shared" si="2"/>
        <v>2.1847145488029467</v>
      </c>
    </row>
    <row r="13" spans="1:8" s="74" customFormat="1" ht="15" customHeight="1">
      <c r="A13" s="126" t="s">
        <v>106</v>
      </c>
      <c r="B13" s="127">
        <v>14252</v>
      </c>
      <c r="C13" s="18">
        <f t="shared" si="0"/>
        <v>31403</v>
      </c>
      <c r="D13" s="127">
        <v>15699</v>
      </c>
      <c r="E13" s="127">
        <v>15704</v>
      </c>
      <c r="F13" s="128">
        <v>7.07</v>
      </c>
      <c r="G13" s="129">
        <f t="shared" si="1"/>
        <v>4441.7256011315412</v>
      </c>
      <c r="H13" s="130">
        <f t="shared" si="2"/>
        <v>2.2034100477126017</v>
      </c>
    </row>
    <row r="14" spans="1:8" s="74" customFormat="1" ht="15" customHeight="1">
      <c r="A14" s="126" t="s">
        <v>107</v>
      </c>
      <c r="B14" s="127">
        <v>21249</v>
      </c>
      <c r="C14" s="18">
        <f t="shared" si="0"/>
        <v>43458</v>
      </c>
      <c r="D14" s="127">
        <v>21693</v>
      </c>
      <c r="E14" s="127">
        <v>21765</v>
      </c>
      <c r="F14" s="128">
        <v>3.6</v>
      </c>
      <c r="G14" s="129">
        <f t="shared" si="1"/>
        <v>12071.666666666666</v>
      </c>
      <c r="H14" s="130">
        <f t="shared" si="2"/>
        <v>2.0451785966398419</v>
      </c>
    </row>
    <row r="15" spans="1:8" s="74" customFormat="1" ht="15" customHeight="1">
      <c r="A15" s="126" t="s">
        <v>108</v>
      </c>
      <c r="B15" s="127">
        <v>4547</v>
      </c>
      <c r="C15" s="18">
        <f t="shared" si="0"/>
        <v>10637</v>
      </c>
      <c r="D15" s="127">
        <v>5301</v>
      </c>
      <c r="E15" s="127">
        <v>5336</v>
      </c>
      <c r="F15" s="131">
        <v>2.17</v>
      </c>
      <c r="G15" s="129">
        <f t="shared" si="1"/>
        <v>4901.8433179723506</v>
      </c>
      <c r="H15" s="130">
        <f t="shared" si="2"/>
        <v>2.3393446228282384</v>
      </c>
    </row>
    <row r="16" spans="1:8" s="74" customFormat="1" ht="15" customHeight="1">
      <c r="A16" s="126" t="s">
        <v>109</v>
      </c>
      <c r="B16" s="127">
        <v>15514</v>
      </c>
      <c r="C16" s="18">
        <f t="shared" si="0"/>
        <v>36284</v>
      </c>
      <c r="D16" s="127">
        <v>18055</v>
      </c>
      <c r="E16" s="127">
        <v>18229</v>
      </c>
      <c r="F16" s="128">
        <v>7.5</v>
      </c>
      <c r="G16" s="129">
        <f t="shared" si="1"/>
        <v>4837.8666666666668</v>
      </c>
      <c r="H16" s="130">
        <f t="shared" si="2"/>
        <v>2.3387907696274333</v>
      </c>
    </row>
    <row r="17" spans="1:8" s="74" customFormat="1" ht="15" customHeight="1">
      <c r="A17" s="126" t="s">
        <v>110</v>
      </c>
      <c r="B17" s="127">
        <v>10093</v>
      </c>
      <c r="C17" s="18">
        <f t="shared" si="0"/>
        <v>21808</v>
      </c>
      <c r="D17" s="127">
        <v>10750</v>
      </c>
      <c r="E17" s="127">
        <v>11058</v>
      </c>
      <c r="F17" s="128">
        <v>1.93</v>
      </c>
      <c r="G17" s="129">
        <f t="shared" si="1"/>
        <v>11299.481865284975</v>
      </c>
      <c r="H17" s="130">
        <f t="shared" si="2"/>
        <v>2.1607054394134551</v>
      </c>
    </row>
    <row r="18" spans="1:8" s="74" customFormat="1" ht="15" customHeight="1">
      <c r="A18" s="126" t="s">
        <v>111</v>
      </c>
      <c r="B18" s="127">
        <v>4955</v>
      </c>
      <c r="C18" s="18">
        <f t="shared" si="0"/>
        <v>8729</v>
      </c>
      <c r="D18" s="127">
        <v>4466</v>
      </c>
      <c r="E18" s="127">
        <v>4263</v>
      </c>
      <c r="F18" s="128">
        <v>0.84</v>
      </c>
      <c r="G18" s="129">
        <f t="shared" si="1"/>
        <v>10391.666666666668</v>
      </c>
      <c r="H18" s="130">
        <f t="shared" si="2"/>
        <v>1.7616548940464178</v>
      </c>
    </row>
    <row r="19" spans="1:8" s="74" customFormat="1" ht="15" customHeight="1">
      <c r="A19" s="126" t="s">
        <v>112</v>
      </c>
      <c r="B19" s="127">
        <v>8290</v>
      </c>
      <c r="C19" s="18">
        <f t="shared" si="0"/>
        <v>16363</v>
      </c>
      <c r="D19" s="127">
        <v>8119</v>
      </c>
      <c r="E19" s="127">
        <v>8244</v>
      </c>
      <c r="F19" s="128">
        <v>1.71</v>
      </c>
      <c r="G19" s="129">
        <f t="shared" si="1"/>
        <v>9569.0058479532163</v>
      </c>
      <c r="H19" s="130">
        <f t="shared" si="2"/>
        <v>1.9738238841978286</v>
      </c>
    </row>
    <row r="20" spans="1:8" s="74" customFormat="1" ht="15" customHeight="1">
      <c r="A20" s="126" t="s">
        <v>113</v>
      </c>
      <c r="B20" s="39">
        <v>13675</v>
      </c>
      <c r="C20" s="18">
        <f t="shared" si="0"/>
        <v>27235</v>
      </c>
      <c r="D20" s="39">
        <v>13441</v>
      </c>
      <c r="E20" s="39">
        <v>13794</v>
      </c>
      <c r="F20" s="37">
        <v>2.1</v>
      </c>
      <c r="G20" s="18">
        <f t="shared" si="1"/>
        <v>12969.047619047618</v>
      </c>
      <c r="H20" s="130">
        <f t="shared" si="2"/>
        <v>1.9915904936014626</v>
      </c>
    </row>
    <row r="21" spans="1:8" s="74" customFormat="1" ht="15" customHeight="1">
      <c r="A21" s="132" t="s">
        <v>114</v>
      </c>
      <c r="B21" s="133"/>
      <c r="C21" s="47"/>
      <c r="D21" s="47"/>
      <c r="E21" s="47"/>
      <c r="F21" s="47"/>
      <c r="G21" s="47"/>
      <c r="H21" s="134"/>
    </row>
    <row r="22" spans="1:8" s="74" customFormat="1" ht="15" customHeight="1">
      <c r="A22" s="135" t="s">
        <v>115</v>
      </c>
      <c r="B22" s="48"/>
      <c r="C22" s="48"/>
      <c r="D22" s="48"/>
      <c r="E22" s="48"/>
      <c r="F22" s="48"/>
      <c r="G22" s="48"/>
      <c r="H22" s="48"/>
    </row>
    <row r="23" spans="1:8" s="74" customFormat="1" ht="15" customHeight="1">
      <c r="A23" s="136" t="s">
        <v>116</v>
      </c>
      <c r="B23" s="49"/>
      <c r="C23" s="49"/>
      <c r="D23" s="49"/>
      <c r="E23" s="49"/>
      <c r="F23" s="49"/>
      <c r="G23" s="49"/>
      <c r="H23" s="50" t="s">
        <v>117</v>
      </c>
    </row>
  </sheetData>
  <mergeCells count="2">
    <mergeCell ref="A5:A6"/>
    <mergeCell ref="B5:B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20"/>
  <sheetViews>
    <sheetView zoomScale="110" zoomScaleNormal="110" workbookViewId="0"/>
  </sheetViews>
  <sheetFormatPr defaultColWidth="8.75" defaultRowHeight="15" customHeight="1"/>
  <cols>
    <col min="1" max="1" width="11.25" style="138" customWidth="1"/>
    <col min="2" max="6" width="15" style="138" customWidth="1"/>
    <col min="7" max="16384" width="8.75" style="138"/>
  </cols>
  <sheetData>
    <row r="1" spans="1:6" s="52" customFormat="1" ht="15" customHeight="1">
      <c r="A1" s="482" t="s">
        <v>859</v>
      </c>
    </row>
    <row r="2" spans="1:6" s="52" customFormat="1" ht="15" customHeight="1"/>
    <row r="3" spans="1:6" ht="15" customHeight="1">
      <c r="A3" s="51" t="s">
        <v>118</v>
      </c>
    </row>
    <row r="4" spans="1:6" s="99" customFormat="1" ht="15" customHeight="1">
      <c r="A4" s="5" t="s">
        <v>1</v>
      </c>
      <c r="B4" s="54"/>
      <c r="C4" s="139"/>
      <c r="D4" s="139"/>
      <c r="E4" s="139"/>
      <c r="F4" s="82" t="s">
        <v>67</v>
      </c>
    </row>
    <row r="5" spans="1:6" s="54" customFormat="1" ht="15" customHeight="1">
      <c r="A5" s="83" t="s">
        <v>119</v>
      </c>
      <c r="B5" s="60" t="s">
        <v>120</v>
      </c>
      <c r="C5" s="77" t="s">
        <v>121</v>
      </c>
      <c r="D5" s="84" t="s">
        <v>122</v>
      </c>
      <c r="E5" s="84" t="s">
        <v>123</v>
      </c>
      <c r="F5" s="84" t="s">
        <v>124</v>
      </c>
    </row>
    <row r="6" spans="1:6" s="99" customFormat="1" ht="15" customHeight="1">
      <c r="A6" s="86" t="s">
        <v>125</v>
      </c>
      <c r="B6" s="140">
        <v>341095</v>
      </c>
      <c r="C6" s="140">
        <v>343383</v>
      </c>
      <c r="D6" s="140">
        <v>344682</v>
      </c>
      <c r="E6" s="140">
        <v>345487</v>
      </c>
      <c r="F6" s="140">
        <f>SUM(F7:F19)</f>
        <v>344674</v>
      </c>
    </row>
    <row r="7" spans="1:6" s="99" customFormat="1" ht="15" customHeight="1">
      <c r="A7" s="90" t="s">
        <v>126</v>
      </c>
      <c r="B7" s="18">
        <v>38572</v>
      </c>
      <c r="C7" s="18">
        <v>38358</v>
      </c>
      <c r="D7" s="18">
        <v>38084</v>
      </c>
      <c r="E7" s="127">
        <v>37977</v>
      </c>
      <c r="F7" s="18">
        <v>37760</v>
      </c>
    </row>
    <row r="8" spans="1:6" s="99" customFormat="1" ht="15" customHeight="1">
      <c r="A8" s="90" t="s">
        <v>127</v>
      </c>
      <c r="B8" s="18">
        <v>14534</v>
      </c>
      <c r="C8" s="18">
        <v>14471</v>
      </c>
      <c r="D8" s="18">
        <v>14445</v>
      </c>
      <c r="E8" s="127">
        <v>14415</v>
      </c>
      <c r="F8" s="18">
        <v>14315</v>
      </c>
    </row>
    <row r="9" spans="1:6" s="99" customFormat="1" ht="15" customHeight="1">
      <c r="A9" s="90" t="s">
        <v>128</v>
      </c>
      <c r="B9" s="18">
        <v>33209</v>
      </c>
      <c r="C9" s="18">
        <v>33214</v>
      </c>
      <c r="D9" s="18">
        <v>33477</v>
      </c>
      <c r="E9" s="127">
        <v>33560</v>
      </c>
      <c r="F9" s="18">
        <v>33546</v>
      </c>
    </row>
    <row r="10" spans="1:6" s="99" customFormat="1" ht="15" customHeight="1">
      <c r="A10" s="90" t="s">
        <v>129</v>
      </c>
      <c r="B10" s="18">
        <v>51161</v>
      </c>
      <c r="C10" s="18">
        <v>51243</v>
      </c>
      <c r="D10" s="18">
        <v>51299</v>
      </c>
      <c r="E10" s="127">
        <v>51416</v>
      </c>
      <c r="F10" s="18">
        <v>51273</v>
      </c>
    </row>
    <row r="11" spans="1:6" s="99" customFormat="1" ht="15" customHeight="1">
      <c r="A11" s="90" t="s">
        <v>130</v>
      </c>
      <c r="B11" s="18">
        <v>11931</v>
      </c>
      <c r="C11" s="18">
        <v>11931</v>
      </c>
      <c r="D11" s="18">
        <v>11941</v>
      </c>
      <c r="E11" s="127">
        <v>11991</v>
      </c>
      <c r="F11" s="18">
        <v>11863</v>
      </c>
    </row>
    <row r="12" spans="1:6" s="99" customFormat="1" ht="15" customHeight="1">
      <c r="A12" s="90" t="s">
        <v>131</v>
      </c>
      <c r="B12" s="18">
        <v>31560</v>
      </c>
      <c r="C12" s="18">
        <v>31702</v>
      </c>
      <c r="D12" s="18">
        <v>31722</v>
      </c>
      <c r="E12" s="127">
        <v>31622</v>
      </c>
      <c r="F12" s="18">
        <v>31403</v>
      </c>
    </row>
    <row r="13" spans="1:6" s="99" customFormat="1" ht="15" customHeight="1">
      <c r="A13" s="90" t="s">
        <v>132</v>
      </c>
      <c r="B13" s="18">
        <v>43769</v>
      </c>
      <c r="C13" s="18">
        <v>43600</v>
      </c>
      <c r="D13" s="18">
        <v>43957</v>
      </c>
      <c r="E13" s="127">
        <v>43604</v>
      </c>
      <c r="F13" s="18">
        <v>43458</v>
      </c>
    </row>
    <row r="14" spans="1:6" s="99" customFormat="1" ht="15" customHeight="1">
      <c r="A14" s="90" t="s">
        <v>133</v>
      </c>
      <c r="B14" s="18">
        <v>9635</v>
      </c>
      <c r="C14" s="18">
        <v>9867</v>
      </c>
      <c r="D14" s="18">
        <v>9945</v>
      </c>
      <c r="E14" s="127">
        <v>10247</v>
      </c>
      <c r="F14" s="18">
        <v>10637</v>
      </c>
    </row>
    <row r="15" spans="1:6" s="99" customFormat="1" ht="15" customHeight="1">
      <c r="A15" s="90" t="s">
        <v>109</v>
      </c>
      <c r="B15" s="18">
        <v>32600</v>
      </c>
      <c r="C15" s="18">
        <v>34467</v>
      </c>
      <c r="D15" s="18">
        <v>35260</v>
      </c>
      <c r="E15" s="127">
        <v>36079</v>
      </c>
      <c r="F15" s="18">
        <v>36284</v>
      </c>
    </row>
    <row r="16" spans="1:6" s="99" customFormat="1" ht="15" customHeight="1">
      <c r="A16" s="90" t="s">
        <v>134</v>
      </c>
      <c r="B16" s="18">
        <v>22021</v>
      </c>
      <c r="C16" s="18">
        <v>22144</v>
      </c>
      <c r="D16" s="18">
        <v>22048</v>
      </c>
      <c r="E16" s="127">
        <v>21908</v>
      </c>
      <c r="F16" s="18">
        <v>21808</v>
      </c>
    </row>
    <row r="17" spans="1:6" s="99" customFormat="1" ht="15" customHeight="1">
      <c r="A17" s="90" t="s">
        <v>111</v>
      </c>
      <c r="B17" s="18">
        <v>8575</v>
      </c>
      <c r="C17" s="18">
        <v>8704</v>
      </c>
      <c r="D17" s="18">
        <v>8623</v>
      </c>
      <c r="E17" s="127">
        <v>8719</v>
      </c>
      <c r="F17" s="18">
        <v>8729</v>
      </c>
    </row>
    <row r="18" spans="1:6" s="99" customFormat="1" ht="15" customHeight="1">
      <c r="A18" s="90" t="s">
        <v>135</v>
      </c>
      <c r="B18" s="18">
        <v>16140</v>
      </c>
      <c r="C18" s="18">
        <v>16210</v>
      </c>
      <c r="D18" s="18">
        <v>16315</v>
      </c>
      <c r="E18" s="127">
        <v>16411</v>
      </c>
      <c r="F18" s="18">
        <v>16363</v>
      </c>
    </row>
    <row r="19" spans="1:6" s="99" customFormat="1" ht="15" customHeight="1">
      <c r="A19" s="94" t="s">
        <v>113</v>
      </c>
      <c r="B19" s="31">
        <v>27388</v>
      </c>
      <c r="C19" s="31">
        <v>27472</v>
      </c>
      <c r="D19" s="31">
        <v>27566</v>
      </c>
      <c r="E19" s="141">
        <v>27538</v>
      </c>
      <c r="F19" s="31">
        <v>27235</v>
      </c>
    </row>
    <row r="20" spans="1:6" s="99" customFormat="1" ht="15" customHeight="1">
      <c r="C20" s="142"/>
      <c r="D20" s="142"/>
      <c r="E20" s="142"/>
      <c r="F20" s="75" t="s">
        <v>117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24"/>
  <sheetViews>
    <sheetView zoomScale="110" zoomScaleNormal="110" workbookViewId="0"/>
  </sheetViews>
  <sheetFormatPr defaultColWidth="9" defaultRowHeight="15" customHeight="1"/>
  <cols>
    <col min="1" max="1" width="13.125" style="106" customWidth="1"/>
    <col min="2" max="5" width="7.5" style="99" customWidth="1"/>
    <col min="6" max="6" width="13.125" style="99" customWidth="1"/>
    <col min="7" max="10" width="7.5" style="99" customWidth="1"/>
    <col min="11" max="16384" width="9" style="99"/>
  </cols>
  <sheetData>
    <row r="1" spans="1:10" s="54" customFormat="1" ht="15" customHeight="1">
      <c r="A1" s="483" t="s">
        <v>859</v>
      </c>
    </row>
    <row r="2" spans="1:10" s="54" customFormat="1" ht="15" customHeight="1">
      <c r="A2" s="143"/>
    </row>
    <row r="3" spans="1:10" s="143" customFormat="1" ht="15" customHeight="1">
      <c r="A3" s="76" t="s">
        <v>136</v>
      </c>
    </row>
    <row r="4" spans="1:10" s="143" customFormat="1" ht="15" customHeight="1">
      <c r="A4" s="144" t="s">
        <v>66</v>
      </c>
      <c r="B4" s="48"/>
      <c r="C4" s="48"/>
      <c r="J4" s="53" t="s">
        <v>137</v>
      </c>
    </row>
    <row r="5" spans="1:10" ht="13.5" customHeight="1">
      <c r="A5" s="145" t="s">
        <v>138</v>
      </c>
      <c r="B5" s="146" t="s">
        <v>3</v>
      </c>
      <c r="C5" s="146" t="s">
        <v>10</v>
      </c>
      <c r="D5" s="146" t="s">
        <v>11</v>
      </c>
      <c r="E5" s="147" t="s">
        <v>69</v>
      </c>
      <c r="F5" s="148" t="s">
        <v>138</v>
      </c>
      <c r="G5" s="146" t="s">
        <v>3</v>
      </c>
      <c r="H5" s="146" t="s">
        <v>10</v>
      </c>
      <c r="I5" s="147" t="s">
        <v>11</v>
      </c>
      <c r="J5" s="147" t="s">
        <v>69</v>
      </c>
    </row>
    <row r="6" spans="1:10" ht="13.5" customHeight="1">
      <c r="A6" s="149" t="s">
        <v>139</v>
      </c>
      <c r="B6" s="150">
        <f>SUM(B8,B20,B33,G8,G24,G33,B66,B89,B100,G75,G87,G94,G111)</f>
        <v>160382</v>
      </c>
      <c r="C6" s="151">
        <f>SUM(C8,C20,C33,H8,H24,H33,C66,C89,C100,H75,H87,H94,H111)</f>
        <v>170503</v>
      </c>
      <c r="D6" s="151">
        <f>SUM(D8,D20,D33,I8,I24,I33,D66,D89,D100,I75,I87,I94,I111)</f>
        <v>173363</v>
      </c>
      <c r="E6" s="152">
        <f>SUM(E8,E20,E33,J8,J24,J33,E66,E89,E100,J75,J87,J94,J111)</f>
        <v>343866</v>
      </c>
      <c r="F6" s="153"/>
      <c r="G6" s="154"/>
      <c r="H6" s="155"/>
      <c r="I6" s="155"/>
      <c r="J6" s="155"/>
    </row>
    <row r="7" spans="1:10" ht="13.5" customHeight="1">
      <c r="A7" s="156"/>
      <c r="B7" s="157"/>
      <c r="C7" s="158"/>
      <c r="D7" s="158"/>
      <c r="E7" s="158"/>
      <c r="F7" s="153" t="s">
        <v>140</v>
      </c>
      <c r="G7" s="154"/>
      <c r="H7" s="155"/>
      <c r="I7" s="155"/>
      <c r="J7" s="155"/>
    </row>
    <row r="8" spans="1:10" ht="13.5" customHeight="1">
      <c r="A8" s="159" t="s">
        <v>141</v>
      </c>
      <c r="B8" s="160">
        <v>16940</v>
      </c>
      <c r="C8" s="161">
        <v>18363</v>
      </c>
      <c r="D8" s="161">
        <v>19224</v>
      </c>
      <c r="E8" s="161">
        <v>37587</v>
      </c>
      <c r="F8" s="162" t="s">
        <v>142</v>
      </c>
      <c r="G8" s="160">
        <v>23838</v>
      </c>
      <c r="H8" s="161">
        <v>25086</v>
      </c>
      <c r="I8" s="161">
        <v>26075</v>
      </c>
      <c r="J8" s="161">
        <v>51161</v>
      </c>
    </row>
    <row r="9" spans="1:10" ht="13.5" customHeight="1">
      <c r="A9" s="156" t="s">
        <v>143</v>
      </c>
      <c r="B9" s="163">
        <v>2757</v>
      </c>
      <c r="C9" s="164">
        <v>3141</v>
      </c>
      <c r="D9" s="164">
        <v>3194</v>
      </c>
      <c r="E9" s="164">
        <v>6335</v>
      </c>
      <c r="F9" s="165" t="s">
        <v>144</v>
      </c>
      <c r="G9" s="163">
        <v>1981</v>
      </c>
      <c r="H9" s="164">
        <v>2198</v>
      </c>
      <c r="I9" s="164">
        <v>2192</v>
      </c>
      <c r="J9" s="164">
        <v>4390</v>
      </c>
    </row>
    <row r="10" spans="1:10" ht="13.5" customHeight="1">
      <c r="A10" s="156" t="s">
        <v>145</v>
      </c>
      <c r="B10" s="163">
        <v>3996</v>
      </c>
      <c r="C10" s="164">
        <v>4378</v>
      </c>
      <c r="D10" s="164">
        <v>4599</v>
      </c>
      <c r="E10" s="164">
        <v>8977</v>
      </c>
      <c r="F10" s="165" t="s">
        <v>146</v>
      </c>
      <c r="G10" s="163">
        <v>702</v>
      </c>
      <c r="H10" s="164">
        <v>826</v>
      </c>
      <c r="I10" s="164">
        <v>860</v>
      </c>
      <c r="J10" s="164">
        <v>1686</v>
      </c>
    </row>
    <row r="11" spans="1:10" ht="13.5" customHeight="1">
      <c r="A11" s="156" t="s">
        <v>147</v>
      </c>
      <c r="B11" s="163">
        <v>1693</v>
      </c>
      <c r="C11" s="164">
        <v>1724</v>
      </c>
      <c r="D11" s="164">
        <v>1895</v>
      </c>
      <c r="E11" s="164">
        <v>3619</v>
      </c>
      <c r="F11" s="165" t="s">
        <v>148</v>
      </c>
      <c r="G11" s="163">
        <v>1360</v>
      </c>
      <c r="H11" s="164">
        <v>1671</v>
      </c>
      <c r="I11" s="164">
        <v>1680</v>
      </c>
      <c r="J11" s="164">
        <v>3351</v>
      </c>
    </row>
    <row r="12" spans="1:10" ht="13.5" customHeight="1">
      <c r="A12" s="156" t="s">
        <v>149</v>
      </c>
      <c r="B12" s="163">
        <v>2593</v>
      </c>
      <c r="C12" s="164">
        <v>2888</v>
      </c>
      <c r="D12" s="164">
        <v>2982</v>
      </c>
      <c r="E12" s="164">
        <v>5870</v>
      </c>
      <c r="F12" s="165" t="s">
        <v>150</v>
      </c>
      <c r="G12" s="163">
        <v>623</v>
      </c>
      <c r="H12" s="164">
        <v>790</v>
      </c>
      <c r="I12" s="164">
        <v>733</v>
      </c>
      <c r="J12" s="164">
        <v>1523</v>
      </c>
    </row>
    <row r="13" spans="1:10" ht="13.5" customHeight="1">
      <c r="A13" s="156" t="s">
        <v>151</v>
      </c>
      <c r="B13" s="163">
        <v>3163</v>
      </c>
      <c r="C13" s="164">
        <v>3495</v>
      </c>
      <c r="D13" s="164">
        <v>3560</v>
      </c>
      <c r="E13" s="164">
        <v>7055</v>
      </c>
      <c r="F13" s="165" t="s">
        <v>152</v>
      </c>
      <c r="G13" s="163">
        <v>319</v>
      </c>
      <c r="H13" s="164">
        <v>331</v>
      </c>
      <c r="I13" s="164">
        <v>340</v>
      </c>
      <c r="J13" s="164">
        <v>671</v>
      </c>
    </row>
    <row r="14" spans="1:10" ht="13.5" customHeight="1">
      <c r="A14" s="156" t="s">
        <v>153</v>
      </c>
      <c r="B14" s="163">
        <v>662</v>
      </c>
      <c r="C14" s="164">
        <v>713</v>
      </c>
      <c r="D14" s="164">
        <v>815</v>
      </c>
      <c r="E14" s="164">
        <v>1528</v>
      </c>
      <c r="F14" s="165" t="s">
        <v>154</v>
      </c>
      <c r="G14" s="163">
        <v>6698</v>
      </c>
      <c r="H14" s="164">
        <v>6747</v>
      </c>
      <c r="I14" s="164">
        <v>6989</v>
      </c>
      <c r="J14" s="164">
        <v>13736</v>
      </c>
    </row>
    <row r="15" spans="1:10" ht="13.5" customHeight="1">
      <c r="A15" s="156" t="s">
        <v>155</v>
      </c>
      <c r="B15" s="163">
        <v>668</v>
      </c>
      <c r="C15" s="164">
        <v>556</v>
      </c>
      <c r="D15" s="164">
        <v>588</v>
      </c>
      <c r="E15" s="164">
        <v>1144</v>
      </c>
      <c r="F15" s="165" t="s">
        <v>156</v>
      </c>
      <c r="G15" s="163">
        <v>2002</v>
      </c>
      <c r="H15" s="164">
        <v>2273</v>
      </c>
      <c r="I15" s="164">
        <v>2350</v>
      </c>
      <c r="J15" s="164">
        <v>4623</v>
      </c>
    </row>
    <row r="16" spans="1:10" ht="13.5" customHeight="1">
      <c r="A16" s="156" t="s">
        <v>157</v>
      </c>
      <c r="B16" s="163">
        <v>689</v>
      </c>
      <c r="C16" s="164">
        <v>703</v>
      </c>
      <c r="D16" s="164">
        <v>739</v>
      </c>
      <c r="E16" s="164">
        <v>1442</v>
      </c>
      <c r="F16" s="165" t="s">
        <v>158</v>
      </c>
      <c r="G16" s="163">
        <v>2545</v>
      </c>
      <c r="H16" s="164">
        <v>2619</v>
      </c>
      <c r="I16" s="164">
        <v>2825</v>
      </c>
      <c r="J16" s="164">
        <v>5444</v>
      </c>
    </row>
    <row r="17" spans="1:10" ht="13.5" customHeight="1">
      <c r="A17" s="156" t="s">
        <v>159</v>
      </c>
      <c r="B17" s="163">
        <v>447</v>
      </c>
      <c r="C17" s="164">
        <v>510</v>
      </c>
      <c r="D17" s="164">
        <v>569</v>
      </c>
      <c r="E17" s="164">
        <v>1079</v>
      </c>
      <c r="F17" s="165" t="s">
        <v>160</v>
      </c>
      <c r="G17" s="163">
        <v>1682</v>
      </c>
      <c r="H17" s="164">
        <v>1593</v>
      </c>
      <c r="I17" s="164">
        <v>1715</v>
      </c>
      <c r="J17" s="164">
        <v>3308</v>
      </c>
    </row>
    <row r="18" spans="1:10" ht="13.5" customHeight="1">
      <c r="A18" s="156" t="s">
        <v>161</v>
      </c>
      <c r="B18" s="163">
        <v>272</v>
      </c>
      <c r="C18" s="164">
        <v>255</v>
      </c>
      <c r="D18" s="164">
        <v>283</v>
      </c>
      <c r="E18" s="164">
        <v>538</v>
      </c>
      <c r="F18" s="165" t="s">
        <v>162</v>
      </c>
      <c r="G18" s="163">
        <v>1085</v>
      </c>
      <c r="H18" s="164">
        <v>1018</v>
      </c>
      <c r="I18" s="164">
        <v>1077</v>
      </c>
      <c r="J18" s="164">
        <v>2095</v>
      </c>
    </row>
    <row r="19" spans="1:10" ht="13.5" customHeight="1">
      <c r="A19" s="156"/>
      <c r="B19" s="166"/>
      <c r="C19" s="164"/>
      <c r="D19" s="164"/>
      <c r="E19" s="164"/>
      <c r="F19" s="165" t="s">
        <v>163</v>
      </c>
      <c r="G19" s="163">
        <v>1555</v>
      </c>
      <c r="H19" s="164">
        <v>1533</v>
      </c>
      <c r="I19" s="164">
        <v>1646</v>
      </c>
      <c r="J19" s="164">
        <v>3179</v>
      </c>
    </row>
    <row r="20" spans="1:10" ht="13.5" customHeight="1">
      <c r="A20" s="159" t="s">
        <v>164</v>
      </c>
      <c r="B20" s="160">
        <v>6409</v>
      </c>
      <c r="C20" s="161">
        <v>7042</v>
      </c>
      <c r="D20" s="161">
        <v>7161</v>
      </c>
      <c r="E20" s="161">
        <v>14203</v>
      </c>
      <c r="F20" s="165" t="s">
        <v>165</v>
      </c>
      <c r="G20" s="163">
        <v>950</v>
      </c>
      <c r="H20" s="164">
        <v>1077</v>
      </c>
      <c r="I20" s="164">
        <v>1136</v>
      </c>
      <c r="J20" s="164">
        <v>2213</v>
      </c>
    </row>
    <row r="21" spans="1:10" ht="13.5" customHeight="1">
      <c r="A21" s="156" t="s">
        <v>166</v>
      </c>
      <c r="B21" s="163">
        <v>2375</v>
      </c>
      <c r="C21" s="164">
        <v>2592</v>
      </c>
      <c r="D21" s="164">
        <v>2655</v>
      </c>
      <c r="E21" s="164">
        <v>5247</v>
      </c>
      <c r="F21" s="165" t="s">
        <v>167</v>
      </c>
      <c r="G21" s="163">
        <v>1318</v>
      </c>
      <c r="H21" s="164">
        <v>1310</v>
      </c>
      <c r="I21" s="164">
        <v>1403</v>
      </c>
      <c r="J21" s="164">
        <v>2713</v>
      </c>
    </row>
    <row r="22" spans="1:10" ht="13.5" customHeight="1">
      <c r="A22" s="156" t="s">
        <v>168</v>
      </c>
      <c r="B22" s="163">
        <v>243</v>
      </c>
      <c r="C22" s="164">
        <v>224</v>
      </c>
      <c r="D22" s="164">
        <v>282</v>
      </c>
      <c r="E22" s="164">
        <v>506</v>
      </c>
      <c r="F22" s="165" t="s">
        <v>169</v>
      </c>
      <c r="G22" s="163">
        <v>1018</v>
      </c>
      <c r="H22" s="164">
        <v>1100</v>
      </c>
      <c r="I22" s="164">
        <v>1129</v>
      </c>
      <c r="J22" s="164">
        <v>2229</v>
      </c>
    </row>
    <row r="23" spans="1:10" ht="13.5" customHeight="1">
      <c r="A23" s="156" t="s">
        <v>170</v>
      </c>
      <c r="B23" s="163">
        <v>429</v>
      </c>
      <c r="C23" s="164">
        <v>466</v>
      </c>
      <c r="D23" s="164">
        <v>416</v>
      </c>
      <c r="E23" s="164">
        <v>882</v>
      </c>
      <c r="F23" s="165"/>
      <c r="G23" s="167"/>
      <c r="H23" s="168"/>
      <c r="I23" s="168"/>
      <c r="J23" s="168"/>
    </row>
    <row r="24" spans="1:10" ht="13.5" customHeight="1">
      <c r="A24" s="156" t="s">
        <v>171</v>
      </c>
      <c r="B24" s="163">
        <v>307</v>
      </c>
      <c r="C24" s="164">
        <v>371</v>
      </c>
      <c r="D24" s="164">
        <v>341</v>
      </c>
      <c r="E24" s="164">
        <v>712</v>
      </c>
      <c r="F24" s="162" t="s">
        <v>172</v>
      </c>
      <c r="G24" s="160">
        <v>5472</v>
      </c>
      <c r="H24" s="161">
        <v>5971</v>
      </c>
      <c r="I24" s="161">
        <v>5903</v>
      </c>
      <c r="J24" s="161">
        <v>11874</v>
      </c>
    </row>
    <row r="25" spans="1:10" ht="13.5" customHeight="1">
      <c r="A25" s="156" t="s">
        <v>173</v>
      </c>
      <c r="B25" s="163">
        <v>492</v>
      </c>
      <c r="C25" s="164">
        <v>537</v>
      </c>
      <c r="D25" s="164">
        <v>542</v>
      </c>
      <c r="E25" s="164">
        <v>1079</v>
      </c>
      <c r="F25" s="165" t="s">
        <v>174</v>
      </c>
      <c r="G25" s="163">
        <v>150</v>
      </c>
      <c r="H25" s="164">
        <v>168</v>
      </c>
      <c r="I25" s="164">
        <v>153</v>
      </c>
      <c r="J25" s="164">
        <v>321</v>
      </c>
    </row>
    <row r="26" spans="1:10" ht="13.5" customHeight="1">
      <c r="A26" s="156" t="s">
        <v>175</v>
      </c>
      <c r="B26" s="163">
        <v>74</v>
      </c>
      <c r="C26" s="164">
        <v>94</v>
      </c>
      <c r="D26" s="164">
        <v>89</v>
      </c>
      <c r="E26" s="164">
        <v>183</v>
      </c>
      <c r="F26" s="165" t="s">
        <v>176</v>
      </c>
      <c r="G26" s="163">
        <v>167</v>
      </c>
      <c r="H26" s="164">
        <v>202</v>
      </c>
      <c r="I26" s="164">
        <v>217</v>
      </c>
      <c r="J26" s="164">
        <v>419</v>
      </c>
    </row>
    <row r="27" spans="1:10" ht="13.5" customHeight="1">
      <c r="A27" s="156" t="s">
        <v>177</v>
      </c>
      <c r="B27" s="163">
        <v>883</v>
      </c>
      <c r="C27" s="164">
        <v>1033</v>
      </c>
      <c r="D27" s="164">
        <v>1013</v>
      </c>
      <c r="E27" s="164">
        <v>2046</v>
      </c>
      <c r="F27" s="165" t="s">
        <v>178</v>
      </c>
      <c r="G27" s="163">
        <v>312</v>
      </c>
      <c r="H27" s="164">
        <v>340</v>
      </c>
      <c r="I27" s="164">
        <v>321</v>
      </c>
      <c r="J27" s="164">
        <v>661</v>
      </c>
    </row>
    <row r="28" spans="1:10" ht="13.5" customHeight="1">
      <c r="A28" s="156" t="s">
        <v>179</v>
      </c>
      <c r="B28" s="163">
        <v>478</v>
      </c>
      <c r="C28" s="164">
        <v>479</v>
      </c>
      <c r="D28" s="164">
        <v>547</v>
      </c>
      <c r="E28" s="164">
        <v>1026</v>
      </c>
      <c r="F28" s="165" t="s">
        <v>180</v>
      </c>
      <c r="G28" s="163">
        <v>4172</v>
      </c>
      <c r="H28" s="164">
        <v>4471</v>
      </c>
      <c r="I28" s="164">
        <v>4502</v>
      </c>
      <c r="J28" s="164">
        <v>8973</v>
      </c>
    </row>
    <row r="29" spans="1:10" ht="13.5" customHeight="1">
      <c r="A29" s="156" t="s">
        <v>181</v>
      </c>
      <c r="B29" s="163">
        <v>401</v>
      </c>
      <c r="C29" s="164">
        <v>447</v>
      </c>
      <c r="D29" s="164">
        <v>452</v>
      </c>
      <c r="E29" s="164">
        <v>899</v>
      </c>
      <c r="F29" s="165" t="s">
        <v>182</v>
      </c>
      <c r="G29" s="163">
        <v>428</v>
      </c>
      <c r="H29" s="164">
        <v>489</v>
      </c>
      <c r="I29" s="164">
        <v>446</v>
      </c>
      <c r="J29" s="164">
        <v>935</v>
      </c>
    </row>
    <row r="30" spans="1:10" ht="13.5" customHeight="1">
      <c r="A30" s="156" t="s">
        <v>183</v>
      </c>
      <c r="B30" s="163">
        <v>402</v>
      </c>
      <c r="C30" s="164">
        <v>447</v>
      </c>
      <c r="D30" s="164">
        <v>460</v>
      </c>
      <c r="E30" s="164">
        <v>907</v>
      </c>
      <c r="F30" s="165" t="s">
        <v>184</v>
      </c>
      <c r="G30" s="163">
        <v>170</v>
      </c>
      <c r="H30" s="164">
        <v>220</v>
      </c>
      <c r="I30" s="164">
        <v>184</v>
      </c>
      <c r="J30" s="164">
        <v>404</v>
      </c>
    </row>
    <row r="31" spans="1:10" ht="13.5" customHeight="1">
      <c r="A31" s="156" t="s">
        <v>185</v>
      </c>
      <c r="B31" s="163">
        <v>325</v>
      </c>
      <c r="C31" s="164">
        <v>352</v>
      </c>
      <c r="D31" s="164">
        <v>364</v>
      </c>
      <c r="E31" s="164">
        <v>716</v>
      </c>
      <c r="F31" s="165" t="s">
        <v>186</v>
      </c>
      <c r="G31" s="163">
        <v>73</v>
      </c>
      <c r="H31" s="164">
        <v>81</v>
      </c>
      <c r="I31" s="164">
        <v>80</v>
      </c>
      <c r="J31" s="164">
        <v>161</v>
      </c>
    </row>
    <row r="32" spans="1:10" ht="13.5" customHeight="1">
      <c r="A32" s="156"/>
      <c r="B32" s="166"/>
      <c r="C32" s="164"/>
      <c r="D32" s="164"/>
      <c r="E32" s="164"/>
      <c r="F32" s="165"/>
      <c r="G32" s="167"/>
      <c r="H32" s="168"/>
      <c r="I32" s="168"/>
      <c r="J32" s="168"/>
    </row>
    <row r="33" spans="1:10" ht="13.5" customHeight="1">
      <c r="A33" s="159" t="s">
        <v>187</v>
      </c>
      <c r="B33" s="160">
        <v>14750</v>
      </c>
      <c r="C33" s="161">
        <v>16723</v>
      </c>
      <c r="D33" s="161">
        <v>16766</v>
      </c>
      <c r="E33" s="161">
        <v>33489</v>
      </c>
      <c r="F33" s="162" t="s">
        <v>188</v>
      </c>
      <c r="G33" s="160">
        <v>14288</v>
      </c>
      <c r="H33" s="161">
        <v>15665</v>
      </c>
      <c r="I33" s="161">
        <v>15659</v>
      </c>
      <c r="J33" s="161">
        <v>31324</v>
      </c>
    </row>
    <row r="34" spans="1:10" ht="13.5" customHeight="1">
      <c r="A34" s="156" t="s">
        <v>189</v>
      </c>
      <c r="B34" s="163">
        <v>274</v>
      </c>
      <c r="C34" s="164">
        <v>244</v>
      </c>
      <c r="D34" s="164">
        <v>265</v>
      </c>
      <c r="E34" s="164">
        <v>509</v>
      </c>
      <c r="F34" s="165" t="s">
        <v>190</v>
      </c>
      <c r="G34" s="163">
        <v>920</v>
      </c>
      <c r="H34" s="164">
        <v>943</v>
      </c>
      <c r="I34" s="164">
        <v>1013</v>
      </c>
      <c r="J34" s="164">
        <v>1956</v>
      </c>
    </row>
    <row r="35" spans="1:10" ht="13.5" customHeight="1">
      <c r="A35" s="156" t="s">
        <v>191</v>
      </c>
      <c r="B35" s="163">
        <v>875</v>
      </c>
      <c r="C35" s="164">
        <v>896</v>
      </c>
      <c r="D35" s="164">
        <v>980</v>
      </c>
      <c r="E35" s="164">
        <v>1876</v>
      </c>
      <c r="F35" s="165" t="s">
        <v>192</v>
      </c>
      <c r="G35" s="163">
        <v>773</v>
      </c>
      <c r="H35" s="164">
        <v>846</v>
      </c>
      <c r="I35" s="164">
        <v>792</v>
      </c>
      <c r="J35" s="164">
        <v>1638</v>
      </c>
    </row>
    <row r="36" spans="1:10" ht="13.5" customHeight="1">
      <c r="A36" s="156" t="s">
        <v>193</v>
      </c>
      <c r="B36" s="163">
        <v>551</v>
      </c>
      <c r="C36" s="164">
        <v>651</v>
      </c>
      <c r="D36" s="164">
        <v>626</v>
      </c>
      <c r="E36" s="164">
        <v>1277</v>
      </c>
      <c r="F36" s="165" t="s">
        <v>194</v>
      </c>
      <c r="G36" s="163">
        <v>1326</v>
      </c>
      <c r="H36" s="164">
        <v>1423</v>
      </c>
      <c r="I36" s="164">
        <v>1331</v>
      </c>
      <c r="J36" s="164">
        <v>2754</v>
      </c>
    </row>
    <row r="37" spans="1:10" ht="13.5" customHeight="1">
      <c r="A37" s="156" t="s">
        <v>195</v>
      </c>
      <c r="B37" s="163">
        <v>34</v>
      </c>
      <c r="C37" s="164">
        <v>36</v>
      </c>
      <c r="D37" s="164">
        <v>43</v>
      </c>
      <c r="E37" s="164">
        <v>79</v>
      </c>
      <c r="F37" s="165" t="s">
        <v>196</v>
      </c>
      <c r="G37" s="163">
        <v>479</v>
      </c>
      <c r="H37" s="164">
        <v>474</v>
      </c>
      <c r="I37" s="164">
        <v>472</v>
      </c>
      <c r="J37" s="164">
        <v>946</v>
      </c>
    </row>
    <row r="38" spans="1:10" ht="13.5" customHeight="1">
      <c r="A38" s="156" t="s">
        <v>197</v>
      </c>
      <c r="B38" s="163">
        <v>1151</v>
      </c>
      <c r="C38" s="164">
        <v>1167</v>
      </c>
      <c r="D38" s="164">
        <v>1123</v>
      </c>
      <c r="E38" s="164">
        <v>2290</v>
      </c>
      <c r="F38" s="165" t="s">
        <v>198</v>
      </c>
      <c r="G38" s="163">
        <v>1403</v>
      </c>
      <c r="H38" s="164">
        <v>1437</v>
      </c>
      <c r="I38" s="164">
        <v>1548</v>
      </c>
      <c r="J38" s="164">
        <v>2985</v>
      </c>
    </row>
    <row r="39" spans="1:10" ht="13.5" customHeight="1">
      <c r="A39" s="156" t="s">
        <v>199</v>
      </c>
      <c r="B39" s="163">
        <v>1128</v>
      </c>
      <c r="C39" s="164">
        <v>1190</v>
      </c>
      <c r="D39" s="164">
        <v>1055</v>
      </c>
      <c r="E39" s="164">
        <v>2245</v>
      </c>
      <c r="F39" s="165" t="s">
        <v>200</v>
      </c>
      <c r="G39" s="163">
        <v>1215</v>
      </c>
      <c r="H39" s="164">
        <v>1351</v>
      </c>
      <c r="I39" s="164">
        <v>1355</v>
      </c>
      <c r="J39" s="164">
        <v>2706</v>
      </c>
    </row>
    <row r="40" spans="1:10" ht="13.5" customHeight="1">
      <c r="A40" s="156" t="s">
        <v>201</v>
      </c>
      <c r="B40" s="163">
        <v>665</v>
      </c>
      <c r="C40" s="164">
        <v>704</v>
      </c>
      <c r="D40" s="164">
        <v>704</v>
      </c>
      <c r="E40" s="164">
        <v>1408</v>
      </c>
      <c r="F40" s="165" t="s">
        <v>202</v>
      </c>
      <c r="G40" s="163">
        <v>1233</v>
      </c>
      <c r="H40" s="164">
        <v>1350</v>
      </c>
      <c r="I40" s="164">
        <v>1393</v>
      </c>
      <c r="J40" s="164">
        <v>2743</v>
      </c>
    </row>
    <row r="41" spans="1:10" ht="13.5" customHeight="1">
      <c r="A41" s="156" t="s">
        <v>203</v>
      </c>
      <c r="B41" s="163">
        <v>638</v>
      </c>
      <c r="C41" s="164">
        <v>674</v>
      </c>
      <c r="D41" s="164">
        <v>678</v>
      </c>
      <c r="E41" s="164">
        <v>1352</v>
      </c>
      <c r="F41" s="165" t="s">
        <v>204</v>
      </c>
      <c r="G41" s="163">
        <v>457</v>
      </c>
      <c r="H41" s="164">
        <v>493</v>
      </c>
      <c r="I41" s="164">
        <v>474</v>
      </c>
      <c r="J41" s="164">
        <v>967</v>
      </c>
    </row>
    <row r="42" spans="1:10" ht="13.5" customHeight="1">
      <c r="A42" s="156" t="s">
        <v>205</v>
      </c>
      <c r="B42" s="163">
        <v>609</v>
      </c>
      <c r="C42" s="164">
        <v>626</v>
      </c>
      <c r="D42" s="164">
        <v>597</v>
      </c>
      <c r="E42" s="164">
        <v>1223</v>
      </c>
      <c r="F42" s="165" t="s">
        <v>206</v>
      </c>
      <c r="G42" s="163">
        <v>657</v>
      </c>
      <c r="H42" s="164">
        <v>747</v>
      </c>
      <c r="I42" s="164">
        <v>748</v>
      </c>
      <c r="J42" s="164">
        <v>1495</v>
      </c>
    </row>
    <row r="43" spans="1:10" ht="13.5" customHeight="1">
      <c r="A43" s="156" t="s">
        <v>207</v>
      </c>
      <c r="B43" s="163">
        <v>892</v>
      </c>
      <c r="C43" s="164">
        <v>1079</v>
      </c>
      <c r="D43" s="164">
        <v>1044</v>
      </c>
      <c r="E43" s="164">
        <v>2123</v>
      </c>
      <c r="F43" s="165" t="s">
        <v>208</v>
      </c>
      <c r="G43" s="163">
        <v>402</v>
      </c>
      <c r="H43" s="164">
        <v>472</v>
      </c>
      <c r="I43" s="164">
        <v>516</v>
      </c>
      <c r="J43" s="164">
        <v>988</v>
      </c>
    </row>
    <row r="44" spans="1:10" ht="13.5" customHeight="1">
      <c r="A44" s="156" t="s">
        <v>209</v>
      </c>
      <c r="B44" s="163">
        <v>898</v>
      </c>
      <c r="C44" s="164">
        <v>1063</v>
      </c>
      <c r="D44" s="164">
        <v>1097</v>
      </c>
      <c r="E44" s="164">
        <v>2160</v>
      </c>
      <c r="F44" s="165" t="s">
        <v>210</v>
      </c>
      <c r="G44" s="163">
        <v>78</v>
      </c>
      <c r="H44" s="164">
        <v>90</v>
      </c>
      <c r="I44" s="164">
        <v>80</v>
      </c>
      <c r="J44" s="164">
        <v>170</v>
      </c>
    </row>
    <row r="45" spans="1:10" ht="13.5" customHeight="1">
      <c r="A45" s="156" t="s">
        <v>211</v>
      </c>
      <c r="B45" s="163">
        <v>842</v>
      </c>
      <c r="C45" s="164">
        <v>1076</v>
      </c>
      <c r="D45" s="164">
        <v>1093</v>
      </c>
      <c r="E45" s="164">
        <v>2169</v>
      </c>
      <c r="F45" s="165" t="s">
        <v>212</v>
      </c>
      <c r="G45" s="163">
        <v>175</v>
      </c>
      <c r="H45" s="164">
        <v>159</v>
      </c>
      <c r="I45" s="164">
        <v>171</v>
      </c>
      <c r="J45" s="164">
        <v>330</v>
      </c>
    </row>
    <row r="46" spans="1:10" ht="13.5" customHeight="1">
      <c r="A46" s="156" t="s">
        <v>213</v>
      </c>
      <c r="B46" s="163">
        <v>603</v>
      </c>
      <c r="C46" s="164">
        <v>753</v>
      </c>
      <c r="D46" s="164">
        <v>774</v>
      </c>
      <c r="E46" s="164">
        <v>1527</v>
      </c>
      <c r="F46" s="165" t="s">
        <v>214</v>
      </c>
      <c r="G46" s="163">
        <v>984</v>
      </c>
      <c r="H46" s="164">
        <v>1107</v>
      </c>
      <c r="I46" s="164">
        <v>1126</v>
      </c>
      <c r="J46" s="164">
        <v>2233</v>
      </c>
    </row>
    <row r="47" spans="1:10" ht="13.5" customHeight="1">
      <c r="A47" s="156" t="s">
        <v>215</v>
      </c>
      <c r="B47" s="163">
        <v>797</v>
      </c>
      <c r="C47" s="164">
        <v>964</v>
      </c>
      <c r="D47" s="164">
        <v>1034</v>
      </c>
      <c r="E47" s="164">
        <v>1998</v>
      </c>
      <c r="F47" s="165" t="s">
        <v>216</v>
      </c>
      <c r="G47" s="163">
        <v>349</v>
      </c>
      <c r="H47" s="164">
        <v>423</v>
      </c>
      <c r="I47" s="164">
        <v>422</v>
      </c>
      <c r="J47" s="164">
        <v>845</v>
      </c>
    </row>
    <row r="48" spans="1:10" ht="13.5" customHeight="1">
      <c r="A48" s="156" t="s">
        <v>217</v>
      </c>
      <c r="B48" s="163">
        <v>70</v>
      </c>
      <c r="C48" s="164">
        <v>79</v>
      </c>
      <c r="D48" s="164">
        <v>83</v>
      </c>
      <c r="E48" s="164">
        <v>162</v>
      </c>
      <c r="F48" s="165" t="s">
        <v>218</v>
      </c>
      <c r="G48" s="163">
        <v>259</v>
      </c>
      <c r="H48" s="164">
        <v>268</v>
      </c>
      <c r="I48" s="164">
        <v>261</v>
      </c>
      <c r="J48" s="164">
        <v>529</v>
      </c>
    </row>
    <row r="49" spans="1:10" ht="13.5" customHeight="1">
      <c r="A49" s="156" t="s">
        <v>219</v>
      </c>
      <c r="B49" s="163">
        <v>78</v>
      </c>
      <c r="C49" s="164">
        <v>91</v>
      </c>
      <c r="D49" s="164">
        <v>90</v>
      </c>
      <c r="E49" s="164">
        <v>181</v>
      </c>
      <c r="F49" s="165" t="s">
        <v>220</v>
      </c>
      <c r="G49" s="163">
        <v>340</v>
      </c>
      <c r="H49" s="164">
        <v>403</v>
      </c>
      <c r="I49" s="164">
        <v>411</v>
      </c>
      <c r="J49" s="164">
        <v>814</v>
      </c>
    </row>
    <row r="50" spans="1:10" ht="13.5" customHeight="1">
      <c r="A50" s="156" t="s">
        <v>221</v>
      </c>
      <c r="B50" s="163">
        <v>26</v>
      </c>
      <c r="C50" s="164">
        <v>30</v>
      </c>
      <c r="D50" s="164">
        <v>30</v>
      </c>
      <c r="E50" s="164">
        <v>60</v>
      </c>
      <c r="F50" s="165" t="s">
        <v>222</v>
      </c>
      <c r="G50" s="163">
        <v>399</v>
      </c>
      <c r="H50" s="164">
        <v>486</v>
      </c>
      <c r="I50" s="164">
        <v>467</v>
      </c>
      <c r="J50" s="164">
        <v>953</v>
      </c>
    </row>
    <row r="51" spans="1:10" ht="13.5" customHeight="1">
      <c r="A51" s="156" t="s">
        <v>223</v>
      </c>
      <c r="B51" s="163">
        <v>30</v>
      </c>
      <c r="C51" s="164">
        <v>31</v>
      </c>
      <c r="D51" s="164">
        <v>34</v>
      </c>
      <c r="E51" s="164">
        <v>65</v>
      </c>
      <c r="F51" s="165" t="s">
        <v>224</v>
      </c>
      <c r="G51" s="163">
        <v>237</v>
      </c>
      <c r="H51" s="164">
        <v>295</v>
      </c>
      <c r="I51" s="164">
        <v>266</v>
      </c>
      <c r="J51" s="164">
        <v>561</v>
      </c>
    </row>
    <row r="52" spans="1:10" ht="13.5" customHeight="1">
      <c r="A52" s="156" t="s">
        <v>225</v>
      </c>
      <c r="B52" s="163">
        <v>116</v>
      </c>
      <c r="C52" s="164">
        <v>120</v>
      </c>
      <c r="D52" s="164">
        <v>137</v>
      </c>
      <c r="E52" s="164">
        <v>257</v>
      </c>
      <c r="F52" s="165" t="s">
        <v>226</v>
      </c>
      <c r="G52" s="163">
        <v>307</v>
      </c>
      <c r="H52" s="164">
        <v>342</v>
      </c>
      <c r="I52" s="164">
        <v>335</v>
      </c>
      <c r="J52" s="164">
        <v>677</v>
      </c>
    </row>
    <row r="53" spans="1:10" ht="13.5" customHeight="1">
      <c r="A53" s="156" t="s">
        <v>227</v>
      </c>
      <c r="B53" s="163">
        <v>56</v>
      </c>
      <c r="C53" s="164">
        <v>69</v>
      </c>
      <c r="D53" s="164">
        <v>70</v>
      </c>
      <c r="E53" s="164">
        <v>139</v>
      </c>
      <c r="F53" s="165" t="s">
        <v>228</v>
      </c>
      <c r="G53" s="163">
        <v>412</v>
      </c>
      <c r="H53" s="164">
        <v>426</v>
      </c>
      <c r="I53" s="164">
        <v>440</v>
      </c>
      <c r="J53" s="164">
        <v>866</v>
      </c>
    </row>
    <row r="54" spans="1:10" ht="13.5" customHeight="1">
      <c r="A54" s="156" t="s">
        <v>229</v>
      </c>
      <c r="B54" s="163">
        <v>72</v>
      </c>
      <c r="C54" s="164">
        <v>30</v>
      </c>
      <c r="D54" s="164">
        <v>58</v>
      </c>
      <c r="E54" s="164">
        <v>88</v>
      </c>
      <c r="F54" s="165" t="s">
        <v>230</v>
      </c>
      <c r="G54" s="163">
        <v>248</v>
      </c>
      <c r="H54" s="164">
        <v>269</v>
      </c>
      <c r="I54" s="164">
        <v>274</v>
      </c>
      <c r="J54" s="164">
        <v>543</v>
      </c>
    </row>
    <row r="55" spans="1:10" ht="13.5" customHeight="1">
      <c r="A55" s="156" t="s">
        <v>231</v>
      </c>
      <c r="B55" s="163">
        <v>68</v>
      </c>
      <c r="C55" s="164">
        <v>84</v>
      </c>
      <c r="D55" s="164">
        <v>81</v>
      </c>
      <c r="E55" s="164">
        <v>165</v>
      </c>
      <c r="F55" s="165" t="s">
        <v>232</v>
      </c>
      <c r="G55" s="163">
        <v>433</v>
      </c>
      <c r="H55" s="164">
        <v>498</v>
      </c>
      <c r="I55" s="164">
        <v>477</v>
      </c>
      <c r="J55" s="164">
        <v>975</v>
      </c>
    </row>
    <row r="56" spans="1:10" ht="13.5" customHeight="1">
      <c r="A56" s="156" t="s">
        <v>233</v>
      </c>
      <c r="B56" s="163">
        <v>779</v>
      </c>
      <c r="C56" s="164">
        <v>838</v>
      </c>
      <c r="D56" s="164">
        <v>875</v>
      </c>
      <c r="E56" s="164">
        <v>1713</v>
      </c>
      <c r="F56" s="165" t="s">
        <v>234</v>
      </c>
      <c r="G56" s="163">
        <v>358</v>
      </c>
      <c r="H56" s="164">
        <v>421</v>
      </c>
      <c r="I56" s="164">
        <v>414</v>
      </c>
      <c r="J56" s="164">
        <v>835</v>
      </c>
    </row>
    <row r="57" spans="1:10" ht="13.5" customHeight="1">
      <c r="A57" s="156" t="s">
        <v>235</v>
      </c>
      <c r="B57" s="163">
        <v>545</v>
      </c>
      <c r="C57" s="164">
        <v>682</v>
      </c>
      <c r="D57" s="164">
        <v>674</v>
      </c>
      <c r="E57" s="164">
        <v>1356</v>
      </c>
      <c r="F57" s="165" t="s">
        <v>236</v>
      </c>
      <c r="G57" s="163">
        <v>243</v>
      </c>
      <c r="H57" s="164">
        <v>275</v>
      </c>
      <c r="I57" s="164">
        <v>272</v>
      </c>
      <c r="J57" s="164">
        <v>547</v>
      </c>
    </row>
    <row r="58" spans="1:10" ht="13.5" customHeight="1">
      <c r="A58" s="156" t="s">
        <v>237</v>
      </c>
      <c r="B58" s="163">
        <v>596</v>
      </c>
      <c r="C58" s="164">
        <v>757</v>
      </c>
      <c r="D58" s="164">
        <v>782</v>
      </c>
      <c r="E58" s="164">
        <v>1539</v>
      </c>
      <c r="F58" s="165" t="s">
        <v>238</v>
      </c>
      <c r="G58" s="163">
        <v>263</v>
      </c>
      <c r="H58" s="164">
        <v>310</v>
      </c>
      <c r="I58" s="164">
        <v>278</v>
      </c>
      <c r="J58" s="164">
        <v>588</v>
      </c>
    </row>
    <row r="59" spans="1:10" ht="13.5" customHeight="1">
      <c r="A59" s="156" t="s">
        <v>239</v>
      </c>
      <c r="B59" s="163">
        <v>828</v>
      </c>
      <c r="C59" s="164">
        <v>1047</v>
      </c>
      <c r="D59" s="164">
        <v>1030</v>
      </c>
      <c r="E59" s="164">
        <v>2077</v>
      </c>
      <c r="F59" s="169" t="s">
        <v>240</v>
      </c>
      <c r="G59" s="163">
        <v>338</v>
      </c>
      <c r="H59" s="164">
        <v>357</v>
      </c>
      <c r="I59" s="164">
        <v>323</v>
      </c>
      <c r="J59" s="164">
        <v>680</v>
      </c>
    </row>
    <row r="60" spans="1:10" ht="13.5" customHeight="1">
      <c r="A60" s="156" t="s">
        <v>241</v>
      </c>
      <c r="B60" s="163">
        <v>852</v>
      </c>
      <c r="C60" s="164">
        <v>919</v>
      </c>
      <c r="D60" s="164">
        <v>943</v>
      </c>
      <c r="E60" s="164">
        <v>1862</v>
      </c>
      <c r="F60" s="165"/>
      <c r="G60" s="170"/>
      <c r="H60" s="168"/>
      <c r="I60" s="168"/>
      <c r="J60" s="168"/>
    </row>
    <row r="61" spans="1:10" ht="13.5" customHeight="1">
      <c r="A61" s="156" t="s">
        <v>242</v>
      </c>
      <c r="B61" s="163">
        <v>312</v>
      </c>
      <c r="C61" s="164">
        <v>379</v>
      </c>
      <c r="D61" s="164">
        <v>362</v>
      </c>
      <c r="E61" s="164">
        <v>741</v>
      </c>
      <c r="F61" s="165"/>
      <c r="G61" s="171"/>
      <c r="H61" s="172"/>
      <c r="I61" s="172"/>
      <c r="J61" s="172"/>
    </row>
    <row r="62" spans="1:10" ht="13.5" customHeight="1">
      <c r="A62" s="173" t="s">
        <v>243</v>
      </c>
      <c r="B62" s="174">
        <v>365</v>
      </c>
      <c r="C62" s="175">
        <v>444</v>
      </c>
      <c r="D62" s="175">
        <v>404</v>
      </c>
      <c r="E62" s="176">
        <v>848</v>
      </c>
      <c r="F62" s="177"/>
      <c r="G62" s="178"/>
      <c r="H62" s="179"/>
      <c r="I62" s="179"/>
      <c r="J62" s="179"/>
    </row>
    <row r="63" spans="1:10" ht="15" customHeight="1">
      <c r="A63" s="143"/>
      <c r="B63" s="180"/>
      <c r="C63" s="180"/>
      <c r="D63" s="180"/>
      <c r="E63" s="180"/>
      <c r="F63" s="143"/>
      <c r="G63" s="143"/>
      <c r="H63" s="143"/>
      <c r="I63" s="143"/>
      <c r="J63" s="181" t="s">
        <v>244</v>
      </c>
    </row>
    <row r="64" spans="1:10" ht="15" customHeight="1">
      <c r="A64" s="143"/>
      <c r="B64" s="143"/>
      <c r="C64" s="143"/>
      <c r="D64" s="143"/>
      <c r="E64" s="143"/>
      <c r="F64" s="143"/>
      <c r="G64" s="143"/>
      <c r="H64" s="143"/>
      <c r="I64" s="143"/>
      <c r="J64" s="143"/>
    </row>
    <row r="65" spans="1:10" ht="13.5" customHeight="1">
      <c r="A65" s="145" t="s">
        <v>138</v>
      </c>
      <c r="B65" s="146" t="s">
        <v>3</v>
      </c>
      <c r="C65" s="146" t="s">
        <v>10</v>
      </c>
      <c r="D65" s="146" t="s">
        <v>11</v>
      </c>
      <c r="E65" s="147" t="s">
        <v>69</v>
      </c>
      <c r="F65" s="148" t="s">
        <v>138</v>
      </c>
      <c r="G65" s="146" t="s">
        <v>3</v>
      </c>
      <c r="H65" s="146" t="s">
        <v>10</v>
      </c>
      <c r="I65" s="147" t="s">
        <v>11</v>
      </c>
      <c r="J65" s="147" t="s">
        <v>69</v>
      </c>
    </row>
    <row r="66" spans="1:10" ht="13.5" customHeight="1">
      <c r="A66" s="182" t="s">
        <v>245</v>
      </c>
      <c r="B66" s="183">
        <v>21418</v>
      </c>
      <c r="C66" s="184">
        <v>21682</v>
      </c>
      <c r="D66" s="184">
        <v>21772</v>
      </c>
      <c r="E66" s="184">
        <v>43454</v>
      </c>
      <c r="F66" s="185" t="s">
        <v>246</v>
      </c>
      <c r="G66" s="186">
        <v>1044</v>
      </c>
      <c r="H66" s="186">
        <v>1387</v>
      </c>
      <c r="I66" s="186">
        <v>1364</v>
      </c>
      <c r="J66" s="164">
        <v>2751</v>
      </c>
    </row>
    <row r="67" spans="1:10" ht="13.5" customHeight="1">
      <c r="A67" s="187" t="s">
        <v>247</v>
      </c>
      <c r="B67" s="163">
        <v>442</v>
      </c>
      <c r="C67" s="164">
        <v>494</v>
      </c>
      <c r="D67" s="164">
        <v>489</v>
      </c>
      <c r="E67" s="164">
        <v>983</v>
      </c>
      <c r="F67" s="188" t="s">
        <v>248</v>
      </c>
      <c r="G67" s="164">
        <v>973</v>
      </c>
      <c r="H67" s="164">
        <v>1073</v>
      </c>
      <c r="I67" s="164">
        <v>1003</v>
      </c>
      <c r="J67" s="164">
        <v>2076</v>
      </c>
    </row>
    <row r="68" spans="1:10" ht="13.5" customHeight="1">
      <c r="A68" s="187" t="s">
        <v>249</v>
      </c>
      <c r="B68" s="163">
        <v>1212</v>
      </c>
      <c r="C68" s="164">
        <v>1080</v>
      </c>
      <c r="D68" s="164">
        <v>1146</v>
      </c>
      <c r="E68" s="164">
        <v>2226</v>
      </c>
      <c r="F68" s="188" t="s">
        <v>250</v>
      </c>
      <c r="G68" s="164">
        <v>0</v>
      </c>
      <c r="H68" s="164">
        <v>0</v>
      </c>
      <c r="I68" s="164">
        <v>0</v>
      </c>
      <c r="J68" s="164">
        <v>0</v>
      </c>
    </row>
    <row r="69" spans="1:10" ht="13.5" customHeight="1">
      <c r="A69" s="187" t="s">
        <v>251</v>
      </c>
      <c r="B69" s="163">
        <v>1806</v>
      </c>
      <c r="C69" s="164">
        <v>1756</v>
      </c>
      <c r="D69" s="164">
        <v>1750</v>
      </c>
      <c r="E69" s="164">
        <v>3506</v>
      </c>
      <c r="F69" s="188" t="s">
        <v>252</v>
      </c>
      <c r="G69" s="164">
        <v>0</v>
      </c>
      <c r="H69" s="164">
        <v>0</v>
      </c>
      <c r="I69" s="164">
        <v>0</v>
      </c>
      <c r="J69" s="164">
        <v>0</v>
      </c>
    </row>
    <row r="70" spans="1:10" ht="13.5" customHeight="1">
      <c r="A70" s="187" t="s">
        <v>253</v>
      </c>
      <c r="B70" s="163">
        <v>2107</v>
      </c>
      <c r="C70" s="164">
        <v>1979</v>
      </c>
      <c r="D70" s="164">
        <v>2141</v>
      </c>
      <c r="E70" s="164">
        <v>4120</v>
      </c>
      <c r="F70" s="188" t="s">
        <v>254</v>
      </c>
      <c r="G70" s="164">
        <v>1166</v>
      </c>
      <c r="H70" s="164">
        <v>1403</v>
      </c>
      <c r="I70" s="164">
        <v>1357</v>
      </c>
      <c r="J70" s="164">
        <v>2760</v>
      </c>
    </row>
    <row r="71" spans="1:10" ht="13.5" customHeight="1">
      <c r="A71" s="187" t="s">
        <v>255</v>
      </c>
      <c r="B71" s="163">
        <v>2138</v>
      </c>
      <c r="C71" s="164">
        <v>2186</v>
      </c>
      <c r="D71" s="164">
        <v>2151</v>
      </c>
      <c r="E71" s="164">
        <v>4337</v>
      </c>
      <c r="F71" s="188" t="s">
        <v>256</v>
      </c>
      <c r="G71" s="164">
        <v>1468</v>
      </c>
      <c r="H71" s="164">
        <v>1542</v>
      </c>
      <c r="I71" s="164">
        <v>1532</v>
      </c>
      <c r="J71" s="164">
        <v>3074</v>
      </c>
    </row>
    <row r="72" spans="1:10" ht="13.5" customHeight="1">
      <c r="A72" s="187" t="s">
        <v>257</v>
      </c>
      <c r="B72" s="163">
        <v>1651</v>
      </c>
      <c r="C72" s="164">
        <v>1729</v>
      </c>
      <c r="D72" s="164">
        <v>1843</v>
      </c>
      <c r="E72" s="164">
        <v>3572</v>
      </c>
      <c r="F72" s="188" t="s">
        <v>258</v>
      </c>
      <c r="G72" s="164">
        <v>2240</v>
      </c>
      <c r="H72" s="164">
        <v>2828</v>
      </c>
      <c r="I72" s="164">
        <v>3000</v>
      </c>
      <c r="J72" s="164">
        <v>5828</v>
      </c>
    </row>
    <row r="73" spans="1:10" ht="13.5" customHeight="1">
      <c r="A73" s="187" t="s">
        <v>259</v>
      </c>
      <c r="B73" s="163">
        <v>1977</v>
      </c>
      <c r="C73" s="164">
        <v>1788</v>
      </c>
      <c r="D73" s="164">
        <v>1968</v>
      </c>
      <c r="E73" s="164">
        <v>3756</v>
      </c>
      <c r="F73" s="188" t="s">
        <v>260</v>
      </c>
      <c r="G73" s="164">
        <v>874</v>
      </c>
      <c r="H73" s="164">
        <v>1079</v>
      </c>
      <c r="I73" s="164">
        <v>1074</v>
      </c>
      <c r="J73" s="164">
        <v>2153</v>
      </c>
    </row>
    <row r="74" spans="1:10" ht="13.5" customHeight="1">
      <c r="A74" s="187" t="s">
        <v>261</v>
      </c>
      <c r="B74" s="163">
        <v>933</v>
      </c>
      <c r="C74" s="164">
        <v>942</v>
      </c>
      <c r="D74" s="164">
        <v>942</v>
      </c>
      <c r="E74" s="164">
        <v>1884</v>
      </c>
      <c r="F74" s="188"/>
      <c r="G74" s="172"/>
      <c r="H74" s="172"/>
      <c r="I74" s="172"/>
      <c r="J74" s="172"/>
    </row>
    <row r="75" spans="1:10" ht="13.5" customHeight="1">
      <c r="A75" s="187" t="s">
        <v>262</v>
      </c>
      <c r="B75" s="163">
        <v>553</v>
      </c>
      <c r="C75" s="164">
        <v>548</v>
      </c>
      <c r="D75" s="164">
        <v>591</v>
      </c>
      <c r="E75" s="164">
        <v>1139</v>
      </c>
      <c r="F75" s="162" t="s">
        <v>263</v>
      </c>
      <c r="G75" s="189">
        <v>10111</v>
      </c>
      <c r="H75" s="189">
        <v>10709</v>
      </c>
      <c r="I75" s="189">
        <v>10965</v>
      </c>
      <c r="J75" s="189">
        <v>21674</v>
      </c>
    </row>
    <row r="76" spans="1:10" ht="13.5" customHeight="1">
      <c r="A76" s="187" t="s">
        <v>264</v>
      </c>
      <c r="B76" s="163">
        <v>825</v>
      </c>
      <c r="C76" s="164">
        <v>778</v>
      </c>
      <c r="D76" s="164">
        <v>735</v>
      </c>
      <c r="E76" s="164">
        <v>1513</v>
      </c>
      <c r="F76" s="188" t="s">
        <v>265</v>
      </c>
      <c r="G76" s="164">
        <v>2365</v>
      </c>
      <c r="H76" s="164">
        <v>2588</v>
      </c>
      <c r="I76" s="164">
        <v>2648</v>
      </c>
      <c r="J76" s="164">
        <v>5236</v>
      </c>
    </row>
    <row r="77" spans="1:10" ht="13.5" customHeight="1">
      <c r="A77" s="187" t="s">
        <v>266</v>
      </c>
      <c r="B77" s="163">
        <v>984</v>
      </c>
      <c r="C77" s="164">
        <v>903</v>
      </c>
      <c r="D77" s="164">
        <v>738</v>
      </c>
      <c r="E77" s="164">
        <v>1641</v>
      </c>
      <c r="F77" s="188" t="s">
        <v>267</v>
      </c>
      <c r="G77" s="164">
        <v>368</v>
      </c>
      <c r="H77" s="164">
        <v>377</v>
      </c>
      <c r="I77" s="164">
        <v>387</v>
      </c>
      <c r="J77" s="164">
        <v>764</v>
      </c>
    </row>
    <row r="78" spans="1:10" ht="13.5" customHeight="1">
      <c r="A78" s="187" t="s">
        <v>268</v>
      </c>
      <c r="B78" s="163">
        <v>641</v>
      </c>
      <c r="C78" s="164">
        <v>675</v>
      </c>
      <c r="D78" s="164">
        <v>656</v>
      </c>
      <c r="E78" s="164">
        <v>1331</v>
      </c>
      <c r="F78" s="165" t="s">
        <v>269</v>
      </c>
      <c r="G78" s="164">
        <v>333</v>
      </c>
      <c r="H78" s="164">
        <v>303</v>
      </c>
      <c r="I78" s="164">
        <v>328</v>
      </c>
      <c r="J78" s="164">
        <v>631</v>
      </c>
    </row>
    <row r="79" spans="1:10" ht="13.5" customHeight="1">
      <c r="A79" s="187" t="s">
        <v>270</v>
      </c>
      <c r="B79" s="163">
        <v>829</v>
      </c>
      <c r="C79" s="164">
        <v>932</v>
      </c>
      <c r="D79" s="164">
        <v>919</v>
      </c>
      <c r="E79" s="164">
        <v>1851</v>
      </c>
      <c r="F79" s="165" t="s">
        <v>271</v>
      </c>
      <c r="G79" s="164">
        <v>1232</v>
      </c>
      <c r="H79" s="164">
        <v>1127</v>
      </c>
      <c r="I79" s="164">
        <v>1211</v>
      </c>
      <c r="J79" s="164">
        <v>2338</v>
      </c>
    </row>
    <row r="80" spans="1:10" ht="13.5" customHeight="1">
      <c r="A80" s="187" t="s">
        <v>272</v>
      </c>
      <c r="B80" s="163">
        <v>1395</v>
      </c>
      <c r="C80" s="164">
        <v>1589</v>
      </c>
      <c r="D80" s="164">
        <v>1520</v>
      </c>
      <c r="E80" s="164">
        <v>3109</v>
      </c>
      <c r="F80" s="165" t="s">
        <v>273</v>
      </c>
      <c r="G80" s="164">
        <v>1169</v>
      </c>
      <c r="H80" s="164">
        <v>1206</v>
      </c>
      <c r="I80" s="164">
        <v>1263</v>
      </c>
      <c r="J80" s="164">
        <v>2469</v>
      </c>
    </row>
    <row r="81" spans="1:10" ht="13.5" customHeight="1">
      <c r="A81" s="187" t="s">
        <v>274</v>
      </c>
      <c r="B81" s="163">
        <v>883</v>
      </c>
      <c r="C81" s="164">
        <v>953</v>
      </c>
      <c r="D81" s="164">
        <v>964</v>
      </c>
      <c r="E81" s="164">
        <v>1917</v>
      </c>
      <c r="F81" s="165" t="s">
        <v>275</v>
      </c>
      <c r="G81" s="164">
        <v>1196</v>
      </c>
      <c r="H81" s="164">
        <v>1244</v>
      </c>
      <c r="I81" s="164">
        <v>1232</v>
      </c>
      <c r="J81" s="164">
        <v>2476</v>
      </c>
    </row>
    <row r="82" spans="1:10" ht="13.5" customHeight="1">
      <c r="A82" s="187" t="s">
        <v>276</v>
      </c>
      <c r="B82" s="163">
        <v>665</v>
      </c>
      <c r="C82" s="164">
        <v>744</v>
      </c>
      <c r="D82" s="164">
        <v>722</v>
      </c>
      <c r="E82" s="164">
        <v>1466</v>
      </c>
      <c r="F82" s="165" t="s">
        <v>277</v>
      </c>
      <c r="G82" s="164">
        <v>963</v>
      </c>
      <c r="H82" s="164">
        <v>1048</v>
      </c>
      <c r="I82" s="164">
        <v>1072</v>
      </c>
      <c r="J82" s="164">
        <v>2120</v>
      </c>
    </row>
    <row r="83" spans="1:10" ht="13.5" customHeight="1">
      <c r="A83" s="187" t="s">
        <v>278</v>
      </c>
      <c r="B83" s="163">
        <v>804</v>
      </c>
      <c r="C83" s="164">
        <v>847</v>
      </c>
      <c r="D83" s="164">
        <v>879</v>
      </c>
      <c r="E83" s="164">
        <v>1726</v>
      </c>
      <c r="F83" s="165" t="s">
        <v>279</v>
      </c>
      <c r="G83" s="164">
        <v>1047</v>
      </c>
      <c r="H83" s="164">
        <v>1218</v>
      </c>
      <c r="I83" s="164">
        <v>1240</v>
      </c>
      <c r="J83" s="164">
        <v>2458</v>
      </c>
    </row>
    <row r="84" spans="1:10" ht="13.5" customHeight="1">
      <c r="A84" s="187" t="s">
        <v>280</v>
      </c>
      <c r="B84" s="163">
        <v>565</v>
      </c>
      <c r="C84" s="164">
        <v>654</v>
      </c>
      <c r="D84" s="164">
        <v>613</v>
      </c>
      <c r="E84" s="164">
        <v>1267</v>
      </c>
      <c r="F84" s="165" t="s">
        <v>281</v>
      </c>
      <c r="G84" s="164">
        <v>925</v>
      </c>
      <c r="H84" s="164">
        <v>1077</v>
      </c>
      <c r="I84" s="164">
        <v>1079</v>
      </c>
      <c r="J84" s="164">
        <v>2156</v>
      </c>
    </row>
    <row r="85" spans="1:10" ht="13.5" customHeight="1">
      <c r="A85" s="187" t="s">
        <v>282</v>
      </c>
      <c r="B85" s="163">
        <v>433</v>
      </c>
      <c r="C85" s="164">
        <v>528</v>
      </c>
      <c r="D85" s="164">
        <v>521</v>
      </c>
      <c r="E85" s="164">
        <v>1049</v>
      </c>
      <c r="F85" s="165" t="s">
        <v>283</v>
      </c>
      <c r="G85" s="164">
        <v>513</v>
      </c>
      <c r="H85" s="164">
        <v>521</v>
      </c>
      <c r="I85" s="164">
        <v>505</v>
      </c>
      <c r="J85" s="164">
        <v>1026</v>
      </c>
    </row>
    <row r="86" spans="1:10" ht="13.5" customHeight="1">
      <c r="A86" s="187" t="s">
        <v>284</v>
      </c>
      <c r="B86" s="163">
        <v>575</v>
      </c>
      <c r="C86" s="164">
        <v>577</v>
      </c>
      <c r="D86" s="164">
        <v>484</v>
      </c>
      <c r="E86" s="164">
        <v>1061</v>
      </c>
      <c r="F86" s="165"/>
      <c r="G86" s="172"/>
      <c r="H86" s="172"/>
      <c r="I86" s="172"/>
      <c r="J86" s="172"/>
    </row>
    <row r="87" spans="1:10" ht="13.5" customHeight="1">
      <c r="A87" s="187"/>
      <c r="B87" s="171"/>
      <c r="C87" s="172"/>
      <c r="D87" s="172"/>
      <c r="E87" s="172"/>
      <c r="F87" s="162" t="s">
        <v>285</v>
      </c>
      <c r="G87" s="189">
        <v>5018</v>
      </c>
      <c r="H87" s="189">
        <v>4500</v>
      </c>
      <c r="I87" s="189">
        <v>4270</v>
      </c>
      <c r="J87" s="189">
        <v>8770</v>
      </c>
    </row>
    <row r="88" spans="1:10" ht="13.5" customHeight="1">
      <c r="A88" s="187"/>
      <c r="B88" s="190"/>
      <c r="C88" s="191"/>
      <c r="D88" s="191"/>
      <c r="E88" s="191"/>
      <c r="F88" s="165" t="s">
        <v>286</v>
      </c>
      <c r="G88" s="164">
        <v>1038</v>
      </c>
      <c r="H88" s="164">
        <v>949</v>
      </c>
      <c r="I88" s="164">
        <v>872</v>
      </c>
      <c r="J88" s="164">
        <v>1821</v>
      </c>
    </row>
    <row r="89" spans="1:10" ht="13.5" customHeight="1">
      <c r="A89" s="192" t="s">
        <v>287</v>
      </c>
      <c r="B89" s="193">
        <v>4602</v>
      </c>
      <c r="C89" s="189">
        <v>5341</v>
      </c>
      <c r="D89" s="189">
        <v>5377</v>
      </c>
      <c r="E89" s="189">
        <v>10718</v>
      </c>
      <c r="F89" s="165" t="s">
        <v>288</v>
      </c>
      <c r="G89" s="164">
        <v>1716</v>
      </c>
      <c r="H89" s="164">
        <v>1528</v>
      </c>
      <c r="I89" s="164">
        <v>1416</v>
      </c>
      <c r="J89" s="164">
        <v>2944</v>
      </c>
    </row>
    <row r="90" spans="1:10" ht="13.5" customHeight="1">
      <c r="A90" s="187" t="s">
        <v>289</v>
      </c>
      <c r="B90" s="163">
        <v>348</v>
      </c>
      <c r="C90" s="164">
        <v>338</v>
      </c>
      <c r="D90" s="164">
        <v>384</v>
      </c>
      <c r="E90" s="164">
        <v>722</v>
      </c>
      <c r="F90" s="165" t="s">
        <v>290</v>
      </c>
      <c r="G90" s="164">
        <v>971</v>
      </c>
      <c r="H90" s="164">
        <v>944</v>
      </c>
      <c r="I90" s="164">
        <v>854</v>
      </c>
      <c r="J90" s="164">
        <v>1798</v>
      </c>
    </row>
    <row r="91" spans="1:10" ht="13.5" customHeight="1">
      <c r="A91" s="187" t="s">
        <v>291</v>
      </c>
      <c r="B91" s="163">
        <v>721</v>
      </c>
      <c r="C91" s="164">
        <v>805</v>
      </c>
      <c r="D91" s="164">
        <v>751</v>
      </c>
      <c r="E91" s="164">
        <v>1556</v>
      </c>
      <c r="F91" s="165" t="s">
        <v>292</v>
      </c>
      <c r="G91" s="164">
        <v>1046</v>
      </c>
      <c r="H91" s="164">
        <v>846</v>
      </c>
      <c r="I91" s="164">
        <v>893</v>
      </c>
      <c r="J91" s="164">
        <v>1739</v>
      </c>
    </row>
    <row r="92" spans="1:10" ht="13.5" customHeight="1">
      <c r="A92" s="187" t="s">
        <v>293</v>
      </c>
      <c r="B92" s="163">
        <v>697</v>
      </c>
      <c r="C92" s="164">
        <v>770</v>
      </c>
      <c r="D92" s="164">
        <v>745</v>
      </c>
      <c r="E92" s="164">
        <v>1515</v>
      </c>
      <c r="F92" s="165" t="s">
        <v>294</v>
      </c>
      <c r="G92" s="164">
        <v>247</v>
      </c>
      <c r="H92" s="164">
        <v>233</v>
      </c>
      <c r="I92" s="164">
        <v>235</v>
      </c>
      <c r="J92" s="164">
        <v>468</v>
      </c>
    </row>
    <row r="93" spans="1:10" ht="13.5" customHeight="1">
      <c r="A93" s="187" t="s">
        <v>295</v>
      </c>
      <c r="B93" s="163">
        <v>453</v>
      </c>
      <c r="C93" s="164">
        <v>496</v>
      </c>
      <c r="D93" s="164">
        <v>540</v>
      </c>
      <c r="E93" s="164">
        <v>1036</v>
      </c>
      <c r="F93" s="165"/>
      <c r="G93" s="172"/>
      <c r="H93" s="172"/>
      <c r="I93" s="172"/>
      <c r="J93" s="172"/>
    </row>
    <row r="94" spans="1:10" ht="13.5" customHeight="1">
      <c r="A94" s="187" t="s">
        <v>296</v>
      </c>
      <c r="B94" s="163">
        <v>224</v>
      </c>
      <c r="C94" s="164">
        <v>251</v>
      </c>
      <c r="D94" s="164">
        <v>256</v>
      </c>
      <c r="E94" s="164">
        <v>507</v>
      </c>
      <c r="F94" s="162" t="s">
        <v>297</v>
      </c>
      <c r="G94" s="189">
        <v>8320</v>
      </c>
      <c r="H94" s="189">
        <v>8064</v>
      </c>
      <c r="I94" s="189">
        <v>8258</v>
      </c>
      <c r="J94" s="189">
        <v>16322</v>
      </c>
    </row>
    <row r="95" spans="1:10" ht="13.5" customHeight="1">
      <c r="A95" s="187" t="s">
        <v>298</v>
      </c>
      <c r="B95" s="163">
        <v>674</v>
      </c>
      <c r="C95" s="164">
        <v>736</v>
      </c>
      <c r="D95" s="164">
        <v>753</v>
      </c>
      <c r="E95" s="164">
        <v>1489</v>
      </c>
      <c r="F95" s="165" t="s">
        <v>112</v>
      </c>
      <c r="G95" s="164">
        <v>771</v>
      </c>
      <c r="H95" s="164">
        <v>860</v>
      </c>
      <c r="I95" s="164">
        <v>865</v>
      </c>
      <c r="J95" s="164">
        <v>1725</v>
      </c>
    </row>
    <row r="96" spans="1:10" ht="13.5" customHeight="1">
      <c r="A96" s="187" t="s">
        <v>299</v>
      </c>
      <c r="B96" s="163">
        <v>327</v>
      </c>
      <c r="C96" s="164">
        <v>411</v>
      </c>
      <c r="D96" s="164">
        <v>436</v>
      </c>
      <c r="E96" s="164">
        <v>847</v>
      </c>
      <c r="F96" s="165" t="s">
        <v>300</v>
      </c>
      <c r="G96" s="164">
        <v>656</v>
      </c>
      <c r="H96" s="164">
        <v>554</v>
      </c>
      <c r="I96" s="164">
        <v>600</v>
      </c>
      <c r="J96" s="164">
        <v>1154</v>
      </c>
    </row>
    <row r="97" spans="1:10" ht="13.5" customHeight="1">
      <c r="A97" s="194" t="s">
        <v>301</v>
      </c>
      <c r="B97" s="163">
        <v>1158</v>
      </c>
      <c r="C97" s="164">
        <v>1534</v>
      </c>
      <c r="D97" s="164">
        <v>1512</v>
      </c>
      <c r="E97" s="164">
        <v>3046</v>
      </c>
      <c r="F97" s="165" t="s">
        <v>302</v>
      </c>
      <c r="G97" s="164">
        <v>333</v>
      </c>
      <c r="H97" s="164">
        <v>285</v>
      </c>
      <c r="I97" s="164">
        <v>332</v>
      </c>
      <c r="J97" s="164">
        <v>617</v>
      </c>
    </row>
    <row r="98" spans="1:10" ht="13.5" customHeight="1">
      <c r="A98" s="194"/>
      <c r="B98" s="171"/>
      <c r="C98" s="172"/>
      <c r="D98" s="172"/>
      <c r="E98" s="172"/>
      <c r="F98" s="165" t="s">
        <v>303</v>
      </c>
      <c r="G98" s="164">
        <v>150</v>
      </c>
      <c r="H98" s="164">
        <v>157</v>
      </c>
      <c r="I98" s="164">
        <v>172</v>
      </c>
      <c r="J98" s="164">
        <v>329</v>
      </c>
    </row>
    <row r="99" spans="1:10" ht="13.5" customHeight="1">
      <c r="A99" s="187"/>
      <c r="B99" s="190"/>
      <c r="C99" s="191"/>
      <c r="D99" s="191"/>
      <c r="E99" s="191"/>
      <c r="F99" s="165" t="s">
        <v>304</v>
      </c>
      <c r="G99" s="164">
        <v>8</v>
      </c>
      <c r="H99" s="164">
        <v>10</v>
      </c>
      <c r="I99" s="164">
        <v>15</v>
      </c>
      <c r="J99" s="164">
        <v>25</v>
      </c>
    </row>
    <row r="100" spans="1:10" ht="13.5" customHeight="1">
      <c r="A100" s="192" t="s">
        <v>305</v>
      </c>
      <c r="B100" s="193">
        <v>15553</v>
      </c>
      <c r="C100" s="189">
        <v>18065</v>
      </c>
      <c r="D100" s="189">
        <v>18207</v>
      </c>
      <c r="E100" s="189">
        <v>36272</v>
      </c>
      <c r="F100" s="165" t="s">
        <v>306</v>
      </c>
      <c r="G100" s="164">
        <v>306</v>
      </c>
      <c r="H100" s="164">
        <v>281</v>
      </c>
      <c r="I100" s="164">
        <v>271</v>
      </c>
      <c r="J100" s="164">
        <v>552</v>
      </c>
    </row>
    <row r="101" spans="1:10" ht="13.5" customHeight="1">
      <c r="A101" s="187" t="s">
        <v>307</v>
      </c>
      <c r="B101" s="163">
        <v>1251</v>
      </c>
      <c r="C101" s="164">
        <v>1510</v>
      </c>
      <c r="D101" s="164">
        <v>1643</v>
      </c>
      <c r="E101" s="164">
        <v>3153</v>
      </c>
      <c r="F101" s="165" t="s">
        <v>308</v>
      </c>
      <c r="G101" s="164">
        <v>176</v>
      </c>
      <c r="H101" s="164">
        <v>191</v>
      </c>
      <c r="I101" s="164">
        <v>198</v>
      </c>
      <c r="J101" s="164">
        <v>389</v>
      </c>
    </row>
    <row r="102" spans="1:10" ht="13.5" customHeight="1">
      <c r="A102" s="187" t="s">
        <v>309</v>
      </c>
      <c r="B102" s="163">
        <v>845</v>
      </c>
      <c r="C102" s="164">
        <v>932</v>
      </c>
      <c r="D102" s="164">
        <v>913</v>
      </c>
      <c r="E102" s="164">
        <v>1845</v>
      </c>
      <c r="F102" s="165" t="s">
        <v>310</v>
      </c>
      <c r="G102" s="164">
        <v>211</v>
      </c>
      <c r="H102" s="164">
        <v>216</v>
      </c>
      <c r="I102" s="164">
        <v>203</v>
      </c>
      <c r="J102" s="164">
        <v>419</v>
      </c>
    </row>
    <row r="103" spans="1:10" ht="13.5" customHeight="1">
      <c r="A103" s="187" t="s">
        <v>311</v>
      </c>
      <c r="B103" s="163">
        <v>369</v>
      </c>
      <c r="C103" s="164">
        <v>399</v>
      </c>
      <c r="D103" s="164">
        <v>455</v>
      </c>
      <c r="E103" s="164">
        <v>854</v>
      </c>
      <c r="F103" s="165" t="s">
        <v>312</v>
      </c>
      <c r="G103" s="164">
        <v>293</v>
      </c>
      <c r="H103" s="164">
        <v>315</v>
      </c>
      <c r="I103" s="164">
        <v>294</v>
      </c>
      <c r="J103" s="164">
        <v>609</v>
      </c>
    </row>
    <row r="104" spans="1:10" ht="13.5" customHeight="1">
      <c r="A104" s="187" t="s">
        <v>313</v>
      </c>
      <c r="B104" s="163">
        <v>157</v>
      </c>
      <c r="C104" s="164">
        <v>188</v>
      </c>
      <c r="D104" s="164">
        <v>198</v>
      </c>
      <c r="E104" s="164">
        <v>386</v>
      </c>
      <c r="F104" s="165" t="s">
        <v>314</v>
      </c>
      <c r="G104" s="164">
        <v>290</v>
      </c>
      <c r="H104" s="164">
        <v>282</v>
      </c>
      <c r="I104" s="164">
        <v>309</v>
      </c>
      <c r="J104" s="164">
        <v>591</v>
      </c>
    </row>
    <row r="105" spans="1:10" ht="13.5" customHeight="1">
      <c r="A105" s="187" t="s">
        <v>315</v>
      </c>
      <c r="B105" s="163">
        <v>64</v>
      </c>
      <c r="C105" s="164">
        <v>75</v>
      </c>
      <c r="D105" s="164">
        <v>76</v>
      </c>
      <c r="E105" s="164">
        <v>151</v>
      </c>
      <c r="F105" s="165" t="s">
        <v>316</v>
      </c>
      <c r="G105" s="164">
        <v>673</v>
      </c>
      <c r="H105" s="164">
        <v>612</v>
      </c>
      <c r="I105" s="164">
        <v>688</v>
      </c>
      <c r="J105" s="164">
        <v>1300</v>
      </c>
    </row>
    <row r="106" spans="1:10" ht="13.5" customHeight="1">
      <c r="A106" s="187" t="s">
        <v>317</v>
      </c>
      <c r="B106" s="163">
        <v>326</v>
      </c>
      <c r="C106" s="164">
        <v>354</v>
      </c>
      <c r="D106" s="164">
        <v>367</v>
      </c>
      <c r="E106" s="164">
        <v>721</v>
      </c>
      <c r="F106" s="165" t="s">
        <v>318</v>
      </c>
      <c r="G106" s="164">
        <v>1611</v>
      </c>
      <c r="H106" s="164">
        <v>1535</v>
      </c>
      <c r="I106" s="164">
        <v>1567</v>
      </c>
      <c r="J106" s="164">
        <v>3102</v>
      </c>
    </row>
    <row r="107" spans="1:10" ht="13.5" customHeight="1">
      <c r="A107" s="187" t="s">
        <v>319</v>
      </c>
      <c r="B107" s="163">
        <v>646</v>
      </c>
      <c r="C107" s="164">
        <v>666</v>
      </c>
      <c r="D107" s="164">
        <v>663</v>
      </c>
      <c r="E107" s="164">
        <v>1329</v>
      </c>
      <c r="F107" s="165" t="s">
        <v>320</v>
      </c>
      <c r="G107" s="164">
        <v>1496</v>
      </c>
      <c r="H107" s="164">
        <v>1439</v>
      </c>
      <c r="I107" s="164">
        <v>1406</v>
      </c>
      <c r="J107" s="164">
        <v>2845</v>
      </c>
    </row>
    <row r="108" spans="1:10" ht="13.5" customHeight="1">
      <c r="A108" s="187" t="s">
        <v>321</v>
      </c>
      <c r="B108" s="163">
        <v>501</v>
      </c>
      <c r="C108" s="164">
        <v>557</v>
      </c>
      <c r="D108" s="164">
        <v>613</v>
      </c>
      <c r="E108" s="164">
        <v>1170</v>
      </c>
      <c r="F108" s="165" t="s">
        <v>322</v>
      </c>
      <c r="G108" s="164">
        <v>586</v>
      </c>
      <c r="H108" s="164">
        <v>672</v>
      </c>
      <c r="I108" s="164">
        <v>662</v>
      </c>
      <c r="J108" s="164">
        <v>1334</v>
      </c>
    </row>
    <row r="109" spans="1:10" ht="13.5" customHeight="1">
      <c r="A109" s="187" t="s">
        <v>323</v>
      </c>
      <c r="B109" s="163">
        <v>422</v>
      </c>
      <c r="C109" s="164">
        <v>465</v>
      </c>
      <c r="D109" s="164">
        <v>419</v>
      </c>
      <c r="E109" s="164">
        <v>884</v>
      </c>
      <c r="F109" s="165" t="s">
        <v>324</v>
      </c>
      <c r="G109" s="164">
        <v>760</v>
      </c>
      <c r="H109" s="164">
        <v>655</v>
      </c>
      <c r="I109" s="164">
        <v>676</v>
      </c>
      <c r="J109" s="164">
        <v>1331</v>
      </c>
    </row>
    <row r="110" spans="1:10" ht="13.5" customHeight="1">
      <c r="A110" s="187" t="s">
        <v>325</v>
      </c>
      <c r="B110" s="163">
        <v>246</v>
      </c>
      <c r="C110" s="164">
        <v>300</v>
      </c>
      <c r="D110" s="164">
        <v>272</v>
      </c>
      <c r="E110" s="164">
        <v>572</v>
      </c>
      <c r="F110" s="165"/>
      <c r="G110" s="172"/>
      <c r="H110" s="172"/>
      <c r="I110" s="172"/>
      <c r="J110" s="172"/>
    </row>
    <row r="111" spans="1:10" ht="13.5" customHeight="1">
      <c r="A111" s="187" t="s">
        <v>326</v>
      </c>
      <c r="B111" s="163">
        <v>8</v>
      </c>
      <c r="C111" s="164">
        <v>15</v>
      </c>
      <c r="D111" s="164">
        <v>12</v>
      </c>
      <c r="E111" s="164">
        <v>27</v>
      </c>
      <c r="F111" s="162" t="s">
        <v>327</v>
      </c>
      <c r="G111" s="189">
        <v>13663</v>
      </c>
      <c r="H111" s="189">
        <v>13292</v>
      </c>
      <c r="I111" s="189">
        <v>13726</v>
      </c>
      <c r="J111" s="189">
        <v>27018</v>
      </c>
    </row>
    <row r="112" spans="1:10" ht="13.5" customHeight="1">
      <c r="A112" s="187" t="s">
        <v>328</v>
      </c>
      <c r="B112" s="163">
        <v>384</v>
      </c>
      <c r="C112" s="164">
        <v>427</v>
      </c>
      <c r="D112" s="164">
        <v>445</v>
      </c>
      <c r="E112" s="164">
        <v>872</v>
      </c>
      <c r="F112" s="165" t="s">
        <v>329</v>
      </c>
      <c r="G112" s="164">
        <v>569</v>
      </c>
      <c r="H112" s="164">
        <v>526</v>
      </c>
      <c r="I112" s="164">
        <v>579</v>
      </c>
      <c r="J112" s="164">
        <v>1105</v>
      </c>
    </row>
    <row r="113" spans="1:10" ht="13.5" customHeight="1">
      <c r="A113" s="187" t="s">
        <v>330</v>
      </c>
      <c r="B113" s="163">
        <v>345</v>
      </c>
      <c r="C113" s="164">
        <v>437</v>
      </c>
      <c r="D113" s="164">
        <v>421</v>
      </c>
      <c r="E113" s="164">
        <v>858</v>
      </c>
      <c r="F113" s="165" t="s">
        <v>331</v>
      </c>
      <c r="G113" s="164">
        <v>846</v>
      </c>
      <c r="H113" s="164">
        <v>874</v>
      </c>
      <c r="I113" s="164">
        <v>945</v>
      </c>
      <c r="J113" s="164">
        <v>1819</v>
      </c>
    </row>
    <row r="114" spans="1:10" ht="13.5" customHeight="1">
      <c r="A114" s="187" t="s">
        <v>332</v>
      </c>
      <c r="B114" s="163">
        <v>292</v>
      </c>
      <c r="C114" s="164">
        <v>372</v>
      </c>
      <c r="D114" s="164">
        <v>339</v>
      </c>
      <c r="E114" s="164">
        <v>711</v>
      </c>
      <c r="F114" s="165" t="s">
        <v>333</v>
      </c>
      <c r="G114" s="164">
        <v>1041</v>
      </c>
      <c r="H114" s="164">
        <v>986</v>
      </c>
      <c r="I114" s="164">
        <v>1028</v>
      </c>
      <c r="J114" s="164">
        <v>2014</v>
      </c>
    </row>
    <row r="115" spans="1:10" ht="13.5" customHeight="1">
      <c r="A115" s="187" t="s">
        <v>334</v>
      </c>
      <c r="B115" s="163">
        <v>348</v>
      </c>
      <c r="C115" s="164">
        <v>390</v>
      </c>
      <c r="D115" s="164">
        <v>402</v>
      </c>
      <c r="E115" s="164">
        <v>792</v>
      </c>
      <c r="F115" s="165" t="s">
        <v>335</v>
      </c>
      <c r="G115" s="164">
        <v>2097</v>
      </c>
      <c r="H115" s="164">
        <v>1800</v>
      </c>
      <c r="I115" s="164">
        <v>1690</v>
      </c>
      <c r="J115" s="164">
        <v>3490</v>
      </c>
    </row>
    <row r="116" spans="1:10" ht="13.5" customHeight="1">
      <c r="A116" s="187" t="s">
        <v>336</v>
      </c>
      <c r="B116" s="163">
        <v>249</v>
      </c>
      <c r="C116" s="164">
        <v>224</v>
      </c>
      <c r="D116" s="164">
        <v>253</v>
      </c>
      <c r="E116" s="164">
        <v>477</v>
      </c>
      <c r="F116" s="165" t="s">
        <v>337</v>
      </c>
      <c r="G116" s="164">
        <v>1529</v>
      </c>
      <c r="H116" s="164">
        <v>1359</v>
      </c>
      <c r="I116" s="164">
        <v>1446</v>
      </c>
      <c r="J116" s="164">
        <v>2805</v>
      </c>
    </row>
    <row r="117" spans="1:10" ht="13.5" customHeight="1">
      <c r="A117" s="187" t="s">
        <v>338</v>
      </c>
      <c r="B117" s="163">
        <v>234</v>
      </c>
      <c r="C117" s="164">
        <v>263</v>
      </c>
      <c r="D117" s="164">
        <v>287</v>
      </c>
      <c r="E117" s="164">
        <v>550</v>
      </c>
      <c r="F117" s="165" t="s">
        <v>339</v>
      </c>
      <c r="G117" s="164">
        <v>1441</v>
      </c>
      <c r="H117" s="164">
        <v>1387</v>
      </c>
      <c r="I117" s="164">
        <v>1391</v>
      </c>
      <c r="J117" s="164">
        <v>2778</v>
      </c>
    </row>
    <row r="118" spans="1:10" ht="13.5" customHeight="1">
      <c r="A118" s="187" t="s">
        <v>340</v>
      </c>
      <c r="B118" s="163">
        <v>9</v>
      </c>
      <c r="C118" s="164">
        <v>9</v>
      </c>
      <c r="D118" s="164">
        <v>0</v>
      </c>
      <c r="E118" s="164">
        <v>9</v>
      </c>
      <c r="F118" s="165" t="s">
        <v>341</v>
      </c>
      <c r="G118" s="164">
        <v>576</v>
      </c>
      <c r="H118" s="164">
        <v>555</v>
      </c>
      <c r="I118" s="164">
        <v>566</v>
      </c>
      <c r="J118" s="164">
        <v>1121</v>
      </c>
    </row>
    <row r="119" spans="1:10" ht="13.5" customHeight="1">
      <c r="A119" s="187" t="s">
        <v>342</v>
      </c>
      <c r="B119" s="163">
        <v>0</v>
      </c>
      <c r="C119" s="164">
        <v>0</v>
      </c>
      <c r="D119" s="164">
        <v>0</v>
      </c>
      <c r="E119" s="164">
        <v>0</v>
      </c>
      <c r="F119" s="165" t="s">
        <v>343</v>
      </c>
      <c r="G119" s="164">
        <v>391</v>
      </c>
      <c r="H119" s="164">
        <v>369</v>
      </c>
      <c r="I119" s="164">
        <v>363</v>
      </c>
      <c r="J119" s="164">
        <v>732</v>
      </c>
    </row>
    <row r="120" spans="1:10" ht="13.5" customHeight="1">
      <c r="A120" s="187" t="s">
        <v>344</v>
      </c>
      <c r="B120" s="163">
        <v>2</v>
      </c>
      <c r="C120" s="164">
        <v>2</v>
      </c>
      <c r="D120" s="164">
        <v>0</v>
      </c>
      <c r="E120" s="164">
        <v>2</v>
      </c>
      <c r="F120" s="165" t="s">
        <v>345</v>
      </c>
      <c r="G120" s="164">
        <v>1819</v>
      </c>
      <c r="H120" s="164">
        <v>1927</v>
      </c>
      <c r="I120" s="164">
        <v>2031</v>
      </c>
      <c r="J120" s="164">
        <v>3958</v>
      </c>
    </row>
    <row r="121" spans="1:10" ht="13.5" customHeight="1">
      <c r="A121" s="187" t="s">
        <v>346</v>
      </c>
      <c r="B121" s="163">
        <v>5</v>
      </c>
      <c r="C121" s="164">
        <v>5</v>
      </c>
      <c r="D121" s="164">
        <v>0</v>
      </c>
      <c r="E121" s="164">
        <v>5</v>
      </c>
      <c r="F121" s="165" t="s">
        <v>347</v>
      </c>
      <c r="G121" s="164">
        <v>1344</v>
      </c>
      <c r="H121" s="164">
        <v>1313</v>
      </c>
      <c r="I121" s="164">
        <v>1448</v>
      </c>
      <c r="J121" s="164">
        <v>2761</v>
      </c>
    </row>
    <row r="122" spans="1:10" ht="13.5" customHeight="1">
      <c r="A122" s="187" t="s">
        <v>348</v>
      </c>
      <c r="B122" s="163">
        <v>552</v>
      </c>
      <c r="C122" s="164">
        <v>588</v>
      </c>
      <c r="D122" s="164">
        <v>591</v>
      </c>
      <c r="E122" s="164">
        <v>1179</v>
      </c>
      <c r="F122" s="165" t="s">
        <v>349</v>
      </c>
      <c r="G122" s="164">
        <v>796</v>
      </c>
      <c r="H122" s="164">
        <v>879</v>
      </c>
      <c r="I122" s="164">
        <v>845</v>
      </c>
      <c r="J122" s="164">
        <v>1724</v>
      </c>
    </row>
    <row r="123" spans="1:10" ht="13.5" customHeight="1">
      <c r="A123" s="195" t="s">
        <v>350</v>
      </c>
      <c r="B123" s="174">
        <v>533</v>
      </c>
      <c r="C123" s="175">
        <v>575</v>
      </c>
      <c r="D123" s="175">
        <v>508</v>
      </c>
      <c r="E123" s="176">
        <v>1083</v>
      </c>
      <c r="F123" s="177" t="s">
        <v>351</v>
      </c>
      <c r="G123" s="175">
        <v>1214</v>
      </c>
      <c r="H123" s="175">
        <v>1317</v>
      </c>
      <c r="I123" s="175">
        <v>1394</v>
      </c>
      <c r="J123" s="175">
        <v>2711</v>
      </c>
    </row>
    <row r="124" spans="1:10" ht="15" customHeight="1">
      <c r="A124" s="196"/>
      <c r="J124" s="75" t="s">
        <v>64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2" orientation="portrait" cellComments="atEnd" r:id="rId1"/>
  <headerFooter alignWithMargins="0">
    <oddHeader xml:space="preserve">&amp;R
</oddHeader>
  </headerFooter>
  <rowBreaks count="1" manualBreakCount="1">
    <brk id="63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54"/>
  <sheetViews>
    <sheetView zoomScale="110" zoomScaleNormal="110" workbookViewId="0"/>
  </sheetViews>
  <sheetFormatPr defaultColWidth="8.75" defaultRowHeight="15" customHeight="1"/>
  <cols>
    <col min="1" max="1" width="15" style="54" customWidth="1"/>
    <col min="2" max="6" width="14.25" style="54" customWidth="1"/>
    <col min="7" max="16384" width="8.75" style="54"/>
  </cols>
  <sheetData>
    <row r="1" spans="1:6" ht="15" customHeight="1">
      <c r="A1" s="482" t="s">
        <v>859</v>
      </c>
    </row>
    <row r="3" spans="1:6" ht="15" customHeight="1">
      <c r="A3" s="76" t="s">
        <v>352</v>
      </c>
    </row>
    <row r="4" spans="1:6" ht="15" customHeight="1">
      <c r="A4" s="5" t="s">
        <v>46</v>
      </c>
      <c r="C4" s="139"/>
      <c r="D4" s="139"/>
      <c r="E4" s="139"/>
      <c r="F4" s="82" t="s">
        <v>353</v>
      </c>
    </row>
    <row r="5" spans="1:6" ht="15" customHeight="1">
      <c r="A5" s="197" t="s">
        <v>354</v>
      </c>
      <c r="B5" s="84" t="s">
        <v>355</v>
      </c>
      <c r="C5" s="84" t="s">
        <v>356</v>
      </c>
      <c r="D5" s="84" t="s">
        <v>357</v>
      </c>
      <c r="E5" s="84" t="s">
        <v>123</v>
      </c>
      <c r="F5" s="84" t="s">
        <v>124</v>
      </c>
    </row>
    <row r="6" spans="1:6" ht="15" customHeight="1">
      <c r="A6" s="102" t="s">
        <v>125</v>
      </c>
      <c r="B6" s="198">
        <v>14291</v>
      </c>
      <c r="C6" s="198">
        <v>14046</v>
      </c>
      <c r="D6" s="198">
        <v>13360</v>
      </c>
      <c r="E6" s="198">
        <f>SUM(E7:E53)</f>
        <v>12947</v>
      </c>
      <c r="F6" s="199">
        <v>12918</v>
      </c>
    </row>
    <row r="7" spans="1:6" ht="15" customHeight="1">
      <c r="A7" s="200" t="s">
        <v>358</v>
      </c>
      <c r="B7" s="39">
        <v>192</v>
      </c>
      <c r="C7" s="39">
        <v>157</v>
      </c>
      <c r="D7" s="39">
        <v>155</v>
      </c>
      <c r="E7" s="39">
        <v>165</v>
      </c>
      <c r="F7" s="54">
        <v>157</v>
      </c>
    </row>
    <row r="8" spans="1:6" ht="15" customHeight="1">
      <c r="A8" s="200" t="s">
        <v>359</v>
      </c>
      <c r="B8" s="39">
        <v>57</v>
      </c>
      <c r="C8" s="39">
        <v>73</v>
      </c>
      <c r="D8" s="39">
        <v>59</v>
      </c>
      <c r="E8" s="39">
        <v>48</v>
      </c>
      <c r="F8" s="54">
        <v>36</v>
      </c>
    </row>
    <row r="9" spans="1:6" ht="15" customHeight="1">
      <c r="A9" s="200" t="s">
        <v>360</v>
      </c>
      <c r="B9" s="39">
        <v>51</v>
      </c>
      <c r="C9" s="39">
        <v>65</v>
      </c>
      <c r="D9" s="39">
        <v>48</v>
      </c>
      <c r="E9" s="39">
        <v>49</v>
      </c>
      <c r="F9" s="54">
        <v>61</v>
      </c>
    </row>
    <row r="10" spans="1:6" ht="15" customHeight="1">
      <c r="A10" s="200" t="s">
        <v>361</v>
      </c>
      <c r="B10" s="39">
        <v>161</v>
      </c>
      <c r="C10" s="39">
        <v>159</v>
      </c>
      <c r="D10" s="39">
        <v>140</v>
      </c>
      <c r="E10" s="39">
        <v>105</v>
      </c>
      <c r="F10" s="54">
        <v>141</v>
      </c>
    </row>
    <row r="11" spans="1:6" ht="15" customHeight="1">
      <c r="A11" s="200" t="s">
        <v>362</v>
      </c>
      <c r="B11" s="39">
        <v>43</v>
      </c>
      <c r="C11" s="39">
        <v>46</v>
      </c>
      <c r="D11" s="39">
        <v>41</v>
      </c>
      <c r="E11" s="39">
        <v>46</v>
      </c>
      <c r="F11" s="54">
        <v>42</v>
      </c>
    </row>
    <row r="12" spans="1:6" ht="15" customHeight="1">
      <c r="A12" s="200" t="s">
        <v>363</v>
      </c>
      <c r="B12" s="39">
        <v>46</v>
      </c>
      <c r="C12" s="39">
        <v>46</v>
      </c>
      <c r="D12" s="39">
        <v>53</v>
      </c>
      <c r="E12" s="39">
        <v>42</v>
      </c>
      <c r="F12" s="54">
        <v>43</v>
      </c>
    </row>
    <row r="13" spans="1:6" ht="15" customHeight="1">
      <c r="A13" s="200" t="s">
        <v>364</v>
      </c>
      <c r="B13" s="39">
        <v>144</v>
      </c>
      <c r="C13" s="39">
        <v>150</v>
      </c>
      <c r="D13" s="39">
        <v>146</v>
      </c>
      <c r="E13" s="39">
        <v>116</v>
      </c>
      <c r="F13" s="54">
        <v>126</v>
      </c>
    </row>
    <row r="14" spans="1:6" ht="15" customHeight="1">
      <c r="A14" s="200" t="s">
        <v>365</v>
      </c>
      <c r="B14" s="39">
        <v>338</v>
      </c>
      <c r="C14" s="39">
        <v>359</v>
      </c>
      <c r="D14" s="39">
        <v>334</v>
      </c>
      <c r="E14" s="39">
        <v>319</v>
      </c>
      <c r="F14" s="54">
        <v>300</v>
      </c>
    </row>
    <row r="15" spans="1:6" ht="15" customHeight="1">
      <c r="A15" s="200" t="s">
        <v>366</v>
      </c>
      <c r="B15" s="39">
        <v>315</v>
      </c>
      <c r="C15" s="39">
        <v>342</v>
      </c>
      <c r="D15" s="39">
        <v>295</v>
      </c>
      <c r="E15" s="39">
        <v>265</v>
      </c>
      <c r="F15" s="54">
        <v>256</v>
      </c>
    </row>
    <row r="16" spans="1:6" ht="15" customHeight="1">
      <c r="A16" s="200" t="s">
        <v>367</v>
      </c>
      <c r="B16" s="39">
        <v>214</v>
      </c>
      <c r="C16" s="39">
        <v>246</v>
      </c>
      <c r="D16" s="39">
        <v>215</v>
      </c>
      <c r="E16" s="39">
        <v>182</v>
      </c>
      <c r="F16" s="54">
        <v>219</v>
      </c>
    </row>
    <row r="17" spans="1:6" ht="15" customHeight="1">
      <c r="A17" s="201" t="s">
        <v>368</v>
      </c>
      <c r="B17" s="202">
        <v>6103</v>
      </c>
      <c r="C17" s="202">
        <v>5722</v>
      </c>
      <c r="D17" s="202">
        <v>5601</v>
      </c>
      <c r="E17" s="202">
        <v>5593</v>
      </c>
      <c r="F17" s="199">
        <v>5406</v>
      </c>
    </row>
    <row r="18" spans="1:6" ht="15" customHeight="1">
      <c r="A18" s="200" t="s">
        <v>369</v>
      </c>
      <c r="B18" s="39">
        <v>1200</v>
      </c>
      <c r="C18" s="39">
        <v>1250</v>
      </c>
      <c r="D18" s="39">
        <v>1127</v>
      </c>
      <c r="E18" s="39">
        <v>1014</v>
      </c>
      <c r="F18" s="203">
        <v>1150</v>
      </c>
    </row>
    <row r="19" spans="1:6" ht="15" customHeight="1">
      <c r="A19" s="200" t="s">
        <v>370</v>
      </c>
      <c r="B19" s="39">
        <v>3089</v>
      </c>
      <c r="C19" s="39">
        <v>3000</v>
      </c>
      <c r="D19" s="39">
        <v>3037</v>
      </c>
      <c r="E19" s="39">
        <v>2842</v>
      </c>
      <c r="F19" s="203">
        <v>2750</v>
      </c>
    </row>
    <row r="20" spans="1:6" ht="15" customHeight="1">
      <c r="A20" s="200" t="s">
        <v>371</v>
      </c>
      <c r="B20" s="39">
        <v>591</v>
      </c>
      <c r="C20" s="39">
        <v>614</v>
      </c>
      <c r="D20" s="39">
        <v>577</v>
      </c>
      <c r="E20" s="39">
        <v>628</v>
      </c>
      <c r="F20" s="54">
        <v>559</v>
      </c>
    </row>
    <row r="21" spans="1:6" ht="15" customHeight="1">
      <c r="A21" s="200" t="s">
        <v>372</v>
      </c>
      <c r="B21" s="39">
        <v>113</v>
      </c>
      <c r="C21" s="39">
        <v>122</v>
      </c>
      <c r="D21" s="39">
        <v>116</v>
      </c>
      <c r="E21" s="39">
        <v>92</v>
      </c>
      <c r="F21" s="54">
        <v>119</v>
      </c>
    </row>
    <row r="22" spans="1:6" ht="15" customHeight="1">
      <c r="A22" s="200" t="s">
        <v>373</v>
      </c>
      <c r="B22" s="39">
        <v>14</v>
      </c>
      <c r="C22" s="39">
        <v>22</v>
      </c>
      <c r="D22" s="39">
        <v>9</v>
      </c>
      <c r="E22" s="39">
        <v>24</v>
      </c>
      <c r="F22" s="54">
        <v>36</v>
      </c>
    </row>
    <row r="23" spans="1:6" ht="15" customHeight="1">
      <c r="A23" s="200" t="s">
        <v>374</v>
      </c>
      <c r="B23" s="39">
        <v>19</v>
      </c>
      <c r="C23" s="39">
        <v>33</v>
      </c>
      <c r="D23" s="39">
        <v>16</v>
      </c>
      <c r="E23" s="39">
        <v>28</v>
      </c>
      <c r="F23" s="54">
        <v>37</v>
      </c>
    </row>
    <row r="24" spans="1:6" ht="15" customHeight="1">
      <c r="A24" s="200" t="s">
        <v>375</v>
      </c>
      <c r="B24" s="39">
        <v>9</v>
      </c>
      <c r="C24" s="39">
        <v>9</v>
      </c>
      <c r="D24" s="39">
        <v>8</v>
      </c>
      <c r="E24" s="39">
        <v>10</v>
      </c>
      <c r="F24" s="54">
        <v>6</v>
      </c>
    </row>
    <row r="25" spans="1:6" ht="15" customHeight="1">
      <c r="A25" s="200" t="s">
        <v>376</v>
      </c>
      <c r="B25" s="39">
        <v>51</v>
      </c>
      <c r="C25" s="39">
        <v>57</v>
      </c>
      <c r="D25" s="39">
        <v>45</v>
      </c>
      <c r="E25" s="39">
        <v>41</v>
      </c>
      <c r="F25" s="54">
        <v>33</v>
      </c>
    </row>
    <row r="26" spans="1:6" ht="15" customHeight="1">
      <c r="A26" s="200" t="s">
        <v>377</v>
      </c>
      <c r="B26" s="39">
        <v>116</v>
      </c>
      <c r="C26" s="39">
        <v>137</v>
      </c>
      <c r="D26" s="39">
        <v>105</v>
      </c>
      <c r="E26" s="39">
        <v>83</v>
      </c>
      <c r="F26" s="54">
        <v>108</v>
      </c>
    </row>
    <row r="27" spans="1:6" ht="15" customHeight="1">
      <c r="A27" s="200" t="s">
        <v>378</v>
      </c>
      <c r="B27" s="39">
        <v>35</v>
      </c>
      <c r="C27" s="39">
        <v>28</v>
      </c>
      <c r="D27" s="39">
        <v>37</v>
      </c>
      <c r="E27" s="39">
        <v>26</v>
      </c>
      <c r="F27" s="54">
        <v>39</v>
      </c>
    </row>
    <row r="28" spans="1:6" ht="15" customHeight="1">
      <c r="A28" s="200" t="s">
        <v>379</v>
      </c>
      <c r="B28" s="39">
        <v>107</v>
      </c>
      <c r="C28" s="39">
        <v>113</v>
      </c>
      <c r="D28" s="39">
        <v>114</v>
      </c>
      <c r="E28" s="39">
        <v>109</v>
      </c>
      <c r="F28" s="54">
        <v>131</v>
      </c>
    </row>
    <row r="29" spans="1:6" ht="15" customHeight="1">
      <c r="A29" s="200" t="s">
        <v>380</v>
      </c>
      <c r="B29" s="39">
        <v>200</v>
      </c>
      <c r="C29" s="39">
        <v>245</v>
      </c>
      <c r="D29" s="39">
        <v>185</v>
      </c>
      <c r="E29" s="39">
        <v>166</v>
      </c>
      <c r="F29" s="54">
        <v>211</v>
      </c>
    </row>
    <row r="30" spans="1:6" ht="15" customHeight="1">
      <c r="A30" s="200" t="s">
        <v>381</v>
      </c>
      <c r="B30" s="39">
        <v>33</v>
      </c>
      <c r="C30" s="39">
        <v>22</v>
      </c>
      <c r="D30" s="39">
        <v>43</v>
      </c>
      <c r="E30" s="39">
        <v>38</v>
      </c>
      <c r="F30" s="54">
        <v>49</v>
      </c>
    </row>
    <row r="31" spans="1:6" ht="15" customHeight="1">
      <c r="A31" s="200" t="s">
        <v>382</v>
      </c>
      <c r="B31" s="39">
        <v>26</v>
      </c>
      <c r="C31" s="39">
        <v>22</v>
      </c>
      <c r="D31" s="39">
        <v>23</v>
      </c>
      <c r="E31" s="39">
        <v>18</v>
      </c>
      <c r="F31" s="54">
        <v>25</v>
      </c>
    </row>
    <row r="32" spans="1:6" ht="15" customHeight="1">
      <c r="A32" s="200" t="s">
        <v>383</v>
      </c>
      <c r="B32" s="39">
        <v>62</v>
      </c>
      <c r="C32" s="39">
        <v>54</v>
      </c>
      <c r="D32" s="39">
        <v>44</v>
      </c>
      <c r="E32" s="39">
        <v>59</v>
      </c>
      <c r="F32" s="54">
        <v>45</v>
      </c>
    </row>
    <row r="33" spans="1:6" ht="15" customHeight="1">
      <c r="A33" s="200" t="s">
        <v>384</v>
      </c>
      <c r="B33" s="39">
        <v>238</v>
      </c>
      <c r="C33" s="39">
        <v>219</v>
      </c>
      <c r="D33" s="39">
        <v>205</v>
      </c>
      <c r="E33" s="39">
        <v>194</v>
      </c>
      <c r="F33" s="54">
        <v>186</v>
      </c>
    </row>
    <row r="34" spans="1:6" ht="15" customHeight="1">
      <c r="A34" s="200" t="s">
        <v>385</v>
      </c>
      <c r="B34" s="39">
        <v>128</v>
      </c>
      <c r="C34" s="39">
        <v>111</v>
      </c>
      <c r="D34" s="39">
        <v>92</v>
      </c>
      <c r="E34" s="39">
        <v>116</v>
      </c>
      <c r="F34" s="54">
        <v>101</v>
      </c>
    </row>
    <row r="35" spans="1:6" ht="15" customHeight="1">
      <c r="A35" s="200" t="s">
        <v>386</v>
      </c>
      <c r="B35" s="39">
        <v>24</v>
      </c>
      <c r="C35" s="39">
        <v>29</v>
      </c>
      <c r="D35" s="39">
        <v>11</v>
      </c>
      <c r="E35" s="39">
        <v>20</v>
      </c>
      <c r="F35" s="54">
        <v>16</v>
      </c>
    </row>
    <row r="36" spans="1:6" ht="15" customHeight="1">
      <c r="A36" s="200" t="s">
        <v>387</v>
      </c>
      <c r="B36" s="39">
        <v>11</v>
      </c>
      <c r="C36" s="39">
        <v>11</v>
      </c>
      <c r="D36" s="39">
        <v>12</v>
      </c>
      <c r="E36" s="39">
        <v>14</v>
      </c>
      <c r="F36" s="54">
        <v>13</v>
      </c>
    </row>
    <row r="37" spans="1:6" ht="15" customHeight="1">
      <c r="A37" s="200" t="s">
        <v>388</v>
      </c>
      <c r="B37" s="39">
        <v>13</v>
      </c>
      <c r="C37" s="39">
        <v>8</v>
      </c>
      <c r="D37" s="39">
        <v>11</v>
      </c>
      <c r="E37" s="39">
        <v>5</v>
      </c>
      <c r="F37" s="54">
        <v>6</v>
      </c>
    </row>
    <row r="38" spans="1:6" ht="15" customHeight="1">
      <c r="A38" s="200" t="s">
        <v>389</v>
      </c>
      <c r="B38" s="39">
        <v>16</v>
      </c>
      <c r="C38" s="39">
        <v>12</v>
      </c>
      <c r="D38" s="39">
        <v>7</v>
      </c>
      <c r="E38" s="39">
        <v>11</v>
      </c>
      <c r="F38" s="54">
        <v>9</v>
      </c>
    </row>
    <row r="39" spans="1:6" ht="15" customHeight="1">
      <c r="A39" s="200" t="s">
        <v>390</v>
      </c>
      <c r="B39" s="39">
        <v>47</v>
      </c>
      <c r="C39" s="39">
        <v>35</v>
      </c>
      <c r="D39" s="39">
        <v>24</v>
      </c>
      <c r="E39" s="39">
        <v>35</v>
      </c>
      <c r="F39" s="54">
        <v>30</v>
      </c>
    </row>
    <row r="40" spans="1:6" ht="15" customHeight="1">
      <c r="A40" s="200" t="s">
        <v>391</v>
      </c>
      <c r="B40" s="39">
        <v>58</v>
      </c>
      <c r="C40" s="39">
        <v>53</v>
      </c>
      <c r="D40" s="39">
        <v>53</v>
      </c>
      <c r="E40" s="39">
        <v>76</v>
      </c>
      <c r="F40" s="54">
        <v>47</v>
      </c>
    </row>
    <row r="41" spans="1:6" ht="15" customHeight="1">
      <c r="A41" s="200" t="s">
        <v>392</v>
      </c>
      <c r="B41" s="39">
        <v>20</v>
      </c>
      <c r="C41" s="39">
        <v>29</v>
      </c>
      <c r="D41" s="39">
        <v>18</v>
      </c>
      <c r="E41" s="39">
        <v>28</v>
      </c>
      <c r="F41" s="54">
        <v>18</v>
      </c>
    </row>
    <row r="42" spans="1:6" ht="15" customHeight="1">
      <c r="A42" s="200" t="s">
        <v>393</v>
      </c>
      <c r="B42" s="39">
        <v>8</v>
      </c>
      <c r="C42" s="39">
        <v>13</v>
      </c>
      <c r="D42" s="39">
        <v>6</v>
      </c>
      <c r="E42" s="39">
        <v>9</v>
      </c>
      <c r="F42" s="54">
        <v>9</v>
      </c>
    </row>
    <row r="43" spans="1:6" ht="15" customHeight="1">
      <c r="A43" s="200" t="s">
        <v>394</v>
      </c>
      <c r="B43" s="39">
        <v>22</v>
      </c>
      <c r="C43" s="39">
        <v>11</v>
      </c>
      <c r="D43" s="39">
        <v>17</v>
      </c>
      <c r="E43" s="39">
        <v>2</v>
      </c>
      <c r="F43" s="54">
        <v>25</v>
      </c>
    </row>
    <row r="44" spans="1:6" ht="15" customHeight="1">
      <c r="A44" s="200" t="s">
        <v>395</v>
      </c>
      <c r="B44" s="39">
        <v>36</v>
      </c>
      <c r="C44" s="39">
        <v>30</v>
      </c>
      <c r="D44" s="39">
        <v>22</v>
      </c>
      <c r="E44" s="39">
        <v>29</v>
      </c>
      <c r="F44" s="54">
        <v>31</v>
      </c>
    </row>
    <row r="45" spans="1:6" ht="15" customHeight="1">
      <c r="A45" s="200" t="s">
        <v>396</v>
      </c>
      <c r="B45" s="39">
        <v>12</v>
      </c>
      <c r="C45" s="39">
        <v>7</v>
      </c>
      <c r="D45" s="39">
        <v>14</v>
      </c>
      <c r="E45" s="39">
        <v>4</v>
      </c>
      <c r="F45" s="54">
        <v>9</v>
      </c>
    </row>
    <row r="46" spans="1:6" ht="15" customHeight="1">
      <c r="A46" s="200" t="s">
        <v>397</v>
      </c>
      <c r="B46" s="39">
        <v>126</v>
      </c>
      <c r="C46" s="39">
        <v>172</v>
      </c>
      <c r="D46" s="39">
        <v>122</v>
      </c>
      <c r="E46" s="39">
        <v>128</v>
      </c>
      <c r="F46" s="54">
        <v>126</v>
      </c>
    </row>
    <row r="47" spans="1:6" ht="15" customHeight="1">
      <c r="A47" s="200" t="s">
        <v>398</v>
      </c>
      <c r="B47" s="39">
        <v>23</v>
      </c>
      <c r="C47" s="39">
        <v>26</v>
      </c>
      <c r="D47" s="39">
        <v>20</v>
      </c>
      <c r="E47" s="39">
        <v>13</v>
      </c>
      <c r="F47" s="54">
        <v>20</v>
      </c>
    </row>
    <row r="48" spans="1:6" ht="15" customHeight="1">
      <c r="A48" s="200" t="s">
        <v>399</v>
      </c>
      <c r="B48" s="39">
        <v>21</v>
      </c>
      <c r="C48" s="39">
        <v>22</v>
      </c>
      <c r="D48" s="39">
        <v>21</v>
      </c>
      <c r="E48" s="39">
        <v>23</v>
      </c>
      <c r="F48" s="54">
        <v>19</v>
      </c>
    </row>
    <row r="49" spans="1:6" ht="15" customHeight="1">
      <c r="A49" s="200" t="s">
        <v>400</v>
      </c>
      <c r="B49" s="39">
        <v>23</v>
      </c>
      <c r="C49" s="39">
        <v>35</v>
      </c>
      <c r="D49" s="39">
        <v>26</v>
      </c>
      <c r="E49" s="39">
        <v>14</v>
      </c>
      <c r="F49" s="54">
        <v>40</v>
      </c>
    </row>
    <row r="50" spans="1:6" ht="15" customHeight="1">
      <c r="A50" s="200" t="s">
        <v>401</v>
      </c>
      <c r="B50" s="39">
        <v>26</v>
      </c>
      <c r="C50" s="39">
        <v>21</v>
      </c>
      <c r="D50" s="39">
        <v>18</v>
      </c>
      <c r="E50" s="39">
        <v>20</v>
      </c>
      <c r="F50" s="54">
        <v>18</v>
      </c>
    </row>
    <row r="51" spans="1:6" ht="15" customHeight="1">
      <c r="A51" s="200" t="s">
        <v>402</v>
      </c>
      <c r="B51" s="39">
        <v>17</v>
      </c>
      <c r="C51" s="39">
        <v>27</v>
      </c>
      <c r="D51" s="39">
        <v>12</v>
      </c>
      <c r="E51" s="39">
        <v>18</v>
      </c>
      <c r="F51" s="54">
        <v>16</v>
      </c>
    </row>
    <row r="52" spans="1:6" ht="15" customHeight="1">
      <c r="A52" s="200" t="s">
        <v>403</v>
      </c>
      <c r="B52" s="39">
        <v>48</v>
      </c>
      <c r="C52" s="39">
        <v>30</v>
      </c>
      <c r="D52" s="39">
        <v>26</v>
      </c>
      <c r="E52" s="39">
        <v>28</v>
      </c>
      <c r="F52" s="54">
        <v>20</v>
      </c>
    </row>
    <row r="53" spans="1:6" ht="15" customHeight="1">
      <c r="A53" s="204" t="s">
        <v>404</v>
      </c>
      <c r="B53" s="141">
        <v>45</v>
      </c>
      <c r="C53" s="141">
        <v>52</v>
      </c>
      <c r="D53" s="141">
        <v>50</v>
      </c>
      <c r="E53" s="141">
        <v>52</v>
      </c>
      <c r="F53" s="205">
        <v>74</v>
      </c>
    </row>
    <row r="54" spans="1:6" ht="15" customHeight="1">
      <c r="A54" s="54" t="s">
        <v>405</v>
      </c>
      <c r="C54" s="75"/>
      <c r="D54" s="75"/>
      <c r="E54" s="75"/>
      <c r="F54" s="75" t="s">
        <v>406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目次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2-14</vt:lpstr>
      <vt:lpstr>2-15</vt:lpstr>
      <vt:lpstr>2-16(1)</vt:lpstr>
      <vt:lpstr>2-16(2)</vt:lpstr>
      <vt:lpstr>2-17</vt:lpstr>
      <vt:lpstr>2-18</vt:lpstr>
      <vt:lpstr>2-19</vt:lpstr>
      <vt:lpstr>2-20</vt:lpstr>
      <vt:lpstr>2-21</vt:lpstr>
      <vt:lpstr>2-22</vt:lpstr>
      <vt:lpstr>2-23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2023-04-19T06:09:15Z</dcterms:modified>
</cp:coreProperties>
</file>