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４年版作成作業\60 ホームページ\★統計年報 オープンデータ用ファイル作成手順\"/>
    </mc:Choice>
  </mc:AlternateContent>
  <bookViews>
    <workbookView xWindow="240" yWindow="60" windowWidth="19395" windowHeight="7155"/>
  </bookViews>
  <sheets>
    <sheet name="目次" sheetId="620" r:id="rId1"/>
    <sheet name="4-1" sheetId="582" r:id="rId2"/>
    <sheet name="4-2" sheetId="583" r:id="rId3"/>
    <sheet name="4-3" sheetId="584" r:id="rId4"/>
    <sheet name="4-4" sheetId="585" r:id="rId5"/>
    <sheet name="4-5" sheetId="586" r:id="rId6"/>
    <sheet name="4-6" sheetId="587" r:id="rId7"/>
    <sheet name="4-7(1)" sheetId="588" r:id="rId8"/>
    <sheet name="4-7(2)" sheetId="589" r:id="rId9"/>
    <sheet name="4-8" sheetId="591" r:id="rId10"/>
    <sheet name="4-9" sheetId="592" r:id="rId11"/>
    <sheet name="4-10" sheetId="593" r:id="rId12"/>
    <sheet name="4-11" sheetId="594" r:id="rId13"/>
    <sheet name="4-12" sheetId="595" r:id="rId14"/>
    <sheet name="4-13" sheetId="596" r:id="rId15"/>
    <sheet name="4-14" sheetId="597" r:id="rId16"/>
    <sheet name="4-15" sheetId="598" r:id="rId17"/>
    <sheet name="4-16" sheetId="599" r:id="rId18"/>
    <sheet name="4-17" sheetId="601" r:id="rId19"/>
    <sheet name="4-18" sheetId="602" r:id="rId20"/>
    <sheet name="4-19" sheetId="604" r:id="rId21"/>
    <sheet name="4-20" sheetId="605" r:id="rId22"/>
    <sheet name="4-21" sheetId="606" r:id="rId23"/>
    <sheet name="4-22" sheetId="607" r:id="rId24"/>
    <sheet name="4-23" sheetId="608" r:id="rId25"/>
    <sheet name="4-24(1)" sheetId="609" r:id="rId26"/>
    <sheet name="4-24(2)" sheetId="610" r:id="rId27"/>
    <sheet name="4-25" sheetId="611" r:id="rId28"/>
    <sheet name="4-26" sheetId="613" r:id="rId29"/>
    <sheet name="4-27" sheetId="614" r:id="rId30"/>
    <sheet name="4-28" sheetId="615" r:id="rId31"/>
    <sheet name="4-29" sheetId="616" r:id="rId32"/>
    <sheet name="4-30" sheetId="617" r:id="rId33"/>
    <sheet name="4-31" sheetId="618" r:id="rId34"/>
    <sheet name="4-32" sheetId="619" r:id="rId35"/>
  </sheets>
  <externalReferences>
    <externalReference r:id="rId36"/>
  </externalReferences>
  <definedNames>
    <definedName name="_xlnm._FilterDatabase" localSheetId="1" hidden="1">'4-1'!$A$7:$C$12</definedName>
    <definedName name="_xlnm._FilterDatabase" localSheetId="5" hidden="1">'4-5'!$A$22:$A$25</definedName>
    <definedName name="_xlnm.Print_Area" localSheetId="11">'4-10'!$A$3:$R$24</definedName>
  </definedNames>
  <calcPr calcId="162913" calcMode="manual"/>
</workbook>
</file>

<file path=xl/calcChain.xml><?xml version="1.0" encoding="utf-8"?>
<calcChain xmlns="http://schemas.openxmlformats.org/spreadsheetml/2006/main">
  <c r="G9" i="618" l="1"/>
  <c r="F9" i="618"/>
  <c r="B8" i="616"/>
  <c r="E20" i="615"/>
  <c r="D20" i="615"/>
  <c r="C20" i="615"/>
  <c r="H84" i="613"/>
  <c r="G84" i="613"/>
  <c r="F84" i="613"/>
  <c r="E84" i="613"/>
  <c r="D84" i="613"/>
  <c r="C84" i="613"/>
  <c r="I83" i="613"/>
  <c r="I82" i="613"/>
  <c r="I81" i="613"/>
  <c r="I80" i="613"/>
  <c r="I79" i="613"/>
  <c r="I78" i="613"/>
  <c r="I77" i="613"/>
  <c r="I76" i="613"/>
  <c r="I75" i="613"/>
  <c r="I74" i="613"/>
  <c r="I73" i="613"/>
  <c r="I72" i="613"/>
  <c r="I71" i="613"/>
  <c r="I70" i="613"/>
  <c r="I69" i="613"/>
  <c r="I68" i="613"/>
  <c r="I67" i="613"/>
  <c r="I66" i="613"/>
  <c r="I65" i="613"/>
  <c r="I64" i="613"/>
  <c r="I63" i="613"/>
  <c r="I62" i="613"/>
  <c r="I61" i="613"/>
  <c r="I60" i="613"/>
  <c r="I59" i="613"/>
  <c r="I58" i="613"/>
  <c r="I57" i="613"/>
  <c r="I56" i="613"/>
  <c r="I55" i="613"/>
  <c r="I54" i="613"/>
  <c r="I53" i="613"/>
  <c r="I52" i="613"/>
  <c r="I51" i="613"/>
  <c r="I50" i="613"/>
  <c r="I49" i="613"/>
  <c r="I48" i="613"/>
  <c r="I47" i="613"/>
  <c r="I46" i="613"/>
  <c r="I45" i="613"/>
  <c r="I44" i="613"/>
  <c r="I43" i="613"/>
  <c r="I42" i="613"/>
  <c r="I41" i="613"/>
  <c r="I40" i="613"/>
  <c r="I39" i="613"/>
  <c r="I38" i="613"/>
  <c r="I37" i="613"/>
  <c r="I36" i="613"/>
  <c r="I35" i="613"/>
  <c r="I34" i="613"/>
  <c r="I33" i="613"/>
  <c r="I32" i="613"/>
  <c r="I31" i="613"/>
  <c r="I30" i="613"/>
  <c r="I29" i="613"/>
  <c r="I28" i="613"/>
  <c r="I27" i="613"/>
  <c r="I26" i="613"/>
  <c r="I25" i="613"/>
  <c r="I24" i="613"/>
  <c r="I23" i="613"/>
  <c r="I22" i="613"/>
  <c r="I21" i="613"/>
  <c r="I20" i="613"/>
  <c r="I19" i="613"/>
  <c r="I18" i="613"/>
  <c r="I17" i="613"/>
  <c r="I16" i="613"/>
  <c r="I15" i="613"/>
  <c r="I14" i="613"/>
  <c r="I13" i="613"/>
  <c r="I12" i="613"/>
  <c r="I11" i="613"/>
  <c r="I10" i="613"/>
  <c r="I9" i="613"/>
  <c r="I8" i="613"/>
  <c r="I7" i="613"/>
  <c r="I84" i="613" s="1"/>
  <c r="B8" i="609" l="1"/>
  <c r="B18" i="608"/>
  <c r="B17" i="608"/>
  <c r="B16" i="608"/>
  <c r="B15" i="608"/>
  <c r="B14" i="608"/>
  <c r="B13" i="608"/>
  <c r="B12" i="608"/>
  <c r="B11" i="608"/>
  <c r="B10" i="608"/>
  <c r="B9" i="608"/>
  <c r="F10" i="607"/>
  <c r="C10" i="607"/>
  <c r="B10" i="607" s="1"/>
  <c r="F6" i="604"/>
  <c r="E6" i="604"/>
  <c r="D6" i="604"/>
  <c r="C6" i="604"/>
  <c r="F23" i="598" l="1"/>
  <c r="E23" i="598"/>
  <c r="D23" i="598"/>
  <c r="F22" i="598"/>
  <c r="E22" i="598"/>
  <c r="D22" i="598"/>
  <c r="D21" i="598"/>
  <c r="F20" i="598"/>
  <c r="E20" i="598"/>
  <c r="D20" i="598"/>
  <c r="S23" i="594"/>
  <c r="P23" i="594"/>
  <c r="M23" i="594"/>
  <c r="I23" i="594"/>
  <c r="F23" i="594"/>
  <c r="C23" i="594"/>
  <c r="S22" i="594"/>
  <c r="P22" i="594"/>
  <c r="M22" i="594"/>
  <c r="I22" i="594"/>
  <c r="F22" i="594"/>
  <c r="C22" i="594"/>
  <c r="S21" i="594"/>
  <c r="P21" i="594"/>
  <c r="M21" i="594"/>
  <c r="I21" i="594"/>
  <c r="F21" i="594"/>
  <c r="C21" i="594"/>
  <c r="S20" i="594"/>
  <c r="P20" i="594"/>
  <c r="M20" i="594"/>
  <c r="I20" i="594"/>
  <c r="F20" i="594"/>
  <c r="C20" i="594"/>
  <c r="S19" i="594"/>
  <c r="P19" i="594"/>
  <c r="M19" i="594"/>
  <c r="I19" i="594"/>
  <c r="F19" i="594"/>
  <c r="C19" i="594"/>
  <c r="S18" i="594"/>
  <c r="P18" i="594"/>
  <c r="M18" i="594"/>
  <c r="I18" i="594"/>
  <c r="F18" i="594"/>
  <c r="C18" i="594"/>
  <c r="S17" i="594"/>
  <c r="P17" i="594"/>
  <c r="M17" i="594"/>
  <c r="I17" i="594"/>
  <c r="F17" i="594"/>
  <c r="C17" i="594"/>
  <c r="S16" i="594"/>
  <c r="P16" i="594"/>
  <c r="M16" i="594"/>
  <c r="I16" i="594"/>
  <c r="F16" i="594"/>
  <c r="C16" i="594"/>
  <c r="S15" i="594"/>
  <c r="P15" i="594"/>
  <c r="M15" i="594"/>
  <c r="I15" i="594"/>
  <c r="F15" i="594"/>
  <c r="C15" i="594"/>
  <c r="S14" i="594"/>
  <c r="P14" i="594"/>
  <c r="M14" i="594"/>
  <c r="I14" i="594"/>
  <c r="F14" i="594"/>
  <c r="C14" i="594"/>
  <c r="S13" i="594"/>
  <c r="P13" i="594"/>
  <c r="M13" i="594"/>
  <c r="I13" i="594"/>
  <c r="F13" i="594"/>
  <c r="C13" i="594"/>
  <c r="S12" i="594"/>
  <c r="P12" i="594"/>
  <c r="M12" i="594"/>
  <c r="I12" i="594"/>
  <c r="F12" i="594"/>
  <c r="C12" i="594"/>
  <c r="S11" i="594"/>
  <c r="P11" i="594"/>
  <c r="M11" i="594"/>
  <c r="I11" i="594"/>
  <c r="F11" i="594"/>
  <c r="C11" i="594"/>
  <c r="S10" i="594"/>
  <c r="P10" i="594"/>
  <c r="M10" i="594"/>
  <c r="I10" i="594"/>
  <c r="F10" i="594"/>
  <c r="C10" i="594"/>
  <c r="S9" i="594"/>
  <c r="P9" i="594"/>
  <c r="M9" i="594"/>
  <c r="I9" i="594"/>
  <c r="F9" i="594"/>
  <c r="C9" i="594"/>
  <c r="I8" i="594"/>
  <c r="F8" i="594"/>
  <c r="C8" i="594"/>
  <c r="Q23" i="593"/>
  <c r="R23" i="593" s="1"/>
  <c r="N23" i="593"/>
  <c r="L23" i="593"/>
  <c r="Q22" i="593"/>
  <c r="R22" i="593" s="1"/>
  <c r="N22" i="593"/>
  <c r="L22" i="593"/>
  <c r="Q21" i="593"/>
  <c r="R21" i="593" s="1"/>
  <c r="N21" i="593"/>
  <c r="L21" i="593"/>
  <c r="Q20" i="593"/>
  <c r="R20" i="593" s="1"/>
  <c r="N20" i="593"/>
  <c r="L20" i="593"/>
  <c r="Q19" i="593"/>
  <c r="R19" i="593" s="1"/>
  <c r="N19" i="593"/>
  <c r="L19" i="593"/>
  <c r="Q18" i="593"/>
  <c r="R18" i="593" s="1"/>
  <c r="N18" i="593"/>
  <c r="L18" i="593"/>
  <c r="Q17" i="593"/>
  <c r="R17" i="593" s="1"/>
  <c r="N17" i="593"/>
  <c r="L17" i="593"/>
  <c r="Q16" i="593"/>
  <c r="R16" i="593" s="1"/>
  <c r="N16" i="593"/>
  <c r="L16" i="593"/>
  <c r="Q15" i="593"/>
  <c r="R15" i="593" s="1"/>
  <c r="N15" i="593"/>
  <c r="L15" i="593"/>
  <c r="Q14" i="593"/>
  <c r="R14" i="593" s="1"/>
  <c r="N14" i="593"/>
  <c r="L14" i="593"/>
  <c r="Q13" i="593"/>
  <c r="R13" i="593" s="1"/>
  <c r="N13" i="593"/>
  <c r="L13" i="593"/>
  <c r="Q12" i="593"/>
  <c r="R12" i="593" s="1"/>
  <c r="N12" i="593"/>
  <c r="L12" i="593"/>
  <c r="Q11" i="593"/>
  <c r="R11" i="593" s="1"/>
  <c r="N11" i="593"/>
  <c r="L11" i="593"/>
  <c r="Q10" i="593"/>
  <c r="R10" i="593" s="1"/>
  <c r="N10" i="593"/>
  <c r="L10" i="593"/>
  <c r="Q9" i="593"/>
  <c r="R9" i="593" s="1"/>
  <c r="N9" i="593"/>
  <c r="L9" i="593"/>
  <c r="Q7" i="593"/>
  <c r="R7" i="593" s="1"/>
  <c r="N7" i="593"/>
  <c r="L7" i="593"/>
  <c r="F18" i="588" l="1"/>
  <c r="F15" i="588"/>
  <c r="F11" i="588"/>
  <c r="D42" i="585"/>
  <c r="D38" i="585"/>
  <c r="D35" i="585"/>
  <c r="C33" i="585"/>
  <c r="D28" i="585"/>
  <c r="D31" i="584"/>
  <c r="D16" i="584"/>
  <c r="D33" i="584" s="1"/>
  <c r="P8" i="583"/>
  <c r="A25" i="582"/>
  <c r="A24" i="582"/>
  <c r="A23" i="582"/>
  <c r="A22" i="582"/>
  <c r="A21" i="582"/>
  <c r="A20" i="582"/>
  <c r="A19" i="582"/>
  <c r="A18" i="582"/>
  <c r="A17" i="582"/>
</calcChain>
</file>

<file path=xl/sharedStrings.xml><?xml version="1.0" encoding="utf-8"?>
<sst xmlns="http://schemas.openxmlformats.org/spreadsheetml/2006/main" count="1214" uniqueCount="806">
  <si>
    <t>4-1. 消費者物価指数の推移（さいたま市・全国）</t>
    <rPh sb="5" eb="8">
      <t>ショウヒシャ</t>
    </rPh>
    <rPh sb="8" eb="10">
      <t>ブッカ</t>
    </rPh>
    <rPh sb="10" eb="12">
      <t>シスウ</t>
    </rPh>
    <rPh sb="13" eb="15">
      <t>スイイ</t>
    </rPh>
    <rPh sb="20" eb="21">
      <t>シ</t>
    </rPh>
    <rPh sb="22" eb="24">
      <t>ゼンコク</t>
    </rPh>
    <phoneticPr fontId="42"/>
  </si>
  <si>
    <t>年平均</t>
    <rPh sb="0" eb="1">
      <t>ネン</t>
    </rPh>
    <rPh sb="1" eb="3">
      <t>ヘイキン</t>
    </rPh>
    <phoneticPr fontId="42"/>
  </si>
  <si>
    <t>（令和2年＝100）</t>
    <rPh sb="1" eb="3">
      <t>レイワ</t>
    </rPh>
    <phoneticPr fontId="42"/>
  </si>
  <si>
    <t>年</t>
    <rPh sb="0" eb="1">
      <t>ネン</t>
    </rPh>
    <phoneticPr fontId="42"/>
  </si>
  <si>
    <t>総合</t>
    <phoneticPr fontId="42"/>
  </si>
  <si>
    <t>食料</t>
    <phoneticPr fontId="42"/>
  </si>
  <si>
    <t>住居</t>
    <phoneticPr fontId="42"/>
  </si>
  <si>
    <t>光熱･
水道</t>
    <phoneticPr fontId="42"/>
  </si>
  <si>
    <t>家具 ･
家事用品</t>
    <phoneticPr fontId="42"/>
  </si>
  <si>
    <t>被服及び履物</t>
    <phoneticPr fontId="42"/>
  </si>
  <si>
    <t>保健
医療</t>
    <phoneticPr fontId="42"/>
  </si>
  <si>
    <t>交通・
通信　</t>
    <phoneticPr fontId="42"/>
  </si>
  <si>
    <t>教育</t>
    <phoneticPr fontId="42"/>
  </si>
  <si>
    <t>教養
娯楽</t>
    <phoneticPr fontId="42"/>
  </si>
  <si>
    <t>諸雑費</t>
    <phoneticPr fontId="42"/>
  </si>
  <si>
    <t>（さいたま市）</t>
    <rPh sb="5" eb="6">
      <t>シ</t>
    </rPh>
    <phoneticPr fontId="42"/>
  </si>
  <si>
    <t>平成26</t>
    <rPh sb="0" eb="2">
      <t>ヘー</t>
    </rPh>
    <phoneticPr fontId="40"/>
  </si>
  <si>
    <t>令和元</t>
    <rPh sb="0" eb="3">
      <t>レイワガン</t>
    </rPh>
    <phoneticPr fontId="2"/>
  </si>
  <si>
    <t>（全国）</t>
    <rPh sb="1" eb="3">
      <t>ゼンコク</t>
    </rPh>
    <phoneticPr fontId="40"/>
  </si>
  <si>
    <t>（注）基準改定により、令和2年を基準に変更</t>
    <rPh sb="1" eb="2">
      <t>チュウ</t>
    </rPh>
    <rPh sb="3" eb="5">
      <t>キジュン</t>
    </rPh>
    <rPh sb="5" eb="7">
      <t>カイテイ</t>
    </rPh>
    <rPh sb="11" eb="13">
      <t>レイワ</t>
    </rPh>
    <rPh sb="14" eb="15">
      <t>ネン</t>
    </rPh>
    <rPh sb="15" eb="16">
      <t>ヘイネン</t>
    </rPh>
    <rPh sb="16" eb="18">
      <t>キジュン</t>
    </rPh>
    <rPh sb="19" eb="21">
      <t>ヘンコウ</t>
    </rPh>
    <phoneticPr fontId="42"/>
  </si>
  <si>
    <t>資料：総務省統計局「消費者物価指数年報」</t>
    <rPh sb="0" eb="2">
      <t>シリョウ</t>
    </rPh>
    <rPh sb="3" eb="5">
      <t>ソウム</t>
    </rPh>
    <rPh sb="5" eb="6">
      <t>ショウ</t>
    </rPh>
    <rPh sb="6" eb="9">
      <t>トウケイキョク</t>
    </rPh>
    <rPh sb="10" eb="13">
      <t>ショウヒシャ</t>
    </rPh>
    <rPh sb="13" eb="15">
      <t>ブッカ</t>
    </rPh>
    <rPh sb="15" eb="17">
      <t>シスウ</t>
    </rPh>
    <rPh sb="17" eb="19">
      <t>ネンポウ</t>
    </rPh>
    <phoneticPr fontId="42"/>
  </si>
  <si>
    <t>4-2. 消費生活相談内容別件数</t>
    <phoneticPr fontId="42"/>
  </si>
  <si>
    <t>（単位：件）</t>
    <rPh sb="1" eb="3">
      <t>タンイ</t>
    </rPh>
    <phoneticPr fontId="42"/>
  </si>
  <si>
    <t>相談内容</t>
    <rPh sb="0" eb="2">
      <t>ソウダン</t>
    </rPh>
    <rPh sb="2" eb="4">
      <t>ナイヨウ</t>
    </rPh>
    <phoneticPr fontId="1"/>
  </si>
  <si>
    <t>安全・衛生</t>
  </si>
  <si>
    <t>品質・機能</t>
  </si>
  <si>
    <t>法規・基準</t>
  </si>
  <si>
    <t>価格・料金</t>
  </si>
  <si>
    <t>計量・量目</t>
  </si>
  <si>
    <t>表示・広告</t>
  </si>
  <si>
    <t>販売方法</t>
  </si>
  <si>
    <t>契約(解約)</t>
  </si>
  <si>
    <t>接客対応</t>
  </si>
  <si>
    <t>包装・容器</t>
  </si>
  <si>
    <t>施設・設備</t>
  </si>
  <si>
    <t>買物相談</t>
  </si>
  <si>
    <t>生活知識</t>
  </si>
  <si>
    <t>その他</t>
  </si>
  <si>
    <t>計</t>
  </si>
  <si>
    <t>令和元</t>
  </si>
  <si>
    <t>2</t>
  </si>
  <si>
    <t>3</t>
    <phoneticPr fontId="2"/>
  </si>
  <si>
    <t>資料：くらし安心課</t>
    <rPh sb="6" eb="8">
      <t>アンシン</t>
    </rPh>
    <phoneticPr fontId="42"/>
  </si>
  <si>
    <t>4-3. 消費生活相談種類別件数</t>
    <rPh sb="11" eb="13">
      <t>シュルイ</t>
    </rPh>
    <rPh sb="13" eb="14">
      <t>ベツ</t>
    </rPh>
    <phoneticPr fontId="42"/>
  </si>
  <si>
    <t>内容別及び種類別</t>
  </si>
  <si>
    <t>令和元年度</t>
    <rPh sb="0" eb="3">
      <t>レイワガン</t>
    </rPh>
    <rPh sb="3" eb="5">
      <t>ネンド</t>
    </rPh>
    <phoneticPr fontId="1"/>
  </si>
  <si>
    <t>2年度</t>
    <rPh sb="1" eb="3">
      <t>ネンド</t>
    </rPh>
    <phoneticPr fontId="1"/>
  </si>
  <si>
    <t>3年度</t>
    <rPh sb="1" eb="3">
      <t>ネンド</t>
    </rPh>
    <phoneticPr fontId="1"/>
  </si>
  <si>
    <t>商品一般</t>
  </si>
  <si>
    <t>食料品</t>
  </si>
  <si>
    <t>住居品</t>
  </si>
  <si>
    <t>光熱水品</t>
    <rPh sb="0" eb="2">
      <t>コウネツ</t>
    </rPh>
    <rPh sb="2" eb="3">
      <t>ミズ</t>
    </rPh>
    <rPh sb="3" eb="4">
      <t>シナ</t>
    </rPh>
    <phoneticPr fontId="1"/>
  </si>
  <si>
    <t>被服品</t>
  </si>
  <si>
    <t>保健衛生品</t>
  </si>
  <si>
    <t>教養娯楽品</t>
  </si>
  <si>
    <t>車両・乗り物</t>
  </si>
  <si>
    <t>土地・建物・設備</t>
  </si>
  <si>
    <t>他の商品</t>
  </si>
  <si>
    <t>商品計</t>
    <rPh sb="0" eb="1">
      <t>ショウ</t>
    </rPh>
    <rPh sb="1" eb="2">
      <t>シナ</t>
    </rPh>
    <rPh sb="2" eb="3">
      <t>ケイ</t>
    </rPh>
    <phoneticPr fontId="1"/>
  </si>
  <si>
    <t>クリーニング</t>
  </si>
  <si>
    <t>レンタル・リース・賃借</t>
  </si>
  <si>
    <t>工事・建築・加工</t>
  </si>
  <si>
    <t>修理・補修</t>
  </si>
  <si>
    <t>管理・保管</t>
  </si>
  <si>
    <t>役務一般</t>
  </si>
  <si>
    <t>金融・保険サービス</t>
  </si>
  <si>
    <t>運輸・通信サービス</t>
  </si>
  <si>
    <t>教育サービス</t>
    <rPh sb="0" eb="2">
      <t>キョウイク</t>
    </rPh>
    <phoneticPr fontId="1"/>
  </si>
  <si>
    <t>教養・娯楽サービス</t>
  </si>
  <si>
    <t>保健・福祉サービス</t>
  </si>
  <si>
    <t>他の役務</t>
  </si>
  <si>
    <t>内職・副業・相場</t>
  </si>
  <si>
    <t>他の行政サービス</t>
  </si>
  <si>
    <t>役務計</t>
    <rPh sb="0" eb="1">
      <t>ヤク</t>
    </rPh>
    <rPh sb="1" eb="2">
      <t>ツトム</t>
    </rPh>
    <rPh sb="2" eb="3">
      <t>ケイ</t>
    </rPh>
    <phoneticPr fontId="1"/>
  </si>
  <si>
    <t>他の相談</t>
    <rPh sb="0" eb="1">
      <t>ホカ</t>
    </rPh>
    <rPh sb="2" eb="4">
      <t>ソウダン</t>
    </rPh>
    <phoneticPr fontId="1"/>
  </si>
  <si>
    <t>合　計</t>
    <rPh sb="0" eb="1">
      <t>ゴウ</t>
    </rPh>
    <rPh sb="2" eb="3">
      <t>ケイ</t>
    </rPh>
    <phoneticPr fontId="1"/>
  </si>
  <si>
    <t>4-4. １世帯当たり年平均１か月間の消費支出（さいたま市・総世帯）</t>
    <phoneticPr fontId="42"/>
  </si>
  <si>
    <t>（単位：円）</t>
    <phoneticPr fontId="42"/>
  </si>
  <si>
    <t>区　　　　　分</t>
    <phoneticPr fontId="42"/>
  </si>
  <si>
    <t>令和元年</t>
    <rPh sb="0" eb="2">
      <t>レイワ</t>
    </rPh>
    <rPh sb="2" eb="3">
      <t>ガン</t>
    </rPh>
    <rPh sb="3" eb="4">
      <t>ネン</t>
    </rPh>
    <phoneticPr fontId="42"/>
  </si>
  <si>
    <t>2年</t>
    <rPh sb="1" eb="2">
      <t>ネン</t>
    </rPh>
    <phoneticPr fontId="42"/>
  </si>
  <si>
    <t>3年</t>
    <rPh sb="1" eb="2">
      <t>ネン</t>
    </rPh>
    <phoneticPr fontId="42"/>
  </si>
  <si>
    <t>集計世帯数（世帯）</t>
  </si>
  <si>
    <t>世帯人員（人）</t>
  </si>
  <si>
    <t>有業人員（人）</t>
  </si>
  <si>
    <t>世帯主年齢（歳）</t>
  </si>
  <si>
    <t>消費支出</t>
  </si>
  <si>
    <t>食　　料　</t>
    <phoneticPr fontId="42"/>
  </si>
  <si>
    <t>穀　　類</t>
    <phoneticPr fontId="42"/>
  </si>
  <si>
    <t>魚 介 類</t>
    <rPh sb="2" eb="3">
      <t>カイ</t>
    </rPh>
    <phoneticPr fontId="42"/>
  </si>
  <si>
    <t>肉　　類</t>
    <phoneticPr fontId="42"/>
  </si>
  <si>
    <t>乳卵類</t>
    <phoneticPr fontId="42"/>
  </si>
  <si>
    <t>野菜・海藻</t>
    <rPh sb="4" eb="5">
      <t>モ</t>
    </rPh>
    <phoneticPr fontId="42"/>
  </si>
  <si>
    <t>果　　物</t>
    <phoneticPr fontId="42"/>
  </si>
  <si>
    <t>油脂・調味料</t>
    <phoneticPr fontId="42"/>
  </si>
  <si>
    <t>菓子類</t>
    <phoneticPr fontId="42"/>
  </si>
  <si>
    <t>調理食品</t>
    <phoneticPr fontId="42"/>
  </si>
  <si>
    <t>飲　　料</t>
    <phoneticPr fontId="42"/>
  </si>
  <si>
    <t>酒　　類</t>
    <phoneticPr fontId="42"/>
  </si>
  <si>
    <t>外　　食</t>
    <phoneticPr fontId="42"/>
  </si>
  <si>
    <t>住　　居</t>
    <phoneticPr fontId="42"/>
  </si>
  <si>
    <t>家賃地代</t>
    <phoneticPr fontId="42"/>
  </si>
  <si>
    <t>設備修繕・維持</t>
    <phoneticPr fontId="42"/>
  </si>
  <si>
    <t>光熱・水道</t>
    <phoneticPr fontId="42"/>
  </si>
  <si>
    <t>電気・ガス代</t>
    <phoneticPr fontId="42"/>
  </si>
  <si>
    <t>他の光熱</t>
    <phoneticPr fontId="42"/>
  </si>
  <si>
    <t>上下水道料</t>
    <rPh sb="0" eb="2">
      <t>ジョウゲ</t>
    </rPh>
    <phoneticPr fontId="42"/>
  </si>
  <si>
    <t>家具・家事用品</t>
    <phoneticPr fontId="42"/>
  </si>
  <si>
    <t>家庭用耐久財</t>
    <phoneticPr fontId="42"/>
  </si>
  <si>
    <t>他の家具・家事用品等</t>
    <rPh sb="9" eb="10">
      <t>トウ</t>
    </rPh>
    <phoneticPr fontId="42"/>
  </si>
  <si>
    <t>被服及び履き物</t>
    <phoneticPr fontId="42"/>
  </si>
  <si>
    <t>和服・洋服</t>
    <rPh sb="0" eb="2">
      <t>ワフク</t>
    </rPh>
    <rPh sb="3" eb="5">
      <t>ヨウフク</t>
    </rPh>
    <phoneticPr fontId="42"/>
  </si>
  <si>
    <t>シャツ・セーター類</t>
    <rPh sb="8" eb="9">
      <t>ルイ</t>
    </rPh>
    <phoneticPr fontId="42"/>
  </si>
  <si>
    <t>下着類</t>
    <rPh sb="2" eb="3">
      <t>ルイ</t>
    </rPh>
    <phoneticPr fontId="42"/>
  </si>
  <si>
    <t>生地・他の被服</t>
    <rPh sb="5" eb="6">
      <t>ヒフク</t>
    </rPh>
    <phoneticPr fontId="42"/>
  </si>
  <si>
    <t>履物類</t>
    <phoneticPr fontId="42"/>
  </si>
  <si>
    <t>被服関連サービス</t>
    <rPh sb="0" eb="2">
      <t>ヒフク</t>
    </rPh>
    <rPh sb="2" eb="4">
      <t>カンレン</t>
    </rPh>
    <phoneticPr fontId="42"/>
  </si>
  <si>
    <t>保健医療</t>
    <phoneticPr fontId="42"/>
  </si>
  <si>
    <t>医薬品・摂取品・器具</t>
    <rPh sb="4" eb="6">
      <t>セッシュ</t>
    </rPh>
    <rPh sb="6" eb="7">
      <t>ヒン</t>
    </rPh>
    <phoneticPr fontId="42"/>
  </si>
  <si>
    <t>保健医療サービス</t>
    <rPh sb="0" eb="2">
      <t>ホケン</t>
    </rPh>
    <phoneticPr fontId="42"/>
  </si>
  <si>
    <t>交通通信</t>
    <phoneticPr fontId="42"/>
  </si>
  <si>
    <t>交　　通</t>
    <phoneticPr fontId="42"/>
  </si>
  <si>
    <t>自動車等関係費</t>
    <phoneticPr fontId="42"/>
  </si>
  <si>
    <t>通　　信</t>
    <phoneticPr fontId="42"/>
  </si>
  <si>
    <t>教　　育</t>
    <phoneticPr fontId="42"/>
  </si>
  <si>
    <t>教養娯楽</t>
    <phoneticPr fontId="42"/>
  </si>
  <si>
    <t>教養娯楽用耐久財</t>
    <phoneticPr fontId="42"/>
  </si>
  <si>
    <t>教養娯楽用品</t>
    <phoneticPr fontId="42"/>
  </si>
  <si>
    <t>書籍・他の印刷物</t>
    <rPh sb="0" eb="2">
      <t>ショセキ</t>
    </rPh>
    <rPh sb="3" eb="4">
      <t>タ</t>
    </rPh>
    <rPh sb="5" eb="8">
      <t>インサツブツ</t>
    </rPh>
    <phoneticPr fontId="42"/>
  </si>
  <si>
    <t>教養娯楽サービス</t>
    <phoneticPr fontId="42"/>
  </si>
  <si>
    <t>その他の消費支出</t>
    <phoneticPr fontId="42"/>
  </si>
  <si>
    <t>こづかい（使途不明）</t>
    <phoneticPr fontId="42"/>
  </si>
  <si>
    <t>交際費</t>
    <phoneticPr fontId="42"/>
  </si>
  <si>
    <t>仕送り金</t>
    <phoneticPr fontId="42"/>
  </si>
  <si>
    <t>エンゲル係数（%）</t>
  </si>
  <si>
    <t>資料：総務省統計局「家計調査年報」</t>
    <rPh sb="5" eb="6">
      <t>ショウ</t>
    </rPh>
    <phoneticPr fontId="42"/>
  </si>
  <si>
    <t>4-5. レギュラーガソリン価格の推移</t>
    <rPh sb="14" eb="16">
      <t>カカク</t>
    </rPh>
    <rPh sb="17" eb="19">
      <t>スイイ</t>
    </rPh>
    <phoneticPr fontId="42"/>
  </si>
  <si>
    <t>各年1月初週</t>
    <rPh sb="3" eb="4">
      <t>ガツ</t>
    </rPh>
    <rPh sb="4" eb="6">
      <t>ショシュウ</t>
    </rPh>
    <phoneticPr fontId="2"/>
  </si>
  <si>
    <t>（単位：\/L）</t>
    <phoneticPr fontId="2"/>
  </si>
  <si>
    <t>年</t>
  </si>
  <si>
    <t>埼玉県</t>
    <rPh sb="0" eb="3">
      <t>サイタマケン</t>
    </rPh>
    <phoneticPr fontId="2"/>
  </si>
  <si>
    <t>全国</t>
    <rPh sb="0" eb="2">
      <t>ゼンコク</t>
    </rPh>
    <phoneticPr fontId="2"/>
  </si>
  <si>
    <t>関東局</t>
    <rPh sb="0" eb="2">
      <t>カントウ</t>
    </rPh>
    <rPh sb="2" eb="3">
      <t>キョク</t>
    </rPh>
    <phoneticPr fontId="2"/>
  </si>
  <si>
    <t>東京</t>
    <rPh sb="0" eb="2">
      <t>トウキョウ</t>
    </rPh>
    <phoneticPr fontId="2"/>
  </si>
  <si>
    <t>平成17</t>
    <rPh sb="0" eb="2">
      <t>ヘイセイ</t>
    </rPh>
    <phoneticPr fontId="40"/>
  </si>
  <si>
    <t>平成25</t>
    <rPh sb="0" eb="2">
      <t>ヘイセイ</t>
    </rPh>
    <phoneticPr fontId="2"/>
  </si>
  <si>
    <t>平成26</t>
    <rPh sb="0" eb="2">
      <t>ヘイセイ</t>
    </rPh>
    <phoneticPr fontId="2"/>
  </si>
  <si>
    <t>令和 2</t>
    <rPh sb="0" eb="2">
      <t>レイワ</t>
    </rPh>
    <phoneticPr fontId="2"/>
  </si>
  <si>
    <t>4年1月</t>
    <phoneticPr fontId="2"/>
  </si>
  <si>
    <t>2月</t>
    <rPh sb="0" eb="1">
      <t>ガツ</t>
    </rPh>
    <phoneticPr fontId="2"/>
  </si>
  <si>
    <t>3月</t>
    <rPh sb="0" eb="1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</si>
  <si>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</si>
  <si>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</si>
  <si>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</si>
  <si>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</si>
  <si>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</si>
  <si>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</si>
  <si>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</si>
  <si>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</si>
  <si>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</si>
  <si>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資料：経済産業省「給油所小売価格調査」</t>
    <rPh sb="0" eb="2">
      <t>シリョウ</t>
    </rPh>
    <rPh sb="3" eb="8">
      <t>ケイザイサンギョウショウ</t>
    </rPh>
    <rPh sb="9" eb="11">
      <t>キュウユ</t>
    </rPh>
    <rPh sb="11" eb="12">
      <t>トコロ</t>
    </rPh>
    <rPh sb="12" eb="14">
      <t>コウ</t>
    </rPh>
    <rPh sb="14" eb="16">
      <t>カカク</t>
    </rPh>
    <rPh sb="16" eb="18">
      <t>チョウサ</t>
    </rPh>
    <phoneticPr fontId="42"/>
  </si>
  <si>
    <t>4-6. 内職相談状況</t>
    <phoneticPr fontId="2"/>
  </si>
  <si>
    <t>（単位：人、件）</t>
  </si>
  <si>
    <t>年　度</t>
    <phoneticPr fontId="42"/>
  </si>
  <si>
    <t>求職者数</t>
  </si>
  <si>
    <t>再相談者延数</t>
    <rPh sb="4" eb="5">
      <t>ノ</t>
    </rPh>
    <phoneticPr fontId="5"/>
  </si>
  <si>
    <t>求人相談</t>
    <rPh sb="2" eb="4">
      <t>ソウダン</t>
    </rPh>
    <phoneticPr fontId="5"/>
  </si>
  <si>
    <t>斡旋件数</t>
  </si>
  <si>
    <t>令和元</t>
    <rPh sb="0" eb="2">
      <t>レイワガン</t>
    </rPh>
    <phoneticPr fontId="2"/>
  </si>
  <si>
    <t>資料：経済振興課</t>
    <rPh sb="3" eb="8">
      <t>ケイザイシンコウカ</t>
    </rPh>
    <phoneticPr fontId="5"/>
  </si>
  <si>
    <t>4-7. 計量法関係検査件数</t>
    <phoneticPr fontId="42"/>
  </si>
  <si>
    <t>（1）はかり検査の状況</t>
    <phoneticPr fontId="50"/>
  </si>
  <si>
    <t>（単位：件）</t>
    <rPh sb="1" eb="3">
      <t>タンイ</t>
    </rPh>
    <rPh sb="4" eb="5">
      <t>ケン</t>
    </rPh>
    <phoneticPr fontId="42"/>
  </si>
  <si>
    <t>区　分</t>
  </si>
  <si>
    <t>令和元年度</t>
    <rPh sb="0" eb="2">
      <t>レイワ</t>
    </rPh>
    <rPh sb="2" eb="5">
      <t>ガンネンド</t>
    </rPh>
    <phoneticPr fontId="2"/>
  </si>
  <si>
    <t>2年度</t>
    <rPh sb="1" eb="3">
      <t>ネンド</t>
    </rPh>
    <phoneticPr fontId="2"/>
  </si>
  <si>
    <t>3年度</t>
    <rPh sb="1" eb="3">
      <t>ネンド</t>
    </rPh>
    <phoneticPr fontId="2"/>
  </si>
  <si>
    <t>越谷市による検査</t>
  </si>
  <si>
    <t>集合検査</t>
  </si>
  <si>
    <t>小型はかり</t>
  </si>
  <si>
    <t>巡回検査</t>
  </si>
  <si>
    <t>中型はかり</t>
  </si>
  <si>
    <t>大型はかり</t>
  </si>
  <si>
    <t>皮革面積計</t>
  </si>
  <si>
    <t>検　査　個　数</t>
  </si>
  <si>
    <t>指定定期検査機関
による検査</t>
  </si>
  <si>
    <t>電気式はかり</t>
  </si>
  <si>
    <t>計量士による検査
（代検査）</t>
  </si>
  <si>
    <t>（2）立入検査の状況</t>
    <phoneticPr fontId="50"/>
  </si>
  <si>
    <t>令和元年度</t>
    <rPh sb="0" eb="5">
      <t>レイワガンネンド</t>
    </rPh>
    <phoneticPr fontId="2"/>
  </si>
  <si>
    <t>商品量目
立入検査</t>
  </si>
  <si>
    <t>事業所</t>
  </si>
  <si>
    <t>検査戸数</t>
  </si>
  <si>
    <t>商　品</t>
  </si>
  <si>
    <t>検査個数</t>
  </si>
  <si>
    <t>特定計量器
立入検査</t>
  </si>
  <si>
    <t>燃料油メーター</t>
  </si>
  <si>
    <t>水道メーター</t>
  </si>
  <si>
    <t>ガスメーター</t>
  </si>
  <si>
    <t>電力量計</t>
  </si>
  <si>
    <t>質量計</t>
  </si>
  <si>
    <t>4-8. 産業別常用労働者１人平均月間現金給与額（埼玉県）</t>
    <rPh sb="19" eb="21">
      <t>ゲンキン</t>
    </rPh>
    <rPh sb="21" eb="23">
      <t>キュウヨ</t>
    </rPh>
    <rPh sb="23" eb="24">
      <t>ガク</t>
    </rPh>
    <phoneticPr fontId="42"/>
  </si>
  <si>
    <t>（事業所規模5人以上）</t>
    <phoneticPr fontId="42"/>
  </si>
  <si>
    <t>（単位：円）</t>
    <rPh sb="4" eb="5">
      <t>エン</t>
    </rPh>
    <phoneticPr fontId="42"/>
  </si>
  <si>
    <t>産業大分類</t>
    <rPh sb="0" eb="2">
      <t>サンギョウ</t>
    </rPh>
    <rPh sb="2" eb="5">
      <t>ダイブンルイ</t>
    </rPh>
    <phoneticPr fontId="42"/>
  </si>
  <si>
    <t>令和元年平均</t>
    <rPh sb="0" eb="2">
      <t>レイワ</t>
    </rPh>
    <rPh sb="2" eb="4">
      <t>ガンネン</t>
    </rPh>
    <rPh sb="3" eb="4">
      <t>ネン</t>
    </rPh>
    <rPh sb="4" eb="6">
      <t>ヘイキン</t>
    </rPh>
    <phoneticPr fontId="3"/>
  </si>
  <si>
    <t>2年平均</t>
    <rPh sb="1" eb="2">
      <t>ネン</t>
    </rPh>
    <rPh sb="2" eb="4">
      <t>ヘイキン</t>
    </rPh>
    <phoneticPr fontId="3"/>
  </si>
  <si>
    <t>3年平均</t>
    <rPh sb="1" eb="2">
      <t>ネン</t>
    </rPh>
    <rPh sb="2" eb="4">
      <t>ヘイキン</t>
    </rPh>
    <phoneticPr fontId="3"/>
  </si>
  <si>
    <t>総数</t>
    <rPh sb="0" eb="2">
      <t>ソウスウ</t>
    </rPh>
    <phoneticPr fontId="42"/>
  </si>
  <si>
    <t>男子</t>
    <rPh sb="0" eb="2">
      <t>ダンシ</t>
    </rPh>
    <phoneticPr fontId="42"/>
  </si>
  <si>
    <t>女子</t>
    <rPh sb="0" eb="2">
      <t>ジョシ</t>
    </rPh>
    <phoneticPr fontId="42"/>
  </si>
  <si>
    <t>調査産業計</t>
    <rPh sb="0" eb="2">
      <t>チョウサ</t>
    </rPh>
    <rPh sb="2" eb="4">
      <t>サンギョウ</t>
    </rPh>
    <rPh sb="4" eb="5">
      <t>ケイ</t>
    </rPh>
    <phoneticPr fontId="41"/>
  </si>
  <si>
    <t>鉱業，採石業，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1"/>
  </si>
  <si>
    <t>×</t>
  </si>
  <si>
    <t>×</t>
    <phoneticPr fontId="50"/>
  </si>
  <si>
    <t>建設業</t>
  </si>
  <si>
    <t>製造業</t>
  </si>
  <si>
    <t>電気･ガス･
熱供給･水道業</t>
  </si>
  <si>
    <t>情報通信業</t>
  </si>
  <si>
    <t>運輸業，郵便業</t>
    <rPh sb="4" eb="6">
      <t>ユウビン</t>
    </rPh>
    <rPh sb="6" eb="7">
      <t>ギョウ</t>
    </rPh>
    <phoneticPr fontId="41"/>
  </si>
  <si>
    <t>卸売業，小売業</t>
    <rPh sb="2" eb="3">
      <t>ギョウ</t>
    </rPh>
    <phoneticPr fontId="41"/>
  </si>
  <si>
    <t>金融業，保険業</t>
    <rPh sb="2" eb="3">
      <t>ギョウ</t>
    </rPh>
    <phoneticPr fontId="41"/>
  </si>
  <si>
    <t>不動産業，
物品賃貸業</t>
    <rPh sb="6" eb="8">
      <t>ブッピン</t>
    </rPh>
    <rPh sb="8" eb="11">
      <t>チンタイギョウ</t>
    </rPh>
    <phoneticPr fontId="41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</si>
  <si>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41"/>
  </si>
  <si>
    <t>宿泊業，
飲食サービス業</t>
    <rPh sb="5" eb="7">
      <t>インショク</t>
    </rPh>
    <rPh sb="11" eb="12">
      <t>ギョウ</t>
    </rPh>
    <phoneticPr fontId="41"/>
  </si>
  <si>
    <t>生活関連ｻｰﾋﾞｽ業，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41"/>
  </si>
  <si>
    <t>教育，学習支援業</t>
  </si>
  <si>
    <t>医療，福祉</t>
  </si>
  <si>
    <t>複合サービス事業</t>
    <rPh sb="6" eb="8">
      <t>ジギョウ</t>
    </rPh>
    <phoneticPr fontId="41"/>
  </si>
  <si>
    <r>
      <rPr>
        <sz val="10"/>
        <rFont val="ＭＳ 明朝"/>
        <family val="1"/>
        <charset val="128"/>
      </rPr>
      <t>サービス業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（他に分類されないもの）</t>
    </r>
    <phoneticPr fontId="50"/>
  </si>
  <si>
    <t>資料：埼玉県統計課「毎月勤労統計調査」</t>
    <rPh sb="0" eb="2">
      <t>シリョウ</t>
    </rPh>
    <rPh sb="3" eb="6">
      <t>サイタマケン</t>
    </rPh>
    <rPh sb="6" eb="8">
      <t>トウケイ</t>
    </rPh>
    <rPh sb="8" eb="9">
      <t>カ</t>
    </rPh>
    <rPh sb="10" eb="12">
      <t>マイツキ</t>
    </rPh>
    <rPh sb="12" eb="14">
      <t>キンロウ</t>
    </rPh>
    <rPh sb="14" eb="16">
      <t>トウケイ</t>
    </rPh>
    <rPh sb="16" eb="18">
      <t>チョウサ</t>
    </rPh>
    <phoneticPr fontId="42"/>
  </si>
  <si>
    <t>4-9. 産業別常用労働者１人平均月間総実労働時間数（埼玉県）</t>
    <rPh sb="19" eb="20">
      <t>ソウ</t>
    </rPh>
    <rPh sb="20" eb="23">
      <t>ジツロウドウ</t>
    </rPh>
    <rPh sb="23" eb="26">
      <t>ジカンスウ</t>
    </rPh>
    <phoneticPr fontId="42"/>
  </si>
  <si>
    <t>（単位：時間）</t>
    <rPh sb="4" eb="6">
      <t>ジカン</t>
    </rPh>
    <phoneticPr fontId="42"/>
  </si>
  <si>
    <t>令和元年平均</t>
    <rPh sb="0" eb="2">
      <t>レイワ</t>
    </rPh>
    <rPh sb="2" eb="4">
      <t>ガンネン</t>
    </rPh>
    <rPh sb="4" eb="6">
      <t>ヘイキン</t>
    </rPh>
    <phoneticPr fontId="3"/>
  </si>
  <si>
    <t>4-10. 産業別１人平均月間現金給与額（埼玉県）</t>
    <rPh sb="15" eb="17">
      <t>ゲンキン</t>
    </rPh>
    <rPh sb="17" eb="19">
      <t>キュウヨ</t>
    </rPh>
    <rPh sb="19" eb="20">
      <t>ガク</t>
    </rPh>
    <phoneticPr fontId="42"/>
  </si>
  <si>
    <t>（令和2年平均、事業所規模5人以上）</t>
    <rPh sb="1" eb="3">
      <t>レイワ</t>
    </rPh>
    <rPh sb="4" eb="5">
      <t>ネン</t>
    </rPh>
    <rPh sb="5" eb="7">
      <t>ヘイキン</t>
    </rPh>
    <rPh sb="8" eb="11">
      <t>ジギョウショ</t>
    </rPh>
    <rPh sb="11" eb="13">
      <t>キボ</t>
    </rPh>
    <rPh sb="14" eb="15">
      <t>ニン</t>
    </rPh>
    <rPh sb="15" eb="17">
      <t>イジョウ</t>
    </rPh>
    <phoneticPr fontId="42"/>
  </si>
  <si>
    <t>（単位：円、%）</t>
    <phoneticPr fontId="42"/>
  </si>
  <si>
    <t>（令和3年平均、事業所規模5人以上）</t>
    <rPh sb="1" eb="3">
      <t>レイワ</t>
    </rPh>
    <rPh sb="4" eb="5">
      <t>ネン</t>
    </rPh>
    <rPh sb="5" eb="7">
      <t>ヘイキン</t>
    </rPh>
    <phoneticPr fontId="42"/>
  </si>
  <si>
    <t>現金給与総額</t>
    <rPh sb="0" eb="2">
      <t>ゲンキン</t>
    </rPh>
    <rPh sb="2" eb="4">
      <t>キュウヨ</t>
    </rPh>
    <rPh sb="4" eb="6">
      <t>ソウガク</t>
    </rPh>
    <phoneticPr fontId="42"/>
  </si>
  <si>
    <t>きまって支給する給与</t>
    <rPh sb="4" eb="6">
      <t>シキュウ</t>
    </rPh>
    <rPh sb="8" eb="10">
      <t>キュウヨ</t>
    </rPh>
    <phoneticPr fontId="42"/>
  </si>
  <si>
    <t>特別に支給した給与</t>
    <rPh sb="0" eb="2">
      <t>トクベツ</t>
    </rPh>
    <rPh sb="3" eb="5">
      <t>シキュウ</t>
    </rPh>
    <rPh sb="7" eb="9">
      <t>キュウヨ</t>
    </rPh>
    <phoneticPr fontId="42"/>
  </si>
  <si>
    <t>支給額</t>
    <rPh sb="0" eb="2">
      <t>シキュウ</t>
    </rPh>
    <rPh sb="2" eb="3">
      <t>ガク</t>
    </rPh>
    <phoneticPr fontId="42"/>
  </si>
  <si>
    <t>対前年比</t>
    <rPh sb="0" eb="1">
      <t>タイ</t>
    </rPh>
    <rPh sb="1" eb="3">
      <t>ゼンネン</t>
    </rPh>
    <rPh sb="3" eb="4">
      <t>ヒ</t>
    </rPh>
    <phoneticPr fontId="42"/>
  </si>
  <si>
    <t>うち所定
内給与</t>
    <rPh sb="2" eb="4">
      <t>ショテイ</t>
    </rPh>
    <rPh sb="5" eb="6">
      <t>ウチ</t>
    </rPh>
    <rPh sb="6" eb="8">
      <t>キュウヨ</t>
    </rPh>
    <phoneticPr fontId="42"/>
  </si>
  <si>
    <t>うち超過
労働給与</t>
    <rPh sb="2" eb="4">
      <t>チョウカ</t>
    </rPh>
    <rPh sb="5" eb="7">
      <t>ロウドウ</t>
    </rPh>
    <rPh sb="7" eb="9">
      <t>キュウヨ</t>
    </rPh>
    <phoneticPr fontId="42"/>
  </si>
  <si>
    <t>対前年差</t>
    <rPh sb="0" eb="1">
      <t>タイ</t>
    </rPh>
    <rPh sb="1" eb="3">
      <t>ゼンネン</t>
    </rPh>
    <rPh sb="3" eb="4">
      <t>サ</t>
    </rPh>
    <phoneticPr fontId="42"/>
  </si>
  <si>
    <t>‐</t>
  </si>
  <si>
    <t>4-11. 産業別男女別常用労働者数及びパートタイム労働者比率（埼玉県）</t>
    <rPh sb="8" eb="9">
      <t>ベツ</t>
    </rPh>
    <rPh sb="9" eb="11">
      <t>ダンジョ</t>
    </rPh>
    <rPh sb="11" eb="12">
      <t>ベツ</t>
    </rPh>
    <rPh sb="12" eb="14">
      <t>ジョウヨウ</t>
    </rPh>
    <rPh sb="14" eb="17">
      <t>ロウドウシャ</t>
    </rPh>
    <rPh sb="17" eb="18">
      <t>スウ</t>
    </rPh>
    <rPh sb="18" eb="19">
      <t>オヨ</t>
    </rPh>
    <rPh sb="26" eb="29">
      <t>ロウドウシャ</t>
    </rPh>
    <rPh sb="29" eb="31">
      <t>ヒリツ</t>
    </rPh>
    <rPh sb="32" eb="35">
      <t>サイタマケン</t>
    </rPh>
    <phoneticPr fontId="42"/>
  </si>
  <si>
    <t>（令和2年平均、事業所規模5人以上）</t>
    <rPh sb="1" eb="3">
      <t>レイワ</t>
    </rPh>
    <rPh sb="4" eb="5">
      <t>ネン</t>
    </rPh>
    <rPh sb="5" eb="7">
      <t>ヘイキン</t>
    </rPh>
    <rPh sb="8" eb="11">
      <t>ジギョウショ</t>
    </rPh>
    <rPh sb="11" eb="13">
      <t>キボ</t>
    </rPh>
    <rPh sb="14" eb="15">
      <t>ニン</t>
    </rPh>
    <rPh sb="15" eb="17">
      <t>イジョウ</t>
    </rPh>
    <phoneticPr fontId="3"/>
  </si>
  <si>
    <t>（単位：100人、%）</t>
    <rPh sb="1" eb="3">
      <t>タンイ</t>
    </rPh>
    <rPh sb="7" eb="8">
      <t>ニン</t>
    </rPh>
    <phoneticPr fontId="3"/>
  </si>
  <si>
    <t>（令和3年平均、事業所規模5人以上）</t>
    <rPh sb="1" eb="3">
      <t>レイワ</t>
    </rPh>
    <rPh sb="4" eb="5">
      <t>ネン</t>
    </rPh>
    <rPh sb="5" eb="7">
      <t>ヘイキン</t>
    </rPh>
    <rPh sb="8" eb="11">
      <t>ジギョウショ</t>
    </rPh>
    <rPh sb="11" eb="13">
      <t>キボ</t>
    </rPh>
    <rPh sb="14" eb="15">
      <t>ニン</t>
    </rPh>
    <rPh sb="15" eb="17">
      <t>イジョウ</t>
    </rPh>
    <phoneticPr fontId="3"/>
  </si>
  <si>
    <t>（単位：100人、%）</t>
    <rPh sb="1" eb="3">
      <t>タンイ</t>
    </rPh>
    <rPh sb="7" eb="8">
      <t>ニン</t>
    </rPh>
    <phoneticPr fontId="42"/>
  </si>
  <si>
    <t>産業大分類</t>
    <rPh sb="0" eb="1">
      <t>サン</t>
    </rPh>
    <rPh sb="1" eb="2">
      <t>ギョウ</t>
    </rPh>
    <rPh sb="2" eb="5">
      <t>ダイブンルイ</t>
    </rPh>
    <phoneticPr fontId="42"/>
  </si>
  <si>
    <t>総　数</t>
    <rPh sb="0" eb="1">
      <t>フサ</t>
    </rPh>
    <rPh sb="2" eb="3">
      <t>スウ</t>
    </rPh>
    <phoneticPr fontId="42"/>
  </si>
  <si>
    <t>男</t>
    <rPh sb="0" eb="1">
      <t>オトコ</t>
    </rPh>
    <phoneticPr fontId="42"/>
  </si>
  <si>
    <t>女</t>
    <rPh sb="0" eb="1">
      <t>オンナ</t>
    </rPh>
    <phoneticPr fontId="42"/>
  </si>
  <si>
    <t>常用
労働者数</t>
    <rPh sb="0" eb="2">
      <t>ジョウヨウ</t>
    </rPh>
    <rPh sb="3" eb="4">
      <t>ロウ</t>
    </rPh>
    <rPh sb="4" eb="5">
      <t>ハタラキ</t>
    </rPh>
    <rPh sb="5" eb="6">
      <t>シャ</t>
    </rPh>
    <rPh sb="6" eb="7">
      <t>スウ</t>
    </rPh>
    <phoneticPr fontId="42"/>
  </si>
  <si>
    <t>構成比</t>
    <rPh sb="0" eb="2">
      <t>コウセイ</t>
    </rPh>
    <rPh sb="2" eb="3">
      <t>ヒ</t>
    </rPh>
    <phoneticPr fontId="42"/>
  </si>
  <si>
    <t>パート
比率</t>
    <rPh sb="4" eb="6">
      <t>ヒリツ</t>
    </rPh>
    <phoneticPr fontId="42"/>
  </si>
  <si>
    <t>-</t>
    <phoneticPr fontId="50"/>
  </si>
  <si>
    <t>-</t>
  </si>
  <si>
    <t>4-12. 労働関係相談件数</t>
    <phoneticPr fontId="42"/>
  </si>
  <si>
    <t>（単位：件）</t>
  </si>
  <si>
    <t>総　数</t>
    <phoneticPr fontId="42"/>
  </si>
  <si>
    <t>労働条件</t>
    <phoneticPr fontId="42"/>
  </si>
  <si>
    <t>賃　金</t>
    <phoneticPr fontId="42"/>
  </si>
  <si>
    <t>雇　用</t>
    <phoneticPr fontId="42"/>
  </si>
  <si>
    <t>労働福祉</t>
  </si>
  <si>
    <t>労働組合</t>
  </si>
  <si>
    <t>労　災</t>
    <phoneticPr fontId="42"/>
  </si>
  <si>
    <t>年　金</t>
    <rPh sb="0" eb="1">
      <t>トシ</t>
    </rPh>
    <rPh sb="2" eb="3">
      <t>キン</t>
    </rPh>
    <phoneticPr fontId="42"/>
  </si>
  <si>
    <t>令和元　</t>
    <rPh sb="0" eb="1">
      <t>レイワ</t>
    </rPh>
    <rPh sb="1" eb="2">
      <t>ガン</t>
    </rPh>
    <phoneticPr fontId="2"/>
  </si>
  <si>
    <t>2</t>
    <phoneticPr fontId="2"/>
  </si>
  <si>
    <t>資料：経済振興課</t>
    <rPh sb="3" eb="8">
      <t>ケイザイシンコウカ</t>
    </rPh>
    <phoneticPr fontId="42"/>
  </si>
  <si>
    <t>4-13. パート相談状況</t>
    <rPh sb="9" eb="11">
      <t>ソウダン</t>
    </rPh>
    <rPh sb="11" eb="13">
      <t>ジョウキョウ</t>
    </rPh>
    <phoneticPr fontId="42"/>
  </si>
  <si>
    <t>（単位：人、件）</t>
    <rPh sb="4" eb="5">
      <t>ニン</t>
    </rPh>
    <phoneticPr fontId="42"/>
  </si>
  <si>
    <t>新規求職者数</t>
    <rPh sb="0" eb="2">
      <t>シンキ</t>
    </rPh>
    <phoneticPr fontId="42"/>
  </si>
  <si>
    <t>紹介件数</t>
  </si>
  <si>
    <t>就職件数</t>
  </si>
  <si>
    <t>令和元</t>
    <rPh sb="0" eb="1">
      <t>レイワ</t>
    </rPh>
    <rPh sb="1" eb="2">
      <t>ガン</t>
    </rPh>
    <phoneticPr fontId="2"/>
  </si>
  <si>
    <t>4-14. 若年者等就職支援相談状況</t>
    <rPh sb="6" eb="9">
      <t>ジャクネンシャ</t>
    </rPh>
    <rPh sb="9" eb="10">
      <t>トウ</t>
    </rPh>
    <rPh sb="10" eb="12">
      <t>シュウショク</t>
    </rPh>
    <rPh sb="12" eb="14">
      <t>シエン</t>
    </rPh>
    <rPh sb="14" eb="16">
      <t>ソウダン</t>
    </rPh>
    <rPh sb="16" eb="18">
      <t>ジョウキョウ</t>
    </rPh>
    <phoneticPr fontId="42"/>
  </si>
  <si>
    <t>相談者数</t>
    <rPh sb="0" eb="3">
      <t>ソウダンシャ</t>
    </rPh>
    <rPh sb="3" eb="4">
      <t>スウ</t>
    </rPh>
    <phoneticPr fontId="42"/>
  </si>
  <si>
    <t>相談件数</t>
    <rPh sb="0" eb="2">
      <t>ソウダン</t>
    </rPh>
    <rPh sb="2" eb="4">
      <t>ケンスウ</t>
    </rPh>
    <phoneticPr fontId="42"/>
  </si>
  <si>
    <t>終了者数</t>
    <rPh sb="0" eb="3">
      <t>シュウリョウシャ</t>
    </rPh>
    <rPh sb="3" eb="4">
      <t>スウ</t>
    </rPh>
    <phoneticPr fontId="42"/>
  </si>
  <si>
    <t>就職者数</t>
    <rPh sb="0" eb="2">
      <t>シュウショク</t>
    </rPh>
    <rPh sb="2" eb="3">
      <t>シャ</t>
    </rPh>
    <rPh sb="3" eb="4">
      <t>スウ</t>
    </rPh>
    <phoneticPr fontId="42"/>
  </si>
  <si>
    <t>4-15. 従業上の地位別雇用形態別男女別有業者数（推計）</t>
    <rPh sb="6" eb="8">
      <t>ジュウギョウ</t>
    </rPh>
    <rPh sb="8" eb="9">
      <t>ジョウ</t>
    </rPh>
    <rPh sb="10" eb="12">
      <t>チイ</t>
    </rPh>
    <rPh sb="12" eb="13">
      <t>ベツ</t>
    </rPh>
    <rPh sb="13" eb="15">
      <t>コヨウ</t>
    </rPh>
    <rPh sb="15" eb="17">
      <t>ケイタイ</t>
    </rPh>
    <rPh sb="17" eb="18">
      <t>ベツ</t>
    </rPh>
    <rPh sb="18" eb="20">
      <t>ダンジョ</t>
    </rPh>
    <rPh sb="20" eb="21">
      <t>ベツ</t>
    </rPh>
    <rPh sb="21" eb="22">
      <t>ユウ</t>
    </rPh>
    <rPh sb="22" eb="24">
      <t>ギョウシャ</t>
    </rPh>
    <rPh sb="24" eb="25">
      <t>スウ</t>
    </rPh>
    <rPh sb="26" eb="28">
      <t>スイケイ</t>
    </rPh>
    <phoneticPr fontId="47"/>
  </si>
  <si>
    <t>平成29年10月1日</t>
    <phoneticPr fontId="42"/>
  </si>
  <si>
    <t>（単位：人）</t>
    <rPh sb="1" eb="3">
      <t>タンイ</t>
    </rPh>
    <rPh sb="4" eb="5">
      <t>ニン</t>
    </rPh>
    <phoneticPr fontId="47"/>
  </si>
  <si>
    <t>従業上の地位</t>
    <rPh sb="0" eb="2">
      <t>ジュウギョウ</t>
    </rPh>
    <rPh sb="2" eb="3">
      <t>ジョウ</t>
    </rPh>
    <rPh sb="4" eb="6">
      <t>チイ</t>
    </rPh>
    <phoneticPr fontId="47"/>
  </si>
  <si>
    <t>男</t>
    <rPh sb="0" eb="1">
      <t>オトコ</t>
    </rPh>
    <phoneticPr fontId="47"/>
  </si>
  <si>
    <t>女</t>
    <rPh sb="0" eb="1">
      <t>オンナ</t>
    </rPh>
    <phoneticPr fontId="47"/>
  </si>
  <si>
    <t>総　数</t>
    <rPh sb="0" eb="1">
      <t>フサ</t>
    </rPh>
    <rPh sb="2" eb="3">
      <t>スウ</t>
    </rPh>
    <phoneticPr fontId="47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</si>
  <si>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47"/>
  </si>
  <si>
    <t>雇人のある業主</t>
    <rPh sb="0" eb="1">
      <t>ヤトイ</t>
    </rPh>
    <rPh sb="1" eb="2">
      <t>ジン</t>
    </rPh>
    <rPh sb="5" eb="7">
      <t>ギョウシュ</t>
    </rPh>
    <phoneticPr fontId="47"/>
  </si>
  <si>
    <t>雇人のない業主</t>
    <rPh sb="0" eb="1">
      <t>ヤト</t>
    </rPh>
    <rPh sb="1" eb="2">
      <t>ニン</t>
    </rPh>
    <rPh sb="5" eb="7">
      <t>ギョウシュ</t>
    </rPh>
    <phoneticPr fontId="47"/>
  </si>
  <si>
    <t>内職者</t>
    <rPh sb="0" eb="2">
      <t>ナイショク</t>
    </rPh>
    <rPh sb="2" eb="3">
      <t>シャ</t>
    </rPh>
    <phoneticPr fontId="47"/>
  </si>
  <si>
    <t>‐</t>
    <phoneticPr fontId="2"/>
  </si>
  <si>
    <t>総　数</t>
    <rPh sb="0" eb="1">
      <t>ソウ</t>
    </rPh>
    <rPh sb="2" eb="3">
      <t>スウ</t>
    </rPh>
    <phoneticPr fontId="47"/>
  </si>
  <si>
    <t>家　族　従　業　者</t>
    <rPh sb="0" eb="1">
      <t>イエ</t>
    </rPh>
    <rPh sb="2" eb="3">
      <t>ヤカラ</t>
    </rPh>
    <rPh sb="4" eb="5">
      <t>ジュウ</t>
    </rPh>
    <rPh sb="6" eb="7">
      <t>ギョウ</t>
    </rPh>
    <rPh sb="8" eb="9">
      <t>モノ</t>
    </rPh>
    <phoneticPr fontId="47"/>
  </si>
  <si>
    <t>雇用者</t>
    <rPh sb="0" eb="1">
      <t>ヤトイ</t>
    </rPh>
    <rPh sb="1" eb="2">
      <t>ヨウ</t>
    </rPh>
    <rPh sb="2" eb="3">
      <t>モノ</t>
    </rPh>
    <phoneticPr fontId="47"/>
  </si>
  <si>
    <t>会社などの役員</t>
    <rPh sb="0" eb="2">
      <t>カイシャ</t>
    </rPh>
    <rPh sb="5" eb="7">
      <t>ヤクイン</t>
    </rPh>
    <phoneticPr fontId="47"/>
  </si>
  <si>
    <t>会社などの
役員を除く
雇用者</t>
    <rPh sb="0" eb="2">
      <t>カイシャ</t>
    </rPh>
    <rPh sb="6" eb="8">
      <t>ヤクイン</t>
    </rPh>
    <rPh sb="9" eb="10">
      <t>ノゾ</t>
    </rPh>
    <rPh sb="12" eb="15">
      <t>コヨウシャ</t>
    </rPh>
    <phoneticPr fontId="47"/>
  </si>
  <si>
    <t xml:space="preserve"> 正規の職員・従業員</t>
    <rPh sb="1" eb="3">
      <t>セイキ</t>
    </rPh>
    <rPh sb="4" eb="6">
      <t>ショクイン</t>
    </rPh>
    <rPh sb="7" eb="10">
      <t>ジュウギョウイン</t>
    </rPh>
    <phoneticPr fontId="47"/>
  </si>
  <si>
    <t xml:space="preserve"> パート</t>
    <phoneticPr fontId="47"/>
  </si>
  <si>
    <t xml:space="preserve"> アルバイト</t>
    <phoneticPr fontId="47"/>
  </si>
  <si>
    <t xml:space="preserve"> 労働者派遣事業所の派遣社員</t>
    <rPh sb="1" eb="4">
      <t>ロウドウシャ</t>
    </rPh>
    <rPh sb="4" eb="6">
      <t>ハケン</t>
    </rPh>
    <rPh sb="6" eb="9">
      <t>ジギョウショ</t>
    </rPh>
    <rPh sb="10" eb="12">
      <t>ハケン</t>
    </rPh>
    <rPh sb="12" eb="14">
      <t>シャイン</t>
    </rPh>
    <phoneticPr fontId="47"/>
  </si>
  <si>
    <t xml:space="preserve"> 契約社員・嘱託</t>
    <rPh sb="1" eb="3">
      <t>ケイヤク</t>
    </rPh>
    <rPh sb="3" eb="5">
      <t>シャイン</t>
    </rPh>
    <rPh sb="6" eb="8">
      <t>ショクタク</t>
    </rPh>
    <phoneticPr fontId="47"/>
  </si>
  <si>
    <t xml:space="preserve"> その他</t>
    <rPh sb="3" eb="4">
      <t>タ</t>
    </rPh>
    <phoneticPr fontId="47"/>
  </si>
  <si>
    <t>総　数</t>
    <rPh sb="0" eb="1">
      <t>フサ</t>
    </rPh>
    <rPh sb="2" eb="3">
      <t>カズ</t>
    </rPh>
    <phoneticPr fontId="47"/>
  </si>
  <si>
    <t>総数</t>
    <rPh sb="0" eb="1">
      <t>フサ</t>
    </rPh>
    <rPh sb="1" eb="2">
      <t>カズ</t>
    </rPh>
    <phoneticPr fontId="47"/>
  </si>
  <si>
    <t>有業者に占める雇用者比率（%）</t>
    <rPh sb="0" eb="1">
      <t>ユウ</t>
    </rPh>
    <rPh sb="1" eb="3">
      <t>ギョウシャ</t>
    </rPh>
    <rPh sb="4" eb="5">
      <t>シ</t>
    </rPh>
    <rPh sb="7" eb="10">
      <t>コヨウシャ</t>
    </rPh>
    <rPh sb="10" eb="12">
      <t>ヒリツ</t>
    </rPh>
    <phoneticPr fontId="47"/>
  </si>
  <si>
    <t>総   数</t>
    <rPh sb="0" eb="1">
      <t>フサ</t>
    </rPh>
    <rPh sb="4" eb="5">
      <t>カズ</t>
    </rPh>
    <phoneticPr fontId="47"/>
  </si>
  <si>
    <t>（別掲）</t>
    <rPh sb="1" eb="3">
      <t>ベッケイ</t>
    </rPh>
    <phoneticPr fontId="47"/>
  </si>
  <si>
    <t>雇用者に占める
比率（%）</t>
    <rPh sb="0" eb="3">
      <t>コヨウシャ</t>
    </rPh>
    <rPh sb="4" eb="5">
      <t>シ</t>
    </rPh>
    <rPh sb="8" eb="10">
      <t>ヒリツ</t>
    </rPh>
    <phoneticPr fontId="47"/>
  </si>
  <si>
    <t>正規の職員・従業員</t>
    <rPh sb="0" eb="2">
      <t>セイキ</t>
    </rPh>
    <rPh sb="3" eb="5">
      <t>ショクイン</t>
    </rPh>
    <rPh sb="6" eb="9">
      <t>ジュウギョウイン</t>
    </rPh>
    <phoneticPr fontId="47"/>
  </si>
  <si>
    <t>パート・アルバイト</t>
    <phoneticPr fontId="47"/>
  </si>
  <si>
    <t>（注1）出典の就業構造基本調査は抽出調査であり、越谷市では抽出された約700世帯から全体を推計した</t>
    <phoneticPr fontId="47"/>
  </si>
  <si>
    <t>　　　 ものであり調査結果は実数ではない。また、総数には分類不能・不詳の数値を含むため、総数と</t>
    <phoneticPr fontId="42"/>
  </si>
  <si>
    <t>　　　 内訳の合計とは必ずしも一致しない。</t>
    <phoneticPr fontId="42"/>
  </si>
  <si>
    <t>（注2）</t>
    <phoneticPr fontId="47"/>
  </si>
  <si>
    <t>就業構造基本調査は5年に一度実施され、平成29年の結果が、現時点で最新のものとなる。</t>
    <rPh sb="0" eb="2">
      <t>シュウギョウ</t>
    </rPh>
    <rPh sb="2" eb="4">
      <t>コウゾウ</t>
    </rPh>
    <rPh sb="4" eb="6">
      <t>キホン</t>
    </rPh>
    <rPh sb="6" eb="8">
      <t>チョウサ</t>
    </rPh>
    <rPh sb="10" eb="11">
      <t>ネン</t>
    </rPh>
    <rPh sb="12" eb="13">
      <t>イチ</t>
    </rPh>
    <rPh sb="13" eb="14">
      <t>ド</t>
    </rPh>
    <rPh sb="14" eb="16">
      <t>ジッシ</t>
    </rPh>
    <rPh sb="19" eb="21">
      <t>ヘー</t>
    </rPh>
    <rPh sb="23" eb="24">
      <t>ネン</t>
    </rPh>
    <rPh sb="25" eb="27">
      <t>ケッカ</t>
    </rPh>
    <rPh sb="29" eb="32">
      <t>ゲンジテン</t>
    </rPh>
    <rPh sb="33" eb="35">
      <t>サイシン</t>
    </rPh>
    <phoneticPr fontId="47"/>
  </si>
  <si>
    <t>資料：就業構造基本調査</t>
    <rPh sb="0" eb="2">
      <t>シリョウ</t>
    </rPh>
    <rPh sb="3" eb="5">
      <t>シュウギョウ</t>
    </rPh>
    <rPh sb="5" eb="7">
      <t>コウゾウ</t>
    </rPh>
    <rPh sb="7" eb="9">
      <t>キホン</t>
    </rPh>
    <rPh sb="9" eb="11">
      <t>チョウサ</t>
    </rPh>
    <phoneticPr fontId="47"/>
  </si>
  <si>
    <t>4-16. 所得階層別男女別有業者数（推計）</t>
    <rPh sb="6" eb="8">
      <t>ショトク</t>
    </rPh>
    <rPh sb="8" eb="10">
      <t>カイソウ</t>
    </rPh>
    <rPh sb="10" eb="11">
      <t>ベツ</t>
    </rPh>
    <rPh sb="11" eb="13">
      <t>ダンジョ</t>
    </rPh>
    <rPh sb="13" eb="14">
      <t>ベツ</t>
    </rPh>
    <rPh sb="14" eb="15">
      <t>ユウ</t>
    </rPh>
    <rPh sb="15" eb="18">
      <t>ギョウシャスウ</t>
    </rPh>
    <rPh sb="19" eb="21">
      <t>スイケイ</t>
    </rPh>
    <phoneticPr fontId="47"/>
  </si>
  <si>
    <t>平成29年10月1日</t>
    <rPh sb="0" eb="2">
      <t>ヘイセイ</t>
    </rPh>
    <rPh sb="4" eb="5">
      <t>ネン</t>
    </rPh>
    <rPh sb="7" eb="8">
      <t>ガツ</t>
    </rPh>
    <rPh sb="9" eb="10">
      <t>ニチ</t>
    </rPh>
    <phoneticPr fontId="47"/>
  </si>
  <si>
    <t>（単位：人）</t>
  </si>
  <si>
    <t>所　得</t>
    <rPh sb="0" eb="1">
      <t>トコロ</t>
    </rPh>
    <rPh sb="2" eb="3">
      <t>エ</t>
    </rPh>
    <phoneticPr fontId="47"/>
  </si>
  <si>
    <t>男</t>
  </si>
  <si>
    <t>女</t>
  </si>
  <si>
    <t>総　数</t>
    <phoneticPr fontId="50"/>
  </si>
  <si>
    <t>（内）雇用者</t>
    <rPh sb="1" eb="2">
      <t>ウチ</t>
    </rPh>
    <rPh sb="3" eb="6">
      <t>コヨウシャ</t>
    </rPh>
    <phoneticPr fontId="47"/>
  </si>
  <si>
    <t>総  数</t>
    <rPh sb="0" eb="1">
      <t>フサ</t>
    </rPh>
    <rPh sb="3" eb="4">
      <t>カズ</t>
    </rPh>
    <phoneticPr fontId="47"/>
  </si>
  <si>
    <t xml:space="preserve">  50万円未満</t>
    <rPh sb="4" eb="6">
      <t>マンエン</t>
    </rPh>
    <rPh sb="6" eb="8">
      <t>ミマン</t>
    </rPh>
    <phoneticPr fontId="47"/>
  </si>
  <si>
    <t xml:space="preserve">  50～ 100万円未満</t>
    <rPh sb="9" eb="11">
      <t>マンエン</t>
    </rPh>
    <rPh sb="11" eb="13">
      <t>ミマン</t>
    </rPh>
    <phoneticPr fontId="47"/>
  </si>
  <si>
    <t xml:space="preserve"> 100～ 150万円未満</t>
    <rPh sb="9" eb="11">
      <t>マンエン</t>
    </rPh>
    <rPh sb="11" eb="13">
      <t>ミマン</t>
    </rPh>
    <phoneticPr fontId="47"/>
  </si>
  <si>
    <t xml:space="preserve"> 150～ 200万円未満</t>
    <rPh sb="9" eb="11">
      <t>マンエン</t>
    </rPh>
    <rPh sb="11" eb="13">
      <t>ミマン</t>
    </rPh>
    <phoneticPr fontId="47"/>
  </si>
  <si>
    <t xml:space="preserve"> 200～ 250万円未満</t>
    <rPh sb="9" eb="11">
      <t>マンエン</t>
    </rPh>
    <rPh sb="11" eb="13">
      <t>ミマン</t>
    </rPh>
    <phoneticPr fontId="47"/>
  </si>
  <si>
    <t xml:space="preserve"> 250～ 300万円未満</t>
    <rPh sb="9" eb="11">
      <t>マンエン</t>
    </rPh>
    <rPh sb="11" eb="13">
      <t>ミマン</t>
    </rPh>
    <phoneticPr fontId="47"/>
  </si>
  <si>
    <t xml:space="preserve"> 300～ 400万円未満</t>
    <rPh sb="9" eb="11">
      <t>マンエン</t>
    </rPh>
    <rPh sb="11" eb="13">
      <t>ミマン</t>
    </rPh>
    <phoneticPr fontId="47"/>
  </si>
  <si>
    <t xml:space="preserve"> 400～ 500万円未満</t>
    <rPh sb="9" eb="11">
      <t>マンエン</t>
    </rPh>
    <rPh sb="11" eb="13">
      <t>ミマン</t>
    </rPh>
    <phoneticPr fontId="47"/>
  </si>
  <si>
    <t xml:space="preserve"> 500～ 600万円未満</t>
    <rPh sb="9" eb="11">
      <t>マンエン</t>
    </rPh>
    <rPh sb="11" eb="13">
      <t>ミマン</t>
    </rPh>
    <phoneticPr fontId="47"/>
  </si>
  <si>
    <t xml:space="preserve"> 600～ 700万円未満</t>
    <rPh sb="9" eb="11">
      <t>マンエン</t>
    </rPh>
    <rPh sb="11" eb="13">
      <t>ミマン</t>
    </rPh>
    <phoneticPr fontId="47"/>
  </si>
  <si>
    <t xml:space="preserve"> 700～ 800万円未満</t>
    <rPh sb="9" eb="11">
      <t>マンエン</t>
    </rPh>
    <rPh sb="11" eb="13">
      <t>ミマン</t>
    </rPh>
    <phoneticPr fontId="47"/>
  </si>
  <si>
    <t xml:space="preserve"> 800～ 900万円未満</t>
    <rPh sb="9" eb="11">
      <t>マンエン</t>
    </rPh>
    <rPh sb="11" eb="13">
      <t>ミマン</t>
    </rPh>
    <phoneticPr fontId="47"/>
  </si>
  <si>
    <t xml:space="preserve"> 900～1000万円未満</t>
    <rPh sb="9" eb="11">
      <t>マンエン</t>
    </rPh>
    <rPh sb="11" eb="13">
      <t>ミマン</t>
    </rPh>
    <phoneticPr fontId="47"/>
  </si>
  <si>
    <t>1000～1500万円未満</t>
    <rPh sb="9" eb="11">
      <t>マンエン</t>
    </rPh>
    <rPh sb="11" eb="13">
      <t>ミマン</t>
    </rPh>
    <phoneticPr fontId="47"/>
  </si>
  <si>
    <t>1500万円以上</t>
    <rPh sb="4" eb="6">
      <t>マンエン</t>
    </rPh>
    <rPh sb="6" eb="8">
      <t>イジョウ</t>
    </rPh>
    <phoneticPr fontId="47"/>
  </si>
  <si>
    <t>（注2）就業構造基本調査は5年に一度実施され、平成29年の結果が、現時点で最新のものとなる。</t>
    <phoneticPr fontId="47"/>
  </si>
  <si>
    <t>資料：就業構造基本調査</t>
    <phoneticPr fontId="47"/>
  </si>
  <si>
    <t>4-17. 市内総生産</t>
    <rPh sb="8" eb="9">
      <t>ソウ</t>
    </rPh>
    <rPh sb="9" eb="11">
      <t>セイサン</t>
    </rPh>
    <phoneticPr fontId="42"/>
  </si>
  <si>
    <t>（単位：百万円）</t>
    <rPh sb="4" eb="6">
      <t>ヒャクマン</t>
    </rPh>
    <rPh sb="6" eb="7">
      <t>エン</t>
    </rPh>
    <phoneticPr fontId="42"/>
  </si>
  <si>
    <t>産　業　別</t>
    <phoneticPr fontId="42"/>
  </si>
  <si>
    <t>平成27年度</t>
    <rPh sb="0" eb="2">
      <t>ヘイセイ</t>
    </rPh>
    <phoneticPr fontId="50"/>
  </si>
  <si>
    <t>28年度</t>
  </si>
  <si>
    <t>29年度</t>
    <rPh sb="2" eb="3">
      <t>ネン</t>
    </rPh>
    <rPh sb="3" eb="4">
      <t>ド</t>
    </rPh>
    <phoneticPr fontId="2"/>
  </si>
  <si>
    <t>30年度</t>
    <rPh sb="2" eb="3">
      <t>ネン</t>
    </rPh>
    <rPh sb="3" eb="4">
      <t>ド</t>
    </rPh>
    <phoneticPr fontId="2"/>
  </si>
  <si>
    <t>令和元年度</t>
    <rPh sb="0" eb="2">
      <t>レイワ</t>
    </rPh>
    <rPh sb="2" eb="4">
      <t>ガンネン</t>
    </rPh>
    <phoneticPr fontId="2"/>
  </si>
  <si>
    <t>市内総生産（総 額）</t>
    <rPh sb="2" eb="3">
      <t>ソウ</t>
    </rPh>
    <phoneticPr fontId="42"/>
  </si>
  <si>
    <t>第1次産業</t>
    <phoneticPr fontId="50"/>
  </si>
  <si>
    <t>農　業</t>
    <phoneticPr fontId="42"/>
  </si>
  <si>
    <t>林　業</t>
    <phoneticPr fontId="42"/>
  </si>
  <si>
    <t>水産業</t>
    <rPh sb="0" eb="2">
      <t>スイサン</t>
    </rPh>
    <phoneticPr fontId="42"/>
  </si>
  <si>
    <t>第2次産業</t>
    <phoneticPr fontId="50"/>
  </si>
  <si>
    <t>鉱　業</t>
    <phoneticPr fontId="42"/>
  </si>
  <si>
    <t>製造業</t>
    <phoneticPr fontId="42"/>
  </si>
  <si>
    <t>建設業</t>
    <phoneticPr fontId="42"/>
  </si>
  <si>
    <t>第3次産業</t>
    <rPh sb="0" eb="1">
      <t>ダイ</t>
    </rPh>
    <rPh sb="2" eb="3">
      <t>ジ</t>
    </rPh>
    <rPh sb="3" eb="5">
      <t>サンギョウ</t>
    </rPh>
    <phoneticPr fontId="3"/>
  </si>
  <si>
    <t>電気･ガス･水道・廃棄物処理業</t>
    <rPh sb="0" eb="1">
      <t>デン</t>
    </rPh>
    <phoneticPr fontId="3"/>
  </si>
  <si>
    <t>卸売･小売業</t>
  </si>
  <si>
    <t>運輸・郵便業</t>
    <rPh sb="0" eb="1">
      <t>ウン</t>
    </rPh>
    <rPh sb="3" eb="5">
      <t>ユウビン</t>
    </rPh>
    <rPh sb="5" eb="6">
      <t>ギョウ</t>
    </rPh>
    <phoneticPr fontId="3"/>
  </si>
  <si>
    <t>宿泊・飲食サービス業</t>
  </si>
  <si>
    <t>情報通信業</t>
    <rPh sb="0" eb="2">
      <t>ジョウホウ</t>
    </rPh>
    <phoneticPr fontId="3"/>
  </si>
  <si>
    <t>金融・保険業</t>
  </si>
  <si>
    <t>不動産業</t>
  </si>
  <si>
    <t>専門・科学技術、業務支援サービス業</t>
  </si>
  <si>
    <t>公務</t>
    <rPh sb="0" eb="2">
      <t>コウム</t>
    </rPh>
    <phoneticPr fontId="10"/>
  </si>
  <si>
    <t>教育</t>
    <rPh sb="0" eb="2">
      <t>キョウイク</t>
    </rPh>
    <phoneticPr fontId="10"/>
  </si>
  <si>
    <t>保健衛生・社会事業</t>
  </si>
  <si>
    <t>その他のサービス</t>
    <rPh sb="2" eb="3">
      <t>タ</t>
    </rPh>
    <phoneticPr fontId="10"/>
  </si>
  <si>
    <t>輸入品に課される税・関税</t>
  </si>
  <si>
    <t>(控除)総資本形成に係る消費税</t>
    <rPh sb="1" eb="3">
      <t>コウジョ</t>
    </rPh>
    <phoneticPr fontId="3"/>
  </si>
  <si>
    <t>（注1）毎年、遡及改定を行っているため、前年公表した数値と異なる場合がある。</t>
    <rPh sb="4" eb="6">
      <t>マイトシ</t>
    </rPh>
    <rPh sb="7" eb="9">
      <t>ソキュウ</t>
    </rPh>
    <rPh sb="9" eb="11">
      <t>カイテイ</t>
    </rPh>
    <rPh sb="12" eb="13">
      <t>オコナ</t>
    </rPh>
    <rPh sb="20" eb="22">
      <t>ゼンネン</t>
    </rPh>
    <rPh sb="22" eb="24">
      <t>コウヒョウ</t>
    </rPh>
    <rPh sb="26" eb="28">
      <t>スウチ</t>
    </rPh>
    <rPh sb="29" eb="30">
      <t>コト</t>
    </rPh>
    <rPh sb="32" eb="34">
      <t>バアイ</t>
    </rPh>
    <phoneticPr fontId="42"/>
  </si>
  <si>
    <t>（注2）令和元年度の結果が、現時点での最新データとなる。</t>
    <rPh sb="4" eb="9">
      <t>レイワガンネンド</t>
    </rPh>
    <rPh sb="10" eb="12">
      <t>ケッカ</t>
    </rPh>
    <rPh sb="14" eb="17">
      <t>ゲンジテン</t>
    </rPh>
    <rPh sb="19" eb="21">
      <t>サイシン</t>
    </rPh>
    <phoneticPr fontId="42"/>
  </si>
  <si>
    <t>資料：埼玉県市町村民経済計算</t>
    <rPh sb="3" eb="5">
      <t>サイタマ</t>
    </rPh>
    <rPh sb="6" eb="9">
      <t>シチョウソン</t>
    </rPh>
    <rPh sb="9" eb="10">
      <t>ミン</t>
    </rPh>
    <rPh sb="10" eb="12">
      <t>ケイザイ</t>
    </rPh>
    <rPh sb="12" eb="14">
      <t>ケイサン</t>
    </rPh>
    <phoneticPr fontId="42"/>
  </si>
  <si>
    <t>4-18. 市民所得の分配</t>
    <phoneticPr fontId="42"/>
  </si>
  <si>
    <t>項　　　目</t>
    <phoneticPr fontId="42"/>
  </si>
  <si>
    <t>29年度</t>
  </si>
  <si>
    <t>30年度</t>
    <phoneticPr fontId="2"/>
  </si>
  <si>
    <t>市民所得（分配）（総 額）</t>
    <phoneticPr fontId="42"/>
  </si>
  <si>
    <t>雇用者報酬</t>
    <rPh sb="3" eb="5">
      <t>ホウシュウ</t>
    </rPh>
    <phoneticPr fontId="42"/>
  </si>
  <si>
    <t>財産所得　　</t>
    <phoneticPr fontId="42"/>
  </si>
  <si>
    <t>一般政府</t>
    <phoneticPr fontId="42"/>
  </si>
  <si>
    <t>家計</t>
    <phoneticPr fontId="42"/>
  </si>
  <si>
    <t>対家計民間非営利団体</t>
    <phoneticPr fontId="42"/>
  </si>
  <si>
    <t>企業所得（配当受払後）</t>
  </si>
  <si>
    <t>民間法人企業</t>
    <phoneticPr fontId="42"/>
  </si>
  <si>
    <t>公的企業</t>
    <phoneticPr fontId="42"/>
  </si>
  <si>
    <t>個人企業</t>
    <phoneticPr fontId="42"/>
  </si>
  <si>
    <t>（注2）令和元年度の結果が、現時点での最新データとなる。</t>
    <rPh sb="4" eb="6">
      <t>レイワ</t>
    </rPh>
    <rPh sb="6" eb="8">
      <t>ガンネン</t>
    </rPh>
    <rPh sb="8" eb="9">
      <t>ド</t>
    </rPh>
    <rPh sb="10" eb="12">
      <t>ケッカ</t>
    </rPh>
    <rPh sb="14" eb="17">
      <t>ゲンジテン</t>
    </rPh>
    <rPh sb="19" eb="21">
      <t>サイシン</t>
    </rPh>
    <phoneticPr fontId="42"/>
  </si>
  <si>
    <t>4-19. 市営住宅の状況</t>
    <phoneticPr fontId="42"/>
  </si>
  <si>
    <t>令和4年12月1日</t>
    <rPh sb="0" eb="2">
      <t>レイワ</t>
    </rPh>
    <phoneticPr fontId="42"/>
  </si>
  <si>
    <t>住宅名</t>
  </si>
  <si>
    <t>建設年度</t>
  </si>
  <si>
    <t>棟数</t>
  </si>
  <si>
    <t>戸数</t>
  </si>
  <si>
    <t>世帯</t>
  </si>
  <si>
    <t>入居者総数</t>
  </si>
  <si>
    <t>総　数</t>
  </si>
  <si>
    <t>弥十郎住宅</t>
  </si>
  <si>
    <t>昭和42</t>
  </si>
  <si>
    <t>弥十郎中層住宅</t>
  </si>
  <si>
    <t>川柳町中層住宅</t>
  </si>
  <si>
    <t>第2弥十郎中層住宅</t>
  </si>
  <si>
    <t>七左町中層住宅</t>
  </si>
  <si>
    <t>平成 6</t>
  </si>
  <si>
    <t>南越谷しののめ住宅</t>
  </si>
  <si>
    <t>西大袋中層住宅</t>
  </si>
  <si>
    <t>資料：建築住宅課</t>
    <rPh sb="3" eb="5">
      <t>ケンチク</t>
    </rPh>
    <rPh sb="5" eb="7">
      <t>ジュウタク</t>
    </rPh>
    <phoneticPr fontId="42"/>
  </si>
  <si>
    <t>4-20. 住宅の所有関係別状況</t>
    <rPh sb="6" eb="8">
      <t>ジュウタク</t>
    </rPh>
    <rPh sb="9" eb="11">
      <t>ショユウ</t>
    </rPh>
    <rPh sb="11" eb="13">
      <t>カンケイ</t>
    </rPh>
    <rPh sb="13" eb="14">
      <t>ベツ</t>
    </rPh>
    <rPh sb="14" eb="16">
      <t>ジョウキョウ</t>
    </rPh>
    <phoneticPr fontId="3"/>
  </si>
  <si>
    <t>令和2年10月1日</t>
    <rPh sb="0" eb="2">
      <t>レイワ</t>
    </rPh>
    <phoneticPr fontId="50"/>
  </si>
  <si>
    <t>住居の種類</t>
  </si>
  <si>
    <t>世帯数</t>
  </si>
  <si>
    <t>世帯人員</t>
  </si>
  <si>
    <t>１世帯当り人員</t>
    <phoneticPr fontId="50"/>
  </si>
  <si>
    <t>一　般　世　帯</t>
  </si>
  <si>
    <t>住宅に住む一般世帯</t>
  </si>
  <si>
    <t>持　　ち　　家</t>
  </si>
  <si>
    <t>公営・公団・公社の借家</t>
  </si>
  <si>
    <t>民　営　の　借　家</t>
  </si>
  <si>
    <t>給　与　住　宅</t>
  </si>
  <si>
    <t>間　　借　　り</t>
  </si>
  <si>
    <t>住宅以外に住む一般世帯</t>
  </si>
  <si>
    <t>（注）国勢調査は5年に一度実施され、令和2年の結果が現時点で最新のデータとなる。</t>
    <rPh sb="18" eb="20">
      <t>レイワ</t>
    </rPh>
    <phoneticPr fontId="50"/>
  </si>
  <si>
    <t>資料：国勢調査</t>
  </si>
  <si>
    <t>4-21. 世帯人員別世帯数</t>
    <rPh sb="6" eb="8">
      <t>セタイ</t>
    </rPh>
    <rPh sb="8" eb="10">
      <t>ジンイン</t>
    </rPh>
    <rPh sb="10" eb="11">
      <t>ベツ</t>
    </rPh>
    <rPh sb="11" eb="14">
      <t>セタイスウ</t>
    </rPh>
    <phoneticPr fontId="42"/>
  </si>
  <si>
    <t>各年10月1日</t>
  </si>
  <si>
    <t>一　　　般　　　世　　　帯　　　数</t>
  </si>
  <si>
    <t>一般
世帯人員</t>
    <phoneticPr fontId="42"/>
  </si>
  <si>
    <t>１世帯
当り
人員</t>
    <phoneticPr fontId="42"/>
  </si>
  <si>
    <t>総数</t>
  </si>
  <si>
    <t>１人</t>
  </si>
  <si>
    <t>２人</t>
  </si>
  <si>
    <t>３人</t>
  </si>
  <si>
    <t>４人</t>
  </si>
  <si>
    <t>５人</t>
  </si>
  <si>
    <t>６人</t>
  </si>
  <si>
    <t>７人
以上</t>
    <phoneticPr fontId="42"/>
  </si>
  <si>
    <t>平成22</t>
    <rPh sb="0" eb="2">
      <t>ヘイセイ</t>
    </rPh>
    <phoneticPr fontId="3"/>
  </si>
  <si>
    <t>27</t>
    <phoneticPr fontId="2"/>
  </si>
  <si>
    <t>令和 2</t>
    <rPh sb="0" eb="2">
      <t>レイワ</t>
    </rPh>
    <phoneticPr fontId="3"/>
  </si>
  <si>
    <t>4-22. 居住世帯の有無別住宅数</t>
    <phoneticPr fontId="42"/>
  </si>
  <si>
    <t>住　　　　　宅　　　　　数</t>
    <phoneticPr fontId="42"/>
  </si>
  <si>
    <t>住宅以外
で人が居
住する建
物数</t>
    <rPh sb="0" eb="2">
      <t>ジュウタク</t>
    </rPh>
    <rPh sb="2" eb="4">
      <t>イガイ</t>
    </rPh>
    <rPh sb="6" eb="7">
      <t>ヒト</t>
    </rPh>
    <rPh sb="8" eb="9">
      <t>イ</t>
    </rPh>
    <rPh sb="10" eb="11">
      <t>ジュウ</t>
    </rPh>
    <rPh sb="13" eb="14">
      <t>ケン</t>
    </rPh>
    <rPh sb="15" eb="17">
      <t>モノカズ</t>
    </rPh>
    <rPh sb="16" eb="17">
      <t>カズ</t>
    </rPh>
    <phoneticPr fontId="42"/>
  </si>
  <si>
    <t>居住世帯あり</t>
  </si>
  <si>
    <t>居住世帯なし</t>
  </si>
  <si>
    <t>同居世帯なし</t>
  </si>
  <si>
    <t>同居世帯あり</t>
  </si>
  <si>
    <t>一時現在者のみ</t>
    <phoneticPr fontId="42"/>
  </si>
  <si>
    <t>空き家</t>
    <phoneticPr fontId="42"/>
  </si>
  <si>
    <t>建設中</t>
    <phoneticPr fontId="42"/>
  </si>
  <si>
    <t>平成20</t>
    <rPh sb="0" eb="1">
      <t>ヘイセイ</t>
    </rPh>
    <phoneticPr fontId="2"/>
  </si>
  <si>
    <t>（注1）住宅・土地統計調査は標本調査であり、越谷市では抽出された約6000戸から全体を推計したもの</t>
    <rPh sb="1" eb="2">
      <t>チュウ</t>
    </rPh>
    <phoneticPr fontId="42"/>
  </si>
  <si>
    <t>　　　 で実数ではない。</t>
    <phoneticPr fontId="42"/>
  </si>
  <si>
    <t>（注2）住宅・土地統計調査は5年に一度実施され、平成30年の結果が、現時点での最新データとなる。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42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</si>
  <si>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42"/>
  </si>
  <si>
    <t>4-23. 住宅の種類・構造・建築の時期別住宅数</t>
    <rPh sb="6" eb="8">
      <t>ジュウタク</t>
    </rPh>
    <rPh sb="9" eb="11">
      <t>シュルイ</t>
    </rPh>
    <rPh sb="12" eb="14">
      <t>コウゾウ</t>
    </rPh>
    <rPh sb="15" eb="17">
      <t>ケンチク</t>
    </rPh>
    <rPh sb="18" eb="20">
      <t>ジキ</t>
    </rPh>
    <rPh sb="20" eb="21">
      <t>ベツ</t>
    </rPh>
    <rPh sb="21" eb="23">
      <t>ジュウタク</t>
    </rPh>
    <rPh sb="23" eb="24">
      <t>スウ</t>
    </rPh>
    <phoneticPr fontId="42"/>
  </si>
  <si>
    <t>平成30年10月1日</t>
    <rPh sb="0" eb="2">
      <t>ヘイセイ</t>
    </rPh>
    <rPh sb="4" eb="5">
      <t>ネン</t>
    </rPh>
    <rPh sb="7" eb="8">
      <t>ガツ</t>
    </rPh>
    <rPh sb="9" eb="10">
      <t>ニチ</t>
    </rPh>
    <phoneticPr fontId="42"/>
  </si>
  <si>
    <t>総  数</t>
    <phoneticPr fontId="42"/>
  </si>
  <si>
    <t>住宅の種類</t>
    <phoneticPr fontId="42"/>
  </si>
  <si>
    <t xml:space="preserve">構          造 </t>
    <phoneticPr fontId="42"/>
  </si>
  <si>
    <t>建築の時期</t>
    <phoneticPr fontId="42"/>
  </si>
  <si>
    <t>専用住宅</t>
  </si>
  <si>
    <t>店舗
その他の
併用住宅</t>
    <phoneticPr fontId="42"/>
  </si>
  <si>
    <t>木造</t>
  </si>
  <si>
    <t>防火木造</t>
  </si>
  <si>
    <t>鉄筋･鉄骨コンクリート造</t>
    <phoneticPr fontId="42"/>
  </si>
  <si>
    <t>鉄骨造</t>
  </si>
  <si>
    <t>（9区分）</t>
    <rPh sb="2" eb="4">
      <t>クブン</t>
    </rPh>
    <phoneticPr fontId="42"/>
  </si>
  <si>
    <t>住宅総数</t>
    <rPh sb="0" eb="2">
      <t>ジュウタク</t>
    </rPh>
    <rPh sb="2" eb="4">
      <t>ソウスウ</t>
    </rPh>
    <phoneticPr fontId="42"/>
  </si>
  <si>
    <t>‐</t>
    <phoneticPr fontId="50"/>
  </si>
  <si>
    <t>昭和45年以前</t>
    <phoneticPr fontId="42"/>
  </si>
  <si>
    <t>昭和46年～　　55年</t>
    <phoneticPr fontId="42"/>
  </si>
  <si>
    <t>昭和56年～平成 2年</t>
    <rPh sb="6" eb="8">
      <t>ヘイセイ</t>
    </rPh>
    <phoneticPr fontId="42"/>
  </si>
  <si>
    <t>平成 3年～　　 7年</t>
    <rPh sb="0" eb="2">
      <t>ヘイセイ</t>
    </rPh>
    <rPh sb="10" eb="11">
      <t>ネン</t>
    </rPh>
    <phoneticPr fontId="42"/>
  </si>
  <si>
    <t>平成 8年～　　12年</t>
    <phoneticPr fontId="42"/>
  </si>
  <si>
    <t>平成13年～　　17年</t>
    <phoneticPr fontId="42"/>
  </si>
  <si>
    <t>平成18年～　　22年</t>
    <phoneticPr fontId="42"/>
  </si>
  <si>
    <t>平成23年～　　27年</t>
    <rPh sb="10" eb="11">
      <t>ネン</t>
    </rPh>
    <phoneticPr fontId="2"/>
  </si>
  <si>
    <t>平成28年～　　30年9月</t>
    <rPh sb="12" eb="13">
      <t>ツキ</t>
    </rPh>
    <phoneticPr fontId="42"/>
  </si>
  <si>
    <t>（注2）「住宅総数」には建築の時期「不詳」を含む。</t>
    <rPh sb="1" eb="2">
      <t>チュウ</t>
    </rPh>
    <rPh sb="5" eb="7">
      <t>ジュウタク</t>
    </rPh>
    <rPh sb="7" eb="9">
      <t>ソウスウ</t>
    </rPh>
    <rPh sb="18" eb="20">
      <t>フショウ</t>
    </rPh>
    <rPh sb="22" eb="23">
      <t>フク</t>
    </rPh>
    <phoneticPr fontId="42"/>
  </si>
  <si>
    <t>（注3）住宅・土地統計調査は5年に一度実施され、平成30年の結果が、現時点での最新データとなる。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42"/>
  </si>
  <si>
    <t>4-24. 住宅の所有関係等の住宅数</t>
    <rPh sb="6" eb="8">
      <t>ジュウタク</t>
    </rPh>
    <rPh sb="9" eb="11">
      <t>ショユウ</t>
    </rPh>
    <rPh sb="11" eb="13">
      <t>カンケイ</t>
    </rPh>
    <rPh sb="13" eb="14">
      <t>トウ</t>
    </rPh>
    <rPh sb="15" eb="18">
      <t>ジュウタクスウ</t>
    </rPh>
    <phoneticPr fontId="56"/>
  </si>
  <si>
    <t>（1）住宅の所有関係・建て方・階数別専用住宅数</t>
    <phoneticPr fontId="56"/>
  </si>
  <si>
    <t>平成30年10月1日</t>
    <rPh sb="0" eb="2">
      <t>ヘイセイ</t>
    </rPh>
    <rPh sb="4" eb="5">
      <t>ネン</t>
    </rPh>
    <rPh sb="7" eb="8">
      <t>ガツ</t>
    </rPh>
    <rPh sb="9" eb="10">
      <t>ニチ</t>
    </rPh>
    <phoneticPr fontId="56"/>
  </si>
  <si>
    <t>住宅の
所有関係</t>
    <phoneticPr fontId="56"/>
  </si>
  <si>
    <t>総　数</t>
    <rPh sb="0" eb="1">
      <t>フサ</t>
    </rPh>
    <rPh sb="2" eb="3">
      <t>カズ</t>
    </rPh>
    <phoneticPr fontId="56"/>
  </si>
  <si>
    <t>一戸建</t>
    <rPh sb="0" eb="2">
      <t>イッコ</t>
    </rPh>
    <rPh sb="2" eb="3">
      <t>ダ</t>
    </rPh>
    <phoneticPr fontId="42"/>
  </si>
  <si>
    <t>長屋建</t>
    <rPh sb="0" eb="2">
      <t>ナガヤ</t>
    </rPh>
    <rPh sb="2" eb="3">
      <t>ダテ</t>
    </rPh>
    <phoneticPr fontId="42"/>
  </si>
  <si>
    <t>共同住宅</t>
    <rPh sb="0" eb="2">
      <t>キョウドウ</t>
    </rPh>
    <rPh sb="2" eb="4">
      <t>ジュウタク</t>
    </rPh>
    <phoneticPr fontId="42"/>
  </si>
  <si>
    <t>その他</t>
    <phoneticPr fontId="56"/>
  </si>
  <si>
    <t>１階建</t>
    <rPh sb="1" eb="2">
      <t>カイ</t>
    </rPh>
    <rPh sb="2" eb="3">
      <t>ダテ</t>
    </rPh>
    <phoneticPr fontId="56"/>
  </si>
  <si>
    <t>２階建以上</t>
    <rPh sb="1" eb="2">
      <t>カイ</t>
    </rPh>
    <rPh sb="2" eb="3">
      <t>ダテ</t>
    </rPh>
    <rPh sb="3" eb="5">
      <t>イジョウ</t>
    </rPh>
    <phoneticPr fontId="56"/>
  </si>
  <si>
    <t>２階建</t>
    <rPh sb="1" eb="2">
      <t>カイ</t>
    </rPh>
    <rPh sb="2" eb="3">
      <t>タ</t>
    </rPh>
    <phoneticPr fontId="56"/>
  </si>
  <si>
    <t>３～５階</t>
    <rPh sb="3" eb="4">
      <t>カイ</t>
    </rPh>
    <phoneticPr fontId="56"/>
  </si>
  <si>
    <t>６階建以上</t>
    <rPh sb="1" eb="2">
      <t>カイ</t>
    </rPh>
    <rPh sb="2" eb="3">
      <t>ダテ</t>
    </rPh>
    <rPh sb="3" eb="5">
      <t>イジョウ</t>
    </rPh>
    <phoneticPr fontId="56"/>
  </si>
  <si>
    <t>専用住宅総数</t>
    <phoneticPr fontId="56"/>
  </si>
  <si>
    <t>持ち家総数</t>
    <rPh sb="0" eb="1">
      <t>モ</t>
    </rPh>
    <rPh sb="2" eb="3">
      <t>イエ</t>
    </rPh>
    <rPh sb="3" eb="5">
      <t>ソウスウ</t>
    </rPh>
    <phoneticPr fontId="42"/>
  </si>
  <si>
    <t>借　家</t>
    <rPh sb="0" eb="1">
      <t>シャク</t>
    </rPh>
    <rPh sb="2" eb="3">
      <t>イエ</t>
    </rPh>
    <phoneticPr fontId="56"/>
  </si>
  <si>
    <t>公営の借家</t>
    <rPh sb="0" eb="1">
      <t>オオヤケ</t>
    </rPh>
    <rPh sb="1" eb="2">
      <t>エイ</t>
    </rPh>
    <rPh sb="3" eb="4">
      <t>シャク</t>
    </rPh>
    <rPh sb="4" eb="5">
      <t>イエ</t>
    </rPh>
    <phoneticPr fontId="56"/>
  </si>
  <si>
    <t>都市再生機構・公社の借家</t>
    <rPh sb="0" eb="2">
      <t>トシ</t>
    </rPh>
    <rPh sb="2" eb="4">
      <t>サイセイ</t>
    </rPh>
    <rPh sb="4" eb="6">
      <t>キコウ</t>
    </rPh>
    <rPh sb="7" eb="8">
      <t>オオヤケ</t>
    </rPh>
    <rPh sb="8" eb="9">
      <t>シャ</t>
    </rPh>
    <rPh sb="10" eb="11">
      <t>シャク</t>
    </rPh>
    <rPh sb="11" eb="12">
      <t>イエ</t>
    </rPh>
    <phoneticPr fontId="56"/>
  </si>
  <si>
    <t>民営借家</t>
    <rPh sb="0" eb="1">
      <t>タミ</t>
    </rPh>
    <rPh sb="1" eb="2">
      <t>エイ</t>
    </rPh>
    <rPh sb="2" eb="3">
      <t>シャク</t>
    </rPh>
    <rPh sb="3" eb="4">
      <t>イエ</t>
    </rPh>
    <phoneticPr fontId="56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</si>
  <si>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56"/>
  </si>
  <si>
    <t>（注2）総数には住宅の所有関係「不詳」を含む。</t>
    <rPh sb="1" eb="2">
      <t>チュウ</t>
    </rPh>
    <rPh sb="4" eb="6">
      <t>ソウスウ</t>
    </rPh>
    <rPh sb="8" eb="10">
      <t>ジュウタク</t>
    </rPh>
    <rPh sb="11" eb="13">
      <t>ショユウ</t>
    </rPh>
    <rPh sb="13" eb="15">
      <t>カンケイ</t>
    </rPh>
    <rPh sb="16" eb="18">
      <t>フショウ</t>
    </rPh>
    <rPh sb="20" eb="21">
      <t>フク</t>
    </rPh>
    <phoneticPr fontId="42"/>
  </si>
  <si>
    <t>（2）住宅の所有関係・別世帯の子の居住地別高齢者世帯数</t>
    <rPh sb="3" eb="5">
      <t>ジュウタク</t>
    </rPh>
    <rPh sb="6" eb="8">
      <t>ショユウ</t>
    </rPh>
    <rPh sb="8" eb="10">
      <t>カンケイ</t>
    </rPh>
    <rPh sb="11" eb="12">
      <t>ベツ</t>
    </rPh>
    <rPh sb="12" eb="14">
      <t>セタイ</t>
    </rPh>
    <rPh sb="15" eb="16">
      <t>コ</t>
    </rPh>
    <rPh sb="17" eb="20">
      <t>キョジュウチ</t>
    </rPh>
    <rPh sb="20" eb="21">
      <t>ベツ</t>
    </rPh>
    <rPh sb="21" eb="24">
      <t>コウレイシャ</t>
    </rPh>
    <rPh sb="24" eb="26">
      <t>セタイ</t>
    </rPh>
    <rPh sb="26" eb="27">
      <t>スウ</t>
    </rPh>
    <phoneticPr fontId="56"/>
  </si>
  <si>
    <t>住宅の所有関係住宅総数</t>
    <phoneticPr fontId="56"/>
  </si>
  <si>
    <t>総数
（子の
居住地
不詳を
含む）</t>
    <rPh sb="0" eb="2">
      <t>ソウスウ</t>
    </rPh>
    <phoneticPr fontId="42"/>
  </si>
  <si>
    <t>子がいる</t>
    <phoneticPr fontId="42"/>
  </si>
  <si>
    <t>子は
いない</t>
    <rPh sb="0" eb="1">
      <t>コ</t>
    </rPh>
    <phoneticPr fontId="56"/>
  </si>
  <si>
    <t>総数
（注3）</t>
    <phoneticPr fontId="42"/>
  </si>
  <si>
    <t>一緒に
住んでいる
(同じ建物
又は敷地内
に住んでい
る場合も
含む)</t>
    <phoneticPr fontId="42"/>
  </si>
  <si>
    <t>徒歩5分
程度の
場所に
住んでいる</t>
    <phoneticPr fontId="42"/>
  </si>
  <si>
    <t>片道15分
未満の
場所に
住んでいる</t>
    <phoneticPr fontId="42"/>
  </si>
  <si>
    <t>片道1時間
未満の
場所に
住んでいる</t>
    <phoneticPr fontId="42"/>
  </si>
  <si>
    <t>片道1時間
以上の
場所に
住んでいる</t>
    <phoneticPr fontId="42"/>
  </si>
  <si>
    <t>65歳以上の単身世帯総数</t>
    <rPh sb="2" eb="3">
      <t>サイ</t>
    </rPh>
    <rPh sb="3" eb="5">
      <t>イジョウ</t>
    </rPh>
    <rPh sb="6" eb="7">
      <t>タン</t>
    </rPh>
    <rPh sb="7" eb="8">
      <t>ミ</t>
    </rPh>
    <rPh sb="8" eb="9">
      <t>ヨ</t>
    </rPh>
    <rPh sb="9" eb="10">
      <t>オビ</t>
    </rPh>
    <rPh sb="10" eb="12">
      <t>ソウスウ</t>
    </rPh>
    <phoneticPr fontId="56"/>
  </si>
  <si>
    <t>持ち家</t>
    <rPh sb="0" eb="1">
      <t>モチ</t>
    </rPh>
    <rPh sb="2" eb="3">
      <t>イエ</t>
    </rPh>
    <phoneticPr fontId="56"/>
  </si>
  <si>
    <t>公営･都市再生機構･公社の借家</t>
    <rPh sb="0" eb="1">
      <t>オオヤケ</t>
    </rPh>
    <rPh sb="1" eb="2">
      <t>エイ</t>
    </rPh>
    <rPh sb="3" eb="5">
      <t>トシ</t>
    </rPh>
    <rPh sb="5" eb="7">
      <t>サイセイ</t>
    </rPh>
    <rPh sb="7" eb="9">
      <t>キコウ</t>
    </rPh>
    <rPh sb="10" eb="11">
      <t>オオヤケ</t>
    </rPh>
    <rPh sb="11" eb="12">
      <t>シャ</t>
    </rPh>
    <rPh sb="13" eb="14">
      <t>シャク</t>
    </rPh>
    <rPh sb="14" eb="15">
      <t>イエ</t>
    </rPh>
    <phoneticPr fontId="56"/>
  </si>
  <si>
    <t>65歳以上の夫婦世帯総数</t>
    <rPh sb="2" eb="3">
      <t>サイ</t>
    </rPh>
    <rPh sb="3" eb="5">
      <t>イジョウ</t>
    </rPh>
    <rPh sb="6" eb="7">
      <t>オット</t>
    </rPh>
    <rPh sb="7" eb="8">
      <t>フ</t>
    </rPh>
    <rPh sb="8" eb="9">
      <t>ヨ</t>
    </rPh>
    <rPh sb="9" eb="10">
      <t>オビ</t>
    </rPh>
    <rPh sb="10" eb="11">
      <t>フサ</t>
    </rPh>
    <rPh sb="11" eb="12">
      <t>カズ</t>
    </rPh>
    <phoneticPr fontId="56"/>
  </si>
  <si>
    <t>同居世帯</t>
    <rPh sb="0" eb="1">
      <t>ドウ</t>
    </rPh>
    <rPh sb="1" eb="2">
      <t>イ</t>
    </rPh>
    <rPh sb="2" eb="3">
      <t>セ</t>
    </rPh>
    <rPh sb="3" eb="4">
      <t>オビ</t>
    </rPh>
    <phoneticPr fontId="56"/>
  </si>
  <si>
    <t>（注2）「65歳以上の単身世帯総数」、「65歳以上の夫婦世帯総数」には、住宅の所有関係「不詳」を含</t>
    <rPh sb="1" eb="2">
      <t>チュウ</t>
    </rPh>
    <rPh sb="7" eb="10">
      <t>サイイジョウ</t>
    </rPh>
    <rPh sb="11" eb="13">
      <t>タンシン</t>
    </rPh>
    <rPh sb="13" eb="15">
      <t>セタイ</t>
    </rPh>
    <rPh sb="15" eb="17">
      <t>ソウスウ</t>
    </rPh>
    <rPh sb="22" eb="25">
      <t>サイイジョウ</t>
    </rPh>
    <rPh sb="26" eb="28">
      <t>フウフ</t>
    </rPh>
    <rPh sb="28" eb="30">
      <t>セタイ</t>
    </rPh>
    <rPh sb="30" eb="32">
      <t>ソウスウ</t>
    </rPh>
    <rPh sb="36" eb="38">
      <t>ジュウタク</t>
    </rPh>
    <rPh sb="39" eb="41">
      <t>ショユウ</t>
    </rPh>
    <rPh sb="41" eb="43">
      <t>カンケイ</t>
    </rPh>
    <rPh sb="44" eb="46">
      <t>フショウ</t>
    </rPh>
    <rPh sb="48" eb="49">
      <t>フク</t>
    </rPh>
    <phoneticPr fontId="42"/>
  </si>
  <si>
    <t>　　　 む。</t>
    <phoneticPr fontId="42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</si>
  <si>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56"/>
  </si>
  <si>
    <t>4-25. 土地の標準価格</t>
    <phoneticPr fontId="56"/>
  </si>
  <si>
    <t>各年7月1日</t>
    <rPh sb="0" eb="2">
      <t>カクネン</t>
    </rPh>
    <rPh sb="3" eb="4">
      <t>ガツ</t>
    </rPh>
    <rPh sb="5" eb="6">
      <t>ニチ</t>
    </rPh>
    <phoneticPr fontId="56"/>
  </si>
  <si>
    <t>（単位：円／㎡）</t>
    <rPh sb="1" eb="3">
      <t>タンイ</t>
    </rPh>
    <rPh sb="4" eb="5">
      <t>エン</t>
    </rPh>
    <phoneticPr fontId="56"/>
  </si>
  <si>
    <t>年</t>
    <rPh sb="0" eb="1">
      <t>ネン</t>
    </rPh>
    <phoneticPr fontId="56"/>
  </si>
  <si>
    <t>種　別</t>
    <rPh sb="0" eb="1">
      <t>シュ</t>
    </rPh>
    <rPh sb="2" eb="3">
      <t>ベツ</t>
    </rPh>
    <phoneticPr fontId="56"/>
  </si>
  <si>
    <t>住宅地</t>
    <rPh sb="0" eb="3">
      <t>ジュウタクチ</t>
    </rPh>
    <phoneticPr fontId="56"/>
  </si>
  <si>
    <t>商業地</t>
    <rPh sb="0" eb="3">
      <t>ショウギョウチ</t>
    </rPh>
    <phoneticPr fontId="56"/>
  </si>
  <si>
    <t>工業地</t>
    <rPh sb="0" eb="3">
      <t>コウギョウチ</t>
    </rPh>
    <phoneticPr fontId="56"/>
  </si>
  <si>
    <t>全用途（林地を除く）</t>
    <rPh sb="0" eb="1">
      <t>ゼン</t>
    </rPh>
    <rPh sb="1" eb="3">
      <t>ヨウト</t>
    </rPh>
    <rPh sb="4" eb="5">
      <t>ハヤシ</t>
    </rPh>
    <rPh sb="5" eb="6">
      <t>チ</t>
    </rPh>
    <rPh sb="7" eb="8">
      <t>ノゾ</t>
    </rPh>
    <phoneticPr fontId="56"/>
  </si>
  <si>
    <t>平均価格</t>
    <rPh sb="0" eb="2">
      <t>ヘイキン</t>
    </rPh>
    <rPh sb="2" eb="4">
      <t>カカク</t>
    </rPh>
    <phoneticPr fontId="56"/>
  </si>
  <si>
    <r>
      <t xml:space="preserve"> 対前年比
 変動率</t>
    </r>
    <r>
      <rPr>
        <sz val="7"/>
        <rFont val="ＭＳ 明朝"/>
        <family val="1"/>
        <charset val="128"/>
      </rPr>
      <t>（%）</t>
    </r>
    <rPh sb="1" eb="2">
      <t>タイ</t>
    </rPh>
    <rPh sb="2" eb="4">
      <t>ゼンネン</t>
    </rPh>
    <rPh sb="4" eb="5">
      <t>ヒ</t>
    </rPh>
    <rPh sb="7" eb="9">
      <t>ヘンドウ</t>
    </rPh>
    <rPh sb="9" eb="10">
      <t>リツ</t>
    </rPh>
    <phoneticPr fontId="56"/>
  </si>
  <si>
    <t xml:space="preserve">平成30 </t>
    <rPh sb="0" eb="1">
      <t>ヘイセイ</t>
    </rPh>
    <phoneticPr fontId="2"/>
  </si>
  <si>
    <t>越谷市</t>
  </si>
  <si>
    <t>県平均</t>
  </si>
  <si>
    <t xml:space="preserve">令和元 </t>
    <rPh sb="0" eb="2">
      <t>レイワガン</t>
    </rPh>
    <phoneticPr fontId="2"/>
  </si>
  <si>
    <t xml:space="preserve">2 </t>
    <phoneticPr fontId="2"/>
  </si>
  <si>
    <t xml:space="preserve">3 </t>
    <phoneticPr fontId="50"/>
  </si>
  <si>
    <t>越谷市</t>
    <rPh sb="0" eb="3">
      <t>コシガヤシ</t>
    </rPh>
    <phoneticPr fontId="56"/>
  </si>
  <si>
    <t>県平均</t>
    <rPh sb="0" eb="1">
      <t>ケン</t>
    </rPh>
    <rPh sb="1" eb="3">
      <t>ヘイキン</t>
    </rPh>
    <phoneticPr fontId="56"/>
  </si>
  <si>
    <t xml:space="preserve">4 </t>
    <phoneticPr fontId="50"/>
  </si>
  <si>
    <t>資料：埼玉県地価調査</t>
    <phoneticPr fontId="2"/>
  </si>
  <si>
    <t>4-26. 「市長への手紙等市民の声」関係担当部課所別・種別件数</t>
    <phoneticPr fontId="42"/>
  </si>
  <si>
    <t>令和3年度</t>
    <rPh sb="0" eb="2">
      <t>レイワ</t>
    </rPh>
    <rPh sb="3" eb="5">
      <t>ネンド</t>
    </rPh>
    <phoneticPr fontId="42"/>
  </si>
  <si>
    <t>担　　　当</t>
  </si>
  <si>
    <t>種　　　　　　　別</t>
    <rPh sb="0" eb="1">
      <t>タネ</t>
    </rPh>
    <rPh sb="8" eb="9">
      <t>ベツ</t>
    </rPh>
    <phoneticPr fontId="42"/>
  </si>
  <si>
    <t>総件数</t>
  </si>
  <si>
    <t>部</t>
  </si>
  <si>
    <t>課所別</t>
  </si>
  <si>
    <t>意　見</t>
    <phoneticPr fontId="42"/>
  </si>
  <si>
    <t>要　望</t>
    <phoneticPr fontId="42"/>
  </si>
  <si>
    <t>苦　情</t>
    <phoneticPr fontId="42"/>
  </si>
  <si>
    <t>照　会</t>
    <phoneticPr fontId="42"/>
  </si>
  <si>
    <t>相　談</t>
    <phoneticPr fontId="42"/>
  </si>
  <si>
    <t>危機管理室</t>
    <rPh sb="4" eb="5">
      <t>シツ</t>
    </rPh>
    <phoneticPr fontId="2"/>
  </si>
  <si>
    <t>危機管理室</t>
  </si>
  <si>
    <t>市長公室</t>
    <rPh sb="0" eb="4">
      <t>シチョウコウシツ</t>
    </rPh>
    <phoneticPr fontId="2"/>
  </si>
  <si>
    <t>秘書課</t>
    <rPh sb="0" eb="3">
      <t>ヒショカ</t>
    </rPh>
    <phoneticPr fontId="2"/>
  </si>
  <si>
    <t>行政デジタル推進課</t>
    <rPh sb="0" eb="2">
      <t>ギョウセイ</t>
    </rPh>
    <rPh sb="6" eb="8">
      <t>スイシン</t>
    </rPh>
    <rPh sb="8" eb="9">
      <t>カ</t>
    </rPh>
    <phoneticPr fontId="3"/>
  </si>
  <si>
    <t>広報シティ
プロモーション課</t>
    <phoneticPr fontId="2"/>
  </si>
  <si>
    <t>人権・男女
共同参画推進課</t>
  </si>
  <si>
    <t>総合政策部</t>
    <rPh sb="0" eb="2">
      <t>ソウゴウ</t>
    </rPh>
    <rPh sb="2" eb="4">
      <t>セイサク</t>
    </rPh>
    <rPh sb="4" eb="5">
      <t>ブ</t>
    </rPh>
    <phoneticPr fontId="3"/>
  </si>
  <si>
    <t>政策課</t>
    <rPh sb="0" eb="2">
      <t>セイサク</t>
    </rPh>
    <rPh sb="2" eb="3">
      <t>カ</t>
    </rPh>
    <phoneticPr fontId="3"/>
  </si>
  <si>
    <t>南越谷にぎわい推進室</t>
  </si>
  <si>
    <t>行財政部</t>
  </si>
  <si>
    <t>財政課</t>
    <rPh sb="0" eb="2">
      <t>ザイセイ</t>
    </rPh>
    <rPh sb="2" eb="3">
      <t>カ</t>
    </rPh>
    <phoneticPr fontId="3"/>
  </si>
  <si>
    <t>行政管理課</t>
    <rPh sb="0" eb="2">
      <t>ギョウセイ</t>
    </rPh>
    <rPh sb="2" eb="4">
      <t>カンリ</t>
    </rPh>
    <rPh sb="4" eb="5">
      <t>カ</t>
    </rPh>
    <phoneticPr fontId="3"/>
  </si>
  <si>
    <t>公共施設
マネジメント推進課</t>
    <rPh sb="0" eb="2">
      <t>コウキョウ</t>
    </rPh>
    <rPh sb="2" eb="4">
      <t>シセツ</t>
    </rPh>
    <rPh sb="11" eb="13">
      <t>スイシン</t>
    </rPh>
    <rPh sb="13" eb="14">
      <t>カ</t>
    </rPh>
    <phoneticPr fontId="3"/>
  </si>
  <si>
    <t>市民税課</t>
    <rPh sb="0" eb="3">
      <t>シミンゼイ</t>
    </rPh>
    <rPh sb="3" eb="4">
      <t>カ</t>
    </rPh>
    <phoneticPr fontId="3"/>
  </si>
  <si>
    <t>資産税課</t>
    <rPh sb="0" eb="3">
      <t>シサンゼイ</t>
    </rPh>
    <rPh sb="3" eb="4">
      <t>カ</t>
    </rPh>
    <phoneticPr fontId="3"/>
  </si>
  <si>
    <t>収納課</t>
    <rPh sb="0" eb="2">
      <t>シュウノウ</t>
    </rPh>
    <rPh sb="2" eb="3">
      <t>カ</t>
    </rPh>
    <phoneticPr fontId="3"/>
  </si>
  <si>
    <t>総務部</t>
  </si>
  <si>
    <t>法務課</t>
    <rPh sb="0" eb="2">
      <t>ホウム</t>
    </rPh>
    <rPh sb="2" eb="3">
      <t>カ</t>
    </rPh>
    <phoneticPr fontId="10"/>
  </si>
  <si>
    <t>総務課</t>
    <rPh sb="0" eb="3">
      <t>ソウムカカ</t>
    </rPh>
    <phoneticPr fontId="10"/>
  </si>
  <si>
    <t>人事課</t>
    <rPh sb="0" eb="2">
      <t>ジンジ</t>
    </rPh>
    <rPh sb="2" eb="3">
      <t>カ</t>
    </rPh>
    <phoneticPr fontId="10"/>
  </si>
  <si>
    <t>安全衛生管理課</t>
    <rPh sb="0" eb="2">
      <t>アンゼン</t>
    </rPh>
    <rPh sb="2" eb="4">
      <t>エイセイ</t>
    </rPh>
    <rPh sb="4" eb="6">
      <t>カンリ</t>
    </rPh>
    <rPh sb="6" eb="7">
      <t>カ</t>
    </rPh>
    <phoneticPr fontId="10"/>
  </si>
  <si>
    <t>契約課</t>
    <rPh sb="0" eb="2">
      <t>ケイヤク</t>
    </rPh>
    <rPh sb="2" eb="3">
      <t>カ</t>
    </rPh>
    <phoneticPr fontId="10"/>
  </si>
  <si>
    <t>工事検査課</t>
    <rPh sb="0" eb="2">
      <t>コウジ</t>
    </rPh>
    <rPh sb="2" eb="4">
      <t>ケンサ</t>
    </rPh>
    <rPh sb="4" eb="5">
      <t>カ</t>
    </rPh>
    <phoneticPr fontId="10"/>
  </si>
  <si>
    <t>庁舎管理課</t>
    <rPh sb="0" eb="2">
      <t>チョウシャ</t>
    </rPh>
    <rPh sb="2" eb="4">
      <t>カンリ</t>
    </rPh>
    <rPh sb="4" eb="5">
      <t>カ</t>
    </rPh>
    <phoneticPr fontId="10"/>
  </si>
  <si>
    <t>市民協働部</t>
  </si>
  <si>
    <t>市民活動支援課</t>
  </si>
  <si>
    <t>くらし安心課</t>
  </si>
  <si>
    <t>市民課</t>
  </si>
  <si>
    <t>北部出張所</t>
  </si>
  <si>
    <t>南部出張所</t>
  </si>
  <si>
    <t>福祉部</t>
  </si>
  <si>
    <t>福祉総務課</t>
    <rPh sb="0" eb="2">
      <t>フクシ</t>
    </rPh>
    <rPh sb="2" eb="4">
      <t>ソウム</t>
    </rPh>
    <rPh sb="4" eb="5">
      <t>カ</t>
    </rPh>
    <phoneticPr fontId="10"/>
  </si>
  <si>
    <t>生活福祉課</t>
    <rPh sb="0" eb="2">
      <t>セイカツ</t>
    </rPh>
    <rPh sb="2" eb="4">
      <t>フクシ</t>
    </rPh>
    <rPh sb="4" eb="5">
      <t>カ</t>
    </rPh>
    <phoneticPr fontId="10"/>
  </si>
  <si>
    <t>障害福祉課</t>
    <rPh sb="0" eb="1">
      <t>ショウ</t>
    </rPh>
    <rPh sb="1" eb="2">
      <t>ガイ</t>
    </rPh>
    <rPh sb="2" eb="4">
      <t>フクシ</t>
    </rPh>
    <rPh sb="4" eb="5">
      <t>カ</t>
    </rPh>
    <phoneticPr fontId="10"/>
  </si>
  <si>
    <t>地域共生部</t>
  </si>
  <si>
    <t>地域共生推進課</t>
    <rPh sb="0" eb="2">
      <t>チイキ</t>
    </rPh>
    <rPh sb="2" eb="4">
      <t>キョウセイ</t>
    </rPh>
    <rPh sb="4" eb="6">
      <t>スイシン</t>
    </rPh>
    <rPh sb="6" eb="7">
      <t>カ</t>
    </rPh>
    <phoneticPr fontId="10"/>
  </si>
  <si>
    <t>地域包括ケア課</t>
    <rPh sb="0" eb="2">
      <t>チイキ</t>
    </rPh>
    <rPh sb="2" eb="4">
      <t>ホウカツ</t>
    </rPh>
    <rPh sb="6" eb="7">
      <t>カ</t>
    </rPh>
    <phoneticPr fontId="10"/>
  </si>
  <si>
    <t>介護保険課</t>
    <rPh sb="0" eb="2">
      <t>カイゴ</t>
    </rPh>
    <rPh sb="2" eb="4">
      <t>ホケン</t>
    </rPh>
    <rPh sb="4" eb="5">
      <t>カ</t>
    </rPh>
    <phoneticPr fontId="10"/>
  </si>
  <si>
    <t>子ども家庭部</t>
  </si>
  <si>
    <t>子ども施策推進課</t>
    <rPh sb="0" eb="1">
      <t>コ</t>
    </rPh>
    <rPh sb="3" eb="5">
      <t>シサク</t>
    </rPh>
    <rPh sb="5" eb="7">
      <t>スイシン</t>
    </rPh>
    <rPh sb="7" eb="8">
      <t>カ</t>
    </rPh>
    <phoneticPr fontId="10"/>
  </si>
  <si>
    <t>子ども福祉課</t>
    <rPh sb="0" eb="1">
      <t>コ</t>
    </rPh>
    <rPh sb="3" eb="5">
      <t>フクシ</t>
    </rPh>
    <rPh sb="5" eb="6">
      <t>カ</t>
    </rPh>
    <phoneticPr fontId="10"/>
  </si>
  <si>
    <t>保育入所課</t>
    <rPh sb="0" eb="2">
      <t>ホイク</t>
    </rPh>
    <rPh sb="2" eb="4">
      <t>ニュウショ</t>
    </rPh>
    <rPh sb="4" eb="5">
      <t>カ</t>
    </rPh>
    <phoneticPr fontId="10"/>
  </si>
  <si>
    <t>保育施設課</t>
    <rPh sb="0" eb="2">
      <t>ホイク</t>
    </rPh>
    <rPh sb="2" eb="4">
      <t>シセツ</t>
    </rPh>
    <rPh sb="4" eb="5">
      <t>カ</t>
    </rPh>
    <phoneticPr fontId="10"/>
  </si>
  <si>
    <t>青少年課</t>
    <rPh sb="0" eb="3">
      <t>セイショウネン</t>
    </rPh>
    <rPh sb="3" eb="4">
      <t>カ</t>
    </rPh>
    <phoneticPr fontId="10"/>
  </si>
  <si>
    <t>保健医療部</t>
  </si>
  <si>
    <t>地域医療課</t>
    <rPh sb="0" eb="2">
      <t>チイキ</t>
    </rPh>
    <rPh sb="2" eb="4">
      <t>イリョウ</t>
    </rPh>
    <rPh sb="4" eb="5">
      <t>カ</t>
    </rPh>
    <phoneticPr fontId="10"/>
  </si>
  <si>
    <t>健康づくり推進課</t>
    <rPh sb="0" eb="2">
      <t>ケンコウ</t>
    </rPh>
    <rPh sb="5" eb="7">
      <t>スイシン</t>
    </rPh>
    <rPh sb="7" eb="8">
      <t>カ</t>
    </rPh>
    <phoneticPr fontId="10"/>
  </si>
  <si>
    <t>国保年金課</t>
    <rPh sb="0" eb="2">
      <t>コクホ</t>
    </rPh>
    <rPh sb="2" eb="4">
      <t>ネンキン</t>
    </rPh>
    <rPh sb="4" eb="5">
      <t>カ</t>
    </rPh>
    <phoneticPr fontId="10"/>
  </si>
  <si>
    <t>保健総務課</t>
    <rPh sb="0" eb="2">
      <t>ホケン</t>
    </rPh>
    <rPh sb="2" eb="4">
      <t>ソウム</t>
    </rPh>
    <rPh sb="4" eb="5">
      <t>カ</t>
    </rPh>
    <phoneticPr fontId="10"/>
  </si>
  <si>
    <t>感染症保健対策課</t>
    <rPh sb="0" eb="3">
      <t>カンセンショウ</t>
    </rPh>
    <rPh sb="3" eb="5">
      <t>ホケン</t>
    </rPh>
    <rPh sb="5" eb="7">
      <t>タイサク</t>
    </rPh>
    <rPh sb="7" eb="8">
      <t>カ</t>
    </rPh>
    <phoneticPr fontId="10"/>
  </si>
  <si>
    <t>生活衛生課</t>
    <rPh sb="0" eb="2">
      <t>セイカツ</t>
    </rPh>
    <rPh sb="2" eb="4">
      <t>エイセイ</t>
    </rPh>
    <rPh sb="4" eb="5">
      <t>カ</t>
    </rPh>
    <phoneticPr fontId="10"/>
  </si>
  <si>
    <t>衛生検査課</t>
    <rPh sb="0" eb="2">
      <t>エイセイ</t>
    </rPh>
    <rPh sb="2" eb="4">
      <t>ケンサ</t>
    </rPh>
    <rPh sb="4" eb="5">
      <t>カ</t>
    </rPh>
    <phoneticPr fontId="10"/>
  </si>
  <si>
    <t>環境経済部</t>
  </si>
  <si>
    <t>環境政策課</t>
    <rPh sb="0" eb="2">
      <t>カンキョウ</t>
    </rPh>
    <rPh sb="2" eb="4">
      <t>セイサク</t>
    </rPh>
    <rPh sb="4" eb="5">
      <t>カ</t>
    </rPh>
    <phoneticPr fontId="10"/>
  </si>
  <si>
    <t>資源循環推進課</t>
    <rPh sb="0" eb="2">
      <t>シゲン</t>
    </rPh>
    <rPh sb="2" eb="4">
      <t>ジュンカン</t>
    </rPh>
    <rPh sb="4" eb="6">
      <t>スイシン</t>
    </rPh>
    <rPh sb="6" eb="7">
      <t>カ</t>
    </rPh>
    <phoneticPr fontId="10"/>
  </si>
  <si>
    <t>廃棄物指導課</t>
    <rPh sb="0" eb="3">
      <t>ハイキブツ</t>
    </rPh>
    <rPh sb="3" eb="5">
      <t>シドウ</t>
    </rPh>
    <rPh sb="5" eb="6">
      <t>カ</t>
    </rPh>
    <phoneticPr fontId="10"/>
  </si>
  <si>
    <t>経済振興課</t>
    <rPh sb="0" eb="2">
      <t>ケイザイ</t>
    </rPh>
    <rPh sb="2" eb="4">
      <t>シンコウ</t>
    </rPh>
    <rPh sb="4" eb="5">
      <t>カ</t>
    </rPh>
    <phoneticPr fontId="10"/>
  </si>
  <si>
    <t>農業振興課</t>
    <rPh sb="0" eb="2">
      <t>ノウギョウ</t>
    </rPh>
    <rPh sb="2" eb="4">
      <t>シンコウ</t>
    </rPh>
    <rPh sb="4" eb="5">
      <t>カ</t>
    </rPh>
    <phoneticPr fontId="10"/>
  </si>
  <si>
    <t>建設部</t>
  </si>
  <si>
    <t>道路総務課</t>
    <rPh sb="0" eb="2">
      <t>ドウロ</t>
    </rPh>
    <rPh sb="2" eb="4">
      <t>ソウム</t>
    </rPh>
    <rPh sb="4" eb="5">
      <t>カ</t>
    </rPh>
    <phoneticPr fontId="10"/>
  </si>
  <si>
    <t>道路建設課</t>
    <rPh sb="0" eb="2">
      <t>ドウロ</t>
    </rPh>
    <rPh sb="2" eb="4">
      <t>ケンセツ</t>
    </rPh>
    <rPh sb="4" eb="5">
      <t>カ</t>
    </rPh>
    <phoneticPr fontId="10"/>
  </si>
  <si>
    <t>河川課</t>
    <rPh sb="0" eb="2">
      <t>カセン</t>
    </rPh>
    <rPh sb="2" eb="3">
      <t>カ</t>
    </rPh>
    <phoneticPr fontId="10"/>
  </si>
  <si>
    <t>下水道経営課</t>
    <rPh sb="0" eb="3">
      <t>ゲスイドウ</t>
    </rPh>
    <rPh sb="3" eb="5">
      <t>ケイエイ</t>
    </rPh>
    <rPh sb="5" eb="6">
      <t>カ</t>
    </rPh>
    <phoneticPr fontId="10"/>
  </si>
  <si>
    <t>下水道事業課</t>
    <rPh sb="0" eb="3">
      <t>ゲスイドウ</t>
    </rPh>
    <rPh sb="3" eb="5">
      <t>ジギョウ</t>
    </rPh>
    <rPh sb="5" eb="6">
      <t>カ</t>
    </rPh>
    <phoneticPr fontId="10"/>
  </si>
  <si>
    <t>営繕課</t>
    <rPh sb="0" eb="2">
      <t>エイゼン</t>
    </rPh>
    <rPh sb="2" eb="3">
      <t>カ</t>
    </rPh>
    <phoneticPr fontId="10"/>
  </si>
  <si>
    <t>維持管理課</t>
    <rPh sb="0" eb="2">
      <t>イジ</t>
    </rPh>
    <rPh sb="2" eb="4">
      <t>カンリ</t>
    </rPh>
    <rPh sb="4" eb="5">
      <t>カ</t>
    </rPh>
    <phoneticPr fontId="10"/>
  </si>
  <si>
    <t>都市整備部</t>
  </si>
  <si>
    <t>都市計画課</t>
    <rPh sb="0" eb="2">
      <t>トシ</t>
    </rPh>
    <rPh sb="2" eb="4">
      <t>ケイカク</t>
    </rPh>
    <rPh sb="4" eb="5">
      <t>カ</t>
    </rPh>
    <phoneticPr fontId="10"/>
  </si>
  <si>
    <t>市街地整備課</t>
    <rPh sb="0" eb="3">
      <t>シガイチ</t>
    </rPh>
    <rPh sb="3" eb="5">
      <t>セイビ</t>
    </rPh>
    <rPh sb="5" eb="6">
      <t>カ</t>
    </rPh>
    <phoneticPr fontId="10"/>
  </si>
  <si>
    <t>公園緑地課</t>
    <rPh sb="0" eb="2">
      <t>コウエン</t>
    </rPh>
    <rPh sb="2" eb="4">
      <t>リョクチ</t>
    </rPh>
    <rPh sb="4" eb="5">
      <t>カ</t>
    </rPh>
    <phoneticPr fontId="10"/>
  </si>
  <si>
    <t>開発指導課</t>
    <rPh sb="0" eb="2">
      <t>カイハツ</t>
    </rPh>
    <rPh sb="2" eb="4">
      <t>シドウ</t>
    </rPh>
    <rPh sb="4" eb="5">
      <t>カ</t>
    </rPh>
    <phoneticPr fontId="10"/>
  </si>
  <si>
    <t>建築住宅課</t>
    <rPh sb="0" eb="2">
      <t>ケンチク</t>
    </rPh>
    <rPh sb="2" eb="4">
      <t>ジュウタク</t>
    </rPh>
    <rPh sb="4" eb="5">
      <t>カ</t>
    </rPh>
    <phoneticPr fontId="10"/>
  </si>
  <si>
    <t>市立病院</t>
  </si>
  <si>
    <t xml:space="preserve">教育総務部 </t>
  </si>
  <si>
    <t>教育総務課</t>
  </si>
  <si>
    <t>生涯学習課</t>
  </si>
  <si>
    <t>スポーツ振興課</t>
  </si>
  <si>
    <t>図書館</t>
  </si>
  <si>
    <t>学校教育部</t>
  </si>
  <si>
    <t>学校管理課</t>
  </si>
  <si>
    <t>学務課</t>
  </si>
  <si>
    <t>指導課</t>
  </si>
  <si>
    <t>給食課</t>
  </si>
  <si>
    <t>教育センター</t>
  </si>
  <si>
    <t>会計課</t>
    <rPh sb="0" eb="2">
      <t>カイケイ</t>
    </rPh>
    <phoneticPr fontId="2"/>
  </si>
  <si>
    <t>消防局</t>
    <rPh sb="2" eb="3">
      <t>キョク</t>
    </rPh>
    <phoneticPr fontId="2"/>
  </si>
  <si>
    <t>議会事務局</t>
  </si>
  <si>
    <t>選挙管理委員会</t>
  </si>
  <si>
    <t>監査委員事務局</t>
  </si>
  <si>
    <t>農業委員会</t>
  </si>
  <si>
    <t>合　　　計</t>
  </si>
  <si>
    <t>資料：くらし安心課</t>
    <rPh sb="6" eb="8">
      <t>アンシン</t>
    </rPh>
    <rPh sb="8" eb="9">
      <t>カ</t>
    </rPh>
    <phoneticPr fontId="2"/>
  </si>
  <si>
    <t>4-27. 各種相談件数</t>
    <phoneticPr fontId="42"/>
  </si>
  <si>
    <t>種　類</t>
    <rPh sb="0" eb="1">
      <t>シュ</t>
    </rPh>
    <rPh sb="2" eb="3">
      <t>タグイ</t>
    </rPh>
    <phoneticPr fontId="42"/>
  </si>
  <si>
    <t>市民相談</t>
  </si>
  <si>
    <t>交通事故相談</t>
  </si>
  <si>
    <t>法律相談</t>
  </si>
  <si>
    <t>弁護士による交通事故相談</t>
  </si>
  <si>
    <t>税理士による税務相談</t>
    <rPh sb="0" eb="2">
      <t>ゼイリ</t>
    </rPh>
    <phoneticPr fontId="42"/>
  </si>
  <si>
    <t>登記相談</t>
  </si>
  <si>
    <t>行政相談</t>
  </si>
  <si>
    <t>行政書士会による相談</t>
  </si>
  <si>
    <t>4-28. 市民相談、法律相談の状況</t>
    <phoneticPr fontId="42"/>
  </si>
  <si>
    <t>分　類</t>
    <rPh sb="0" eb="1">
      <t>ブン</t>
    </rPh>
    <rPh sb="2" eb="3">
      <t>タグイ</t>
    </rPh>
    <phoneticPr fontId="42"/>
  </si>
  <si>
    <t>令和元年度</t>
    <rPh sb="0" eb="4">
      <t>レイワガンネン</t>
    </rPh>
    <rPh sb="4" eb="5">
      <t>ド</t>
    </rPh>
    <phoneticPr fontId="2"/>
  </si>
  <si>
    <t>2年度</t>
    <rPh sb="1" eb="3">
      <t>ネンド</t>
    </rPh>
    <rPh sb="2" eb="3">
      <t>ド</t>
    </rPh>
    <phoneticPr fontId="2"/>
  </si>
  <si>
    <t>3年度</t>
    <rPh sb="1" eb="3">
      <t>ネンド</t>
    </rPh>
    <rPh sb="2" eb="3">
      <t>ド</t>
    </rPh>
    <phoneticPr fontId="2"/>
  </si>
  <si>
    <t xml:space="preserve">  男女別</t>
    <rPh sb="2" eb="4">
      <t>ダンジョ</t>
    </rPh>
    <rPh sb="4" eb="5">
      <t>ベツ</t>
    </rPh>
    <phoneticPr fontId="42"/>
  </si>
  <si>
    <t xml:space="preserve">  受付方法別</t>
    <phoneticPr fontId="42"/>
  </si>
  <si>
    <t>来　訪</t>
  </si>
  <si>
    <t>電　話</t>
  </si>
  <si>
    <t>投　書</t>
  </si>
  <si>
    <t xml:space="preserve">  種類別</t>
    <phoneticPr fontId="42"/>
  </si>
  <si>
    <t>苦　情</t>
  </si>
  <si>
    <t>意　見</t>
  </si>
  <si>
    <t>要　望</t>
  </si>
  <si>
    <t>照　会</t>
  </si>
  <si>
    <t>相　談</t>
  </si>
  <si>
    <t>その他</t>
    <rPh sb="2" eb="3">
      <t>タ</t>
    </rPh>
    <phoneticPr fontId="42"/>
  </si>
  <si>
    <t xml:space="preserve">  管轄別</t>
    <rPh sb="2" eb="4">
      <t>カンカツ</t>
    </rPh>
    <phoneticPr fontId="42"/>
  </si>
  <si>
    <t>市　政</t>
  </si>
  <si>
    <t>他官庁</t>
  </si>
  <si>
    <t>民　事</t>
  </si>
  <si>
    <t>合　計</t>
    <rPh sb="0" eb="1">
      <t>ゴウ</t>
    </rPh>
    <rPh sb="2" eb="3">
      <t>ケイ</t>
    </rPh>
    <phoneticPr fontId="42"/>
  </si>
  <si>
    <t>4-29. 面談要望等件数</t>
    <rPh sb="6" eb="8">
      <t>メンダン</t>
    </rPh>
    <rPh sb="8" eb="10">
      <t>ヨウボウ</t>
    </rPh>
    <rPh sb="10" eb="11">
      <t>トウ</t>
    </rPh>
    <phoneticPr fontId="45"/>
  </si>
  <si>
    <t>年　度</t>
    <rPh sb="0" eb="1">
      <t>トシ</t>
    </rPh>
    <rPh sb="2" eb="3">
      <t>ド</t>
    </rPh>
    <phoneticPr fontId="45"/>
  </si>
  <si>
    <t>総　数</t>
    <rPh sb="0" eb="1">
      <t>フサ</t>
    </rPh>
    <rPh sb="2" eb="3">
      <t>スウ</t>
    </rPh>
    <phoneticPr fontId="45"/>
  </si>
  <si>
    <t>4月</t>
    <rPh sb="1" eb="2">
      <t>ガツ</t>
    </rPh>
    <phoneticPr fontId="45"/>
  </si>
  <si>
    <t>1月</t>
  </si>
  <si>
    <t>2月</t>
  </si>
  <si>
    <t>3月</t>
  </si>
  <si>
    <t>令和元</t>
    <rPh sb="0" eb="1">
      <t>レイワ</t>
    </rPh>
    <rPh sb="2" eb="3">
      <t>ガン</t>
    </rPh>
    <phoneticPr fontId="2"/>
  </si>
  <si>
    <t>資料：秘書課</t>
    <rPh sb="3" eb="6">
      <t>ヒショカ</t>
    </rPh>
    <phoneticPr fontId="2"/>
  </si>
  <si>
    <t>4-30. 種類別届出件数</t>
    <rPh sb="6" eb="8">
      <t>シュルイ</t>
    </rPh>
    <rPh sb="8" eb="9">
      <t>ベツ</t>
    </rPh>
    <rPh sb="9" eb="11">
      <t>トドケデ</t>
    </rPh>
    <rPh sb="11" eb="13">
      <t>ケンスウ</t>
    </rPh>
    <phoneticPr fontId="42"/>
  </si>
  <si>
    <t>種　別</t>
    <phoneticPr fontId="42"/>
  </si>
  <si>
    <t>令和元年度</t>
    <rPh sb="0" eb="4">
      <t>レイワガンネン</t>
    </rPh>
    <rPh sb="4" eb="5">
      <t>ド</t>
    </rPh>
    <phoneticPr fontId="42"/>
  </si>
  <si>
    <t>2年度</t>
    <rPh sb="1" eb="3">
      <t>ネンド</t>
    </rPh>
    <rPh sb="2" eb="3">
      <t>ド</t>
    </rPh>
    <phoneticPr fontId="42"/>
  </si>
  <si>
    <t>3年度</t>
    <rPh sb="1" eb="3">
      <t>ネンド</t>
    </rPh>
    <rPh sb="2" eb="3">
      <t>ド</t>
    </rPh>
    <phoneticPr fontId="42"/>
  </si>
  <si>
    <t>備考</t>
    <rPh sb="0" eb="2">
      <t>ビコウ</t>
    </rPh>
    <phoneticPr fontId="42"/>
  </si>
  <si>
    <t>戸 籍</t>
    <rPh sb="0" eb="1">
      <t>ト</t>
    </rPh>
    <rPh sb="2" eb="3">
      <t>セキ</t>
    </rPh>
    <phoneticPr fontId="42"/>
  </si>
  <si>
    <t>出生</t>
    <phoneticPr fontId="42"/>
  </si>
  <si>
    <t>（その他）
入籍、分籍、養子縁組、
離縁、認知等</t>
    <rPh sb="3" eb="4">
      <t>タ</t>
    </rPh>
    <rPh sb="6" eb="8">
      <t>ニュウセキ</t>
    </rPh>
    <rPh sb="9" eb="10">
      <t>ブン</t>
    </rPh>
    <rPh sb="10" eb="11">
      <t>セキ</t>
    </rPh>
    <rPh sb="18" eb="19">
      <t>リ</t>
    </rPh>
    <rPh sb="21" eb="23">
      <t>ニンチ</t>
    </rPh>
    <rPh sb="23" eb="24">
      <t>トウ</t>
    </rPh>
    <phoneticPr fontId="42"/>
  </si>
  <si>
    <t>死亡</t>
    <phoneticPr fontId="42"/>
  </si>
  <si>
    <t>婚姻</t>
    <phoneticPr fontId="42"/>
  </si>
  <si>
    <t>離婚</t>
    <phoneticPr fontId="42"/>
  </si>
  <si>
    <t>転籍</t>
    <rPh sb="0" eb="1">
      <t>テン</t>
    </rPh>
    <rPh sb="1" eb="2">
      <t>セキ</t>
    </rPh>
    <phoneticPr fontId="42"/>
  </si>
  <si>
    <t>その他</t>
    <phoneticPr fontId="42"/>
  </si>
  <si>
    <t>住民基本台帳</t>
    <rPh sb="0" eb="2">
      <t>ジュウミン</t>
    </rPh>
    <rPh sb="2" eb="4">
      <t>キホン</t>
    </rPh>
    <rPh sb="4" eb="6">
      <t>ダイチョウ</t>
    </rPh>
    <phoneticPr fontId="42"/>
  </si>
  <si>
    <t>転入</t>
    <phoneticPr fontId="42"/>
  </si>
  <si>
    <t>（その他）
変更、転出取消、
職権記載・削除・修正</t>
    <rPh sb="3" eb="4">
      <t>タ</t>
    </rPh>
    <rPh sb="6" eb="8">
      <t>ヘンコウ</t>
    </rPh>
    <rPh sb="9" eb="11">
      <t>テンシュツ</t>
    </rPh>
    <rPh sb="11" eb="13">
      <t>トリケシ</t>
    </rPh>
    <rPh sb="15" eb="17">
      <t>ショッケン</t>
    </rPh>
    <rPh sb="17" eb="19">
      <t>キサイ</t>
    </rPh>
    <rPh sb="20" eb="22">
      <t>サクジョ</t>
    </rPh>
    <rPh sb="23" eb="25">
      <t>シュウセイ</t>
    </rPh>
    <phoneticPr fontId="42"/>
  </si>
  <si>
    <t>転出</t>
    <phoneticPr fontId="42"/>
  </si>
  <si>
    <t>転居</t>
    <phoneticPr fontId="42"/>
  </si>
  <si>
    <t>出　生</t>
    <phoneticPr fontId="42"/>
  </si>
  <si>
    <t>死　亡</t>
    <phoneticPr fontId="42"/>
  </si>
  <si>
    <t>印鑑登録</t>
    <rPh sb="0" eb="2">
      <t>インカン</t>
    </rPh>
    <rPh sb="2" eb="4">
      <t>トウロク</t>
    </rPh>
    <phoneticPr fontId="42"/>
  </si>
  <si>
    <t>登録、切替、回答</t>
    <rPh sb="0" eb="2">
      <t>トウロク</t>
    </rPh>
    <rPh sb="3" eb="5">
      <t>キリカエ</t>
    </rPh>
    <rPh sb="6" eb="8">
      <t>カイトウ</t>
    </rPh>
    <phoneticPr fontId="42"/>
  </si>
  <si>
    <t>廃　止</t>
    <rPh sb="0" eb="1">
      <t>ハイ</t>
    </rPh>
    <rPh sb="2" eb="3">
      <t>トメ</t>
    </rPh>
    <phoneticPr fontId="42"/>
  </si>
  <si>
    <t>除　鑑</t>
    <rPh sb="0" eb="1">
      <t>ジョ</t>
    </rPh>
    <rPh sb="2" eb="3">
      <t>カン</t>
    </rPh>
    <phoneticPr fontId="42"/>
  </si>
  <si>
    <t>証　明　書</t>
    <rPh sb="0" eb="1">
      <t>アカシ</t>
    </rPh>
    <rPh sb="2" eb="3">
      <t>メイ</t>
    </rPh>
    <rPh sb="4" eb="5">
      <t>ショ</t>
    </rPh>
    <phoneticPr fontId="42"/>
  </si>
  <si>
    <t>戸　籍</t>
    <phoneticPr fontId="42"/>
  </si>
  <si>
    <t>（その他）
住民票記載事項証明書、
戸籍の附票の写し、
その他行政証明書</t>
    <rPh sb="3" eb="4">
      <t>タ</t>
    </rPh>
    <rPh sb="6" eb="9">
      <t>ジュウミンヒョウ</t>
    </rPh>
    <rPh sb="9" eb="11">
      <t>キサイ</t>
    </rPh>
    <rPh sb="11" eb="13">
      <t>ジコウ</t>
    </rPh>
    <rPh sb="13" eb="15">
      <t>ショウメイ</t>
    </rPh>
    <rPh sb="15" eb="16">
      <t>ショ</t>
    </rPh>
    <rPh sb="18" eb="20">
      <t>コセキ</t>
    </rPh>
    <rPh sb="21" eb="22">
      <t>フ</t>
    </rPh>
    <rPh sb="22" eb="23">
      <t>ヒョウ</t>
    </rPh>
    <rPh sb="24" eb="25">
      <t>ウツ</t>
    </rPh>
    <rPh sb="30" eb="31">
      <t>タ</t>
    </rPh>
    <rPh sb="31" eb="33">
      <t>ギョウセイ</t>
    </rPh>
    <rPh sb="33" eb="35">
      <t>ショウメイ</t>
    </rPh>
    <rPh sb="35" eb="36">
      <t>ショ</t>
    </rPh>
    <phoneticPr fontId="42"/>
  </si>
  <si>
    <t>住民票</t>
    <phoneticPr fontId="42"/>
  </si>
  <si>
    <t>印鑑登録</t>
    <rPh sb="2" eb="4">
      <t>トウロク</t>
    </rPh>
    <phoneticPr fontId="42"/>
  </si>
  <si>
    <t>マイナンバー</t>
    <phoneticPr fontId="42"/>
  </si>
  <si>
    <t>通知カード（再交付）</t>
    <rPh sb="0" eb="2">
      <t>ツウチ</t>
    </rPh>
    <rPh sb="6" eb="7">
      <t>サイ</t>
    </rPh>
    <rPh sb="7" eb="9">
      <t>コウフ</t>
    </rPh>
    <phoneticPr fontId="42"/>
  </si>
  <si>
    <t>通知カードは令和2年5月で交付終了。</t>
    <rPh sb="0" eb="2">
      <t>ツウチ</t>
    </rPh>
    <rPh sb="6" eb="8">
      <t>レイワ</t>
    </rPh>
    <rPh sb="9" eb="10">
      <t>ネン</t>
    </rPh>
    <rPh sb="11" eb="12">
      <t>ガツ</t>
    </rPh>
    <rPh sb="13" eb="15">
      <t>コウフ</t>
    </rPh>
    <rPh sb="15" eb="17">
      <t>シュウリョウ</t>
    </rPh>
    <phoneticPr fontId="2"/>
  </si>
  <si>
    <t>個人番号カード（交付）</t>
    <rPh sb="0" eb="2">
      <t>コジン</t>
    </rPh>
    <rPh sb="2" eb="4">
      <t>バンゴウ</t>
    </rPh>
    <rPh sb="8" eb="10">
      <t>コウフ</t>
    </rPh>
    <phoneticPr fontId="42"/>
  </si>
  <si>
    <t>個人番号カード（再交付）</t>
    <rPh sb="0" eb="2">
      <t>コジン</t>
    </rPh>
    <rPh sb="2" eb="4">
      <t>バンゴウ</t>
    </rPh>
    <rPh sb="8" eb="9">
      <t>サイ</t>
    </rPh>
    <rPh sb="9" eb="11">
      <t>コウフ</t>
    </rPh>
    <phoneticPr fontId="42"/>
  </si>
  <si>
    <t>公的個人認証サービス</t>
    <rPh sb="0" eb="2">
      <t>コウテキ</t>
    </rPh>
    <rPh sb="2" eb="4">
      <t>コジン</t>
    </rPh>
    <rPh sb="4" eb="6">
      <t>ニンショウ</t>
    </rPh>
    <phoneticPr fontId="42"/>
  </si>
  <si>
    <t>合計</t>
    <rPh sb="0" eb="1">
      <t>ゴウ</t>
    </rPh>
    <rPh sb="1" eb="2">
      <t>ケイ</t>
    </rPh>
    <phoneticPr fontId="42"/>
  </si>
  <si>
    <t>斎場</t>
    <phoneticPr fontId="2"/>
  </si>
  <si>
    <t>火葬件数</t>
    <phoneticPr fontId="42"/>
  </si>
  <si>
    <t>動物火葬件数</t>
    <rPh sb="0" eb="2">
      <t>ドウブツ</t>
    </rPh>
    <rPh sb="2" eb="4">
      <t>カソウ</t>
    </rPh>
    <rPh sb="4" eb="6">
      <t>ケンスウ</t>
    </rPh>
    <phoneticPr fontId="42"/>
  </si>
  <si>
    <t>（注1）戸籍、住民基本台帳の件数は、届出件数と送付件数の合計</t>
    <rPh sb="4" eb="6">
      <t>コセキ</t>
    </rPh>
    <rPh sb="7" eb="9">
      <t>ジュウミン</t>
    </rPh>
    <rPh sb="9" eb="11">
      <t>キホン</t>
    </rPh>
    <rPh sb="11" eb="13">
      <t>ダイチョウ</t>
    </rPh>
    <rPh sb="14" eb="16">
      <t>ケンスウ</t>
    </rPh>
    <rPh sb="18" eb="20">
      <t>トドケデ</t>
    </rPh>
    <rPh sb="20" eb="22">
      <t>ケンスウ</t>
    </rPh>
    <rPh sb="23" eb="25">
      <t>ソウフ</t>
    </rPh>
    <rPh sb="25" eb="27">
      <t>ケンスウ</t>
    </rPh>
    <rPh sb="28" eb="30">
      <t>ゴウケイ</t>
    </rPh>
    <phoneticPr fontId="42"/>
  </si>
  <si>
    <t>（注2）（　）内は、公用扱いを含んだ数</t>
    <phoneticPr fontId="42"/>
  </si>
  <si>
    <t>（注3）斎場の件数は、管内（越谷市、吉川市、松伏町）と管外（市外、その他）の利用件数の合計</t>
    <phoneticPr fontId="42"/>
  </si>
  <si>
    <t>資料：市民課</t>
    <phoneticPr fontId="2"/>
  </si>
  <si>
    <t>4-31. 市政移動教室（令和2年から市内見学バスツアー）実施回数及び参加人数</t>
    <rPh sb="13" eb="15">
      <t>レイワ</t>
    </rPh>
    <rPh sb="16" eb="17">
      <t>ネン</t>
    </rPh>
    <rPh sb="19" eb="21">
      <t>シナイ</t>
    </rPh>
    <rPh sb="21" eb="23">
      <t>ケンガク</t>
    </rPh>
    <rPh sb="38" eb="39">
      <t>スウ</t>
    </rPh>
    <phoneticPr fontId="42"/>
  </si>
  <si>
    <t>（単位：回、人）</t>
  </si>
  <si>
    <t>定例（一般申込み）</t>
  </si>
  <si>
    <t>各種団体申込み</t>
  </si>
  <si>
    <t>合　　　計</t>
    <phoneticPr fontId="42"/>
  </si>
  <si>
    <t>実施回数</t>
  </si>
  <si>
    <t>参加人数</t>
    <rPh sb="3" eb="4">
      <t>カズ</t>
    </rPh>
    <phoneticPr fontId="42"/>
  </si>
  <si>
    <t>資料：広報シティプロモーション課</t>
    <rPh sb="15" eb="16">
      <t>カ</t>
    </rPh>
    <phoneticPr fontId="2"/>
  </si>
  <si>
    <t>4-32. 広報刊行物等発行状況</t>
    <phoneticPr fontId="42"/>
  </si>
  <si>
    <t>令和4年12月1日現在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42"/>
  </si>
  <si>
    <t>刊　　行　　物</t>
  </si>
  <si>
    <t>発　　行</t>
  </si>
  <si>
    <t>規　　格</t>
  </si>
  <si>
    <t>創刊日</t>
  </si>
  <si>
    <t>広報こしがや</t>
    <phoneticPr fontId="2"/>
  </si>
  <si>
    <t>毎月１日</t>
  </si>
  <si>
    <t>タブロイド</t>
  </si>
  <si>
    <t>テレビ広報番組「Koshigaya Collection」</t>
    <phoneticPr fontId="2"/>
  </si>
  <si>
    <t>毎月</t>
  </si>
  <si>
    <t>15分</t>
    <phoneticPr fontId="2"/>
  </si>
  <si>
    <t>こしがや市民ガイドブック</t>
    <phoneticPr fontId="2"/>
  </si>
  <si>
    <t>3年に1回</t>
  </si>
  <si>
    <t>Ａ４</t>
  </si>
  <si>
    <t>こしがや案内図</t>
    <phoneticPr fontId="2"/>
  </si>
  <si>
    <t>毎年１回</t>
  </si>
  <si>
    <t>Ａ１</t>
  </si>
  <si>
    <t>S45～</t>
  </si>
  <si>
    <t>資料：広報シティプロモーション課</t>
    <rPh sb="0" eb="2">
      <t>シリョウ</t>
    </rPh>
    <rPh sb="3" eb="5">
      <t>コウホウ</t>
    </rPh>
    <rPh sb="15" eb="16">
      <t>カ</t>
    </rPh>
    <phoneticPr fontId="42"/>
  </si>
  <si>
    <t>目次</t>
  </si>
  <si>
    <t>目次へもどる</t>
  </si>
  <si>
    <t>4-1. 消費者物価指数の推移（さいたま市・全国）</t>
  </si>
  <si>
    <t>4-2. 消費生活相談内容別件数</t>
  </si>
  <si>
    <t>4-3. 消費生活相談種類別件数</t>
  </si>
  <si>
    <t>4-4. １世帯当たり年平均１か月間の消費支出（さいたま市・総世帯）</t>
  </si>
  <si>
    <t>4-5. レギュラーガソリン価格の推移</t>
  </si>
  <si>
    <t>4-6. 内職相談状況</t>
  </si>
  <si>
    <t>4-7. 計量法関係検査件数　（1）はかり検査の状況</t>
  </si>
  <si>
    <t>4-7. 計量法関係検査件数　（2）立入検査の状況</t>
  </si>
  <si>
    <t>4-8. 産業別常用労働者１人平均月間現金給与額（埼玉県）　（事業所規模5人以上）</t>
  </si>
  <si>
    <t>4-9. 産業別常用労働者１人平均月間総実労働時間数（埼玉県）　（事業所規模5人以上）</t>
  </si>
  <si>
    <t>4-10. 産業別１人平均月間現金給与額（埼玉県）　（令和2年平均、事業所規模5人以上）</t>
  </si>
  <si>
    <t>4-11. 産業別男女別常用労働者数及びパートタイム労働者比率（埼玉県）　（令和2年平均、事業所規模5人以上）</t>
  </si>
  <si>
    <t>4-12. 労働関係相談件数</t>
  </si>
  <si>
    <t>4-13. パート相談状況</t>
  </si>
  <si>
    <t>4-14. 若年者等就職支援相談状況</t>
  </si>
  <si>
    <t>4-15. 従業上の地位別雇用形態別男女別有業者数（推計）</t>
  </si>
  <si>
    <t>4-16. 所得階層別男女別有業者数（推計）</t>
  </si>
  <si>
    <t>4-17. 市内総生産</t>
  </si>
  <si>
    <t>4-18. 市民所得の分配</t>
  </si>
  <si>
    <t>4-19. 市営住宅の状況</t>
  </si>
  <si>
    <t>4-20. 住宅の所有関係別状況</t>
  </si>
  <si>
    <t>4-21. 世帯人員別世帯数</t>
  </si>
  <si>
    <t>4-22. 居住世帯の有無別住宅数</t>
  </si>
  <si>
    <t>4-23. 住宅の種類・構造・建築の時期別住宅数</t>
  </si>
  <si>
    <t>4-24. 住宅の所有関係等の住宅数　（1）住宅の所有関係・建て方・階数別専用住宅数</t>
  </si>
  <si>
    <t>4-24. 住宅の所有関係等の住宅数　（2）住宅の所有関係・別世帯の子の居住地別高齢者世帯数</t>
  </si>
  <si>
    <t>4-25. 土地の標準価格</t>
  </si>
  <si>
    <t>4-26. 「市長への手紙等市民の声」関係担当部課所別・種別件数</t>
  </si>
  <si>
    <t>4-27. 各種相談件数</t>
  </si>
  <si>
    <t>4-28. 市民相談、法律相談の状況</t>
  </si>
  <si>
    <t>4-29. 面談要望等件数</t>
  </si>
  <si>
    <t>4-30. 種類別届出件数</t>
  </si>
  <si>
    <t>4-31. 市政移動教室（令和2年から市内見学バスツアー）実施回数及び参加人数</t>
  </si>
  <si>
    <t>4-32. 広報刊行物等発行状況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</si>
</sst>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6" formatCode="&quot;¥&quot;#,##0;[Red]&quot;¥&quot;\-#,##0"/>
    <numFmt numFmtId="176" formatCode="#,##0;\-#,##0;&quot;-&quot;"/>
    <numFmt numFmtId="177" formatCode="[$-411]ge\.m\.d;@"/>
    <numFmt numFmtId="178" formatCode="#,##0.0_ "/>
    <numFmt numFmtId="179" formatCode="#,##0_ "/>
    <numFmt numFmtId="180" formatCode="#,##0.00_ "/>
    <numFmt numFmtId="181" formatCode="0.0_);[Red]\(0.0\)"/>
    <numFmt numFmtId="182" formatCode="#,##0;&quot;△ &quot;#,##0"/>
    <numFmt numFmtId="183" formatCode="#,##0.0;&quot;△ &quot;#,##0.0"/>
    <numFmt numFmtId="184" formatCode="#,##0.0_);[Red]\(#,##0.0\)"/>
    <numFmt numFmtId="185" formatCode="0_);[Red]\(0\)"/>
    <numFmt numFmtId="186" formatCode="0.00%\ "/>
    <numFmt numFmtId="187" formatCode="#,##0\ \ "/>
    <numFmt numFmtId="188" formatCode="&quot;（&quot;#,##0&quot;）&quot;"/>
  </numFmts>
  <fonts count="6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ｺﾞｼｯｸ"/>
      <family val="3"/>
      <charset val="128"/>
    </font>
    <font>
      <sz val="9.5"/>
      <name val="ＭＳ 明朝"/>
      <family val="1"/>
      <charset val="128"/>
    </font>
    <font>
      <sz val="6"/>
      <name val="ＭＳ Ｐゴシック"/>
      <family val="2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7"/>
      <name val="ＭＳ 明朝"/>
      <family val="1"/>
      <charset val="128"/>
    </font>
    <font>
      <sz val="10"/>
      <color indexed="8"/>
      <name val="ｺﾞｼｯｸ"/>
      <family val="3"/>
      <charset val="128"/>
    </font>
    <font>
      <sz val="14"/>
      <name val="ＭＳ 明朝"/>
      <family val="1"/>
      <charset val="128"/>
    </font>
    <font>
      <sz val="9.5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rgb="FFFF0000"/>
      <name val="BIZ UD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76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1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6" fillId="0" borderId="0"/>
    <xf numFmtId="177" fontId="6" fillId="0" borderId="0"/>
    <xf numFmtId="0" fontId="66" fillId="0" borderId="0" applyNumberFormat="0" applyFill="0" applyBorder="0" applyAlignment="0" applyProtection="0">
      <alignment vertical="center"/>
    </xf>
  </cellStyleXfs>
  <cellXfs count="739">
    <xf numFmtId="0" fontId="0" fillId="0" borderId="0" xfId="0">
      <alignment vertical="center"/>
    </xf>
    <xf numFmtId="0" fontId="41" fillId="34" borderId="0" xfId="203" applyNumberFormat="1" applyFont="1" applyFill="1" applyAlignment="1">
      <alignment vertical="center"/>
    </xf>
    <xf numFmtId="0" fontId="6" fillId="34" borderId="0" xfId="203" applyNumberFormat="1" applyFont="1" applyFill="1"/>
    <xf numFmtId="0" fontId="5" fillId="34" borderId="0" xfId="203" applyNumberFormat="1" applyFont="1" applyFill="1" applyAlignment="1">
      <alignment horizontal="left" vertical="center" indent="1"/>
    </xf>
    <xf numFmtId="0" fontId="43" fillId="34" borderId="0" xfId="203" applyNumberFormat="1" applyFont="1" applyFill="1" applyAlignment="1">
      <alignment vertical="center"/>
    </xf>
    <xf numFmtId="0" fontId="5" fillId="34" borderId="0" xfId="203" applyNumberFormat="1" applyFont="1" applyFill="1" applyAlignment="1">
      <alignment horizontal="right"/>
    </xf>
    <xf numFmtId="0" fontId="44" fillId="34" borderId="13" xfId="203" applyNumberFormat="1" applyFont="1" applyFill="1" applyBorder="1" applyAlignment="1">
      <alignment horizontal="center" vertical="center" wrapText="1"/>
    </xf>
    <xf numFmtId="0" fontId="44" fillId="34" borderId="14" xfId="203" applyNumberFormat="1" applyFont="1" applyFill="1" applyBorder="1" applyAlignment="1">
      <alignment horizontal="center" vertical="center" wrapText="1"/>
    </xf>
    <xf numFmtId="0" fontId="45" fillId="34" borderId="14" xfId="203" applyNumberFormat="1" applyFont="1" applyFill="1" applyBorder="1" applyAlignment="1">
      <alignment horizontal="center" vertical="center" wrapText="1"/>
    </xf>
    <xf numFmtId="0" fontId="46" fillId="34" borderId="15" xfId="203" applyNumberFormat="1" applyFont="1" applyFill="1" applyBorder="1" applyAlignment="1">
      <alignment horizontal="center" vertical="center" wrapText="1"/>
    </xf>
    <xf numFmtId="0" fontId="45" fillId="34" borderId="16" xfId="203" applyNumberFormat="1" applyFont="1" applyFill="1" applyBorder="1" applyAlignment="1">
      <alignment horizontal="center" vertical="center" wrapText="1"/>
    </xf>
    <xf numFmtId="0" fontId="45" fillId="34" borderId="17" xfId="203" applyNumberFormat="1" applyFont="1" applyFill="1" applyBorder="1" applyAlignment="1">
      <alignment horizontal="center" vertical="center" wrapText="1"/>
    </xf>
    <xf numFmtId="0" fontId="45" fillId="34" borderId="18" xfId="203" applyNumberFormat="1" applyFont="1" applyFill="1" applyBorder="1" applyAlignment="1">
      <alignment horizontal="center" vertical="center" wrapText="1"/>
    </xf>
    <xf numFmtId="0" fontId="45" fillId="34" borderId="1" xfId="203" applyNumberFormat="1" applyFont="1" applyFill="1" applyBorder="1" applyAlignment="1">
      <alignment horizontal="center" vertical="center" wrapText="1"/>
    </xf>
    <xf numFmtId="0" fontId="44" fillId="34" borderId="0" xfId="203" applyNumberFormat="1" applyFont="1" applyFill="1" applyAlignment="1">
      <alignment vertical="center"/>
    </xf>
    <xf numFmtId="0" fontId="44" fillId="34" borderId="0" xfId="203" applyNumberFormat="1" applyFont="1" applyFill="1" applyBorder="1" applyAlignment="1">
      <alignment horizontal="right" vertical="center" indent="1"/>
    </xf>
    <xf numFmtId="0" fontId="44" fillId="34" borderId="19" xfId="203" applyNumberFormat="1" applyFont="1" applyFill="1" applyBorder="1" applyAlignment="1">
      <alignment vertical="center"/>
    </xf>
    <xf numFmtId="0" fontId="44" fillId="34" borderId="0" xfId="203" applyNumberFormat="1" applyFont="1" applyFill="1" applyBorder="1" applyAlignment="1">
      <alignment vertical="center"/>
    </xf>
    <xf numFmtId="0" fontId="44" fillId="34" borderId="0" xfId="203" applyNumberFormat="1" applyFont="1" applyFill="1" applyBorder="1" applyAlignment="1">
      <alignment horizontal="center" vertical="center"/>
    </xf>
    <xf numFmtId="0" fontId="44" fillId="34" borderId="0" xfId="203" applyNumberFormat="1" applyFont="1" applyFill="1" applyBorder="1" applyAlignment="1">
      <alignment horizontal="distributed" vertical="center" justifyLastLine="1"/>
    </xf>
    <xf numFmtId="0" fontId="44" fillId="34" borderId="20" xfId="203" applyNumberFormat="1" applyFont="1" applyFill="1" applyBorder="1" applyAlignment="1">
      <alignment horizontal="right" vertical="center" indent="1"/>
    </xf>
    <xf numFmtId="178" fontId="5" fillId="34" borderId="19" xfId="203" applyNumberFormat="1" applyFont="1" applyFill="1" applyBorder="1" applyAlignment="1">
      <alignment vertical="center"/>
    </xf>
    <xf numFmtId="178" fontId="5" fillId="34" borderId="0" xfId="203" applyNumberFormat="1" applyFont="1" applyFill="1" applyAlignment="1">
      <alignment vertical="center"/>
    </xf>
    <xf numFmtId="0" fontId="5" fillId="34" borderId="0" xfId="203" applyNumberFormat="1" applyFont="1" applyFill="1" applyAlignment="1">
      <alignment vertical="center"/>
    </xf>
    <xf numFmtId="178" fontId="5" fillId="34" borderId="0" xfId="203" applyNumberFormat="1" applyFont="1" applyFill="1" applyBorder="1" applyAlignment="1">
      <alignment vertical="center"/>
    </xf>
    <xf numFmtId="0" fontId="47" fillId="34" borderId="0" xfId="203" applyNumberFormat="1" applyFont="1" applyFill="1" applyAlignment="1">
      <alignment vertical="center"/>
    </xf>
    <xf numFmtId="0" fontId="6" fillId="34" borderId="21" xfId="203" applyNumberFormat="1" applyFont="1" applyFill="1" applyBorder="1" applyAlignment="1">
      <alignment horizontal="right" indent="1"/>
    </xf>
    <xf numFmtId="0" fontId="5" fillId="34" borderId="22" xfId="203" applyNumberFormat="1" applyFont="1" applyFill="1" applyBorder="1" applyAlignment="1">
      <alignment vertical="center"/>
    </xf>
    <xf numFmtId="0" fontId="6" fillId="34" borderId="22" xfId="203" applyNumberFormat="1" applyFont="1" applyFill="1" applyBorder="1"/>
    <xf numFmtId="178" fontId="5" fillId="34" borderId="23" xfId="203" applyNumberFormat="1" applyFont="1" applyFill="1" applyBorder="1" applyAlignment="1">
      <alignment vertical="center"/>
    </xf>
    <xf numFmtId="0" fontId="44" fillId="34" borderId="24" xfId="203" applyNumberFormat="1" applyFont="1" applyFill="1" applyBorder="1" applyAlignment="1">
      <alignment horizontal="right" vertical="center" indent="1"/>
    </xf>
    <xf numFmtId="178" fontId="5" fillId="34" borderId="25" xfId="203" applyNumberFormat="1" applyFont="1" applyFill="1" applyBorder="1" applyAlignment="1">
      <alignment vertical="center"/>
    </xf>
    <xf numFmtId="0" fontId="6" fillId="34" borderId="0" xfId="203" applyNumberFormat="1" applyFont="1" applyFill="1" applyAlignment="1">
      <alignment vertical="center"/>
    </xf>
    <xf numFmtId="0" fontId="5" fillId="34" borderId="0" xfId="203" applyNumberFormat="1" applyFont="1" applyFill="1" applyAlignment="1">
      <alignment horizontal="right" vertical="center"/>
    </xf>
    <xf numFmtId="0" fontId="41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horizontal="right" vertical="center"/>
    </xf>
    <xf numFmtId="0" fontId="5" fillId="0" borderId="0" xfId="269" applyNumberFormat="1" applyFont="1" applyFill="1" applyBorder="1" applyAlignment="1" applyProtection="1">
      <alignment horizontal="right"/>
    </xf>
    <xf numFmtId="0" fontId="5" fillId="0" borderId="16" xfId="269" applyNumberFormat="1" applyFont="1" applyFill="1" applyBorder="1" applyAlignment="1" applyProtection="1">
      <alignment horizontal="center" vertical="center"/>
    </xf>
    <xf numFmtId="0" fontId="5" fillId="0" borderId="15" xfId="269" applyNumberFormat="1" applyFont="1" applyFill="1" applyBorder="1" applyAlignment="1" applyProtection="1">
      <alignment vertical="top" textRotation="255" indent="1"/>
    </xf>
    <xf numFmtId="0" fontId="41" fillId="0" borderId="17" xfId="269" applyNumberFormat="1" applyFont="1" applyFill="1" applyBorder="1" applyAlignment="1" applyProtection="1">
      <alignment vertical="center" textRotation="255"/>
    </xf>
    <xf numFmtId="0" fontId="5" fillId="0" borderId="20" xfId="269" applyNumberFormat="1" applyFont="1" applyFill="1" applyBorder="1" applyAlignment="1" applyProtection="1">
      <alignment horizontal="right" vertical="center" indent="1"/>
    </xf>
    <xf numFmtId="179" fontId="5" fillId="0" borderId="23" xfId="270" applyNumberFormat="1" applyFont="1" applyFill="1" applyBorder="1" applyAlignment="1" applyProtection="1">
      <alignment horizontal="right" vertical="center"/>
    </xf>
    <xf numFmtId="179" fontId="5" fillId="0" borderId="0" xfId="270" applyNumberFormat="1" applyFont="1" applyFill="1" applyBorder="1" applyAlignment="1" applyProtection="1">
      <alignment horizontal="right" vertical="center"/>
    </xf>
    <xf numFmtId="179" fontId="41" fillId="0" borderId="0" xfId="270" applyNumberFormat="1" applyFont="1" applyFill="1" applyBorder="1" applyAlignment="1" applyProtection="1">
      <alignment vertical="center"/>
    </xf>
    <xf numFmtId="0" fontId="5" fillId="0" borderId="20" xfId="269" quotePrefix="1" applyNumberFormat="1" applyFont="1" applyFill="1" applyBorder="1" applyAlignment="1" applyProtection="1">
      <alignment horizontal="right" vertical="center" indent="1"/>
    </xf>
    <xf numFmtId="0" fontId="5" fillId="0" borderId="24" xfId="269" quotePrefix="1" applyNumberFormat="1" applyFont="1" applyFill="1" applyBorder="1" applyAlignment="1" applyProtection="1">
      <alignment horizontal="right" vertical="center" indent="1"/>
    </xf>
    <xf numFmtId="179" fontId="5" fillId="0" borderId="26" xfId="270" applyNumberFormat="1" applyFont="1" applyFill="1" applyBorder="1" applyAlignment="1" applyProtection="1">
      <alignment horizontal="right" vertical="center"/>
    </xf>
    <xf numFmtId="179" fontId="5" fillId="0" borderId="25" xfId="270" applyNumberFormat="1" applyFont="1" applyFill="1" applyBorder="1" applyAlignment="1" applyProtection="1">
      <alignment horizontal="right" vertical="center"/>
    </xf>
    <xf numFmtId="179" fontId="41" fillId="0" borderId="25" xfId="270" applyNumberFormat="1" applyFont="1" applyFill="1" applyBorder="1" applyAlignment="1" applyProtection="1">
      <alignment vertical="center"/>
    </xf>
    <xf numFmtId="0" fontId="5" fillId="0" borderId="0" xfId="269" applyNumberFormat="1" applyFont="1" applyFill="1" applyAlignment="1" applyProtection="1">
      <alignment horizontal="right" vertical="center"/>
    </xf>
    <xf numFmtId="0" fontId="41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Protection="1"/>
    <xf numFmtId="0" fontId="5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right"/>
    </xf>
    <xf numFmtId="0" fontId="5" fillId="0" borderId="16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7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Alignment="1" applyProtection="1">
      <alignment horizontal="center" vertical="center" textRotation="255"/>
    </xf>
    <xf numFmtId="0" fontId="5" fillId="0" borderId="21" xfId="2" applyNumberFormat="1" applyFont="1" applyFill="1" applyBorder="1" applyAlignment="1" applyProtection="1">
      <alignment horizontal="left" vertical="center" indent="1"/>
    </xf>
    <xf numFmtId="179" fontId="5" fillId="0" borderId="22" xfId="98" applyNumberFormat="1" applyFont="1" applyFill="1" applyBorder="1" applyAlignment="1" applyProtection="1">
      <alignment horizontal="right" vertical="center"/>
    </xf>
    <xf numFmtId="0" fontId="5" fillId="0" borderId="20" xfId="2" applyNumberFormat="1" applyFont="1" applyFill="1" applyBorder="1" applyAlignment="1" applyProtection="1">
      <alignment horizontal="left" vertical="center" indent="1"/>
    </xf>
    <xf numFmtId="179" fontId="5" fillId="0" borderId="0" xfId="98" applyNumberFormat="1" applyFont="1" applyFill="1" applyBorder="1" applyAlignment="1" applyProtection="1">
      <alignment horizontal="right" vertical="center"/>
    </xf>
    <xf numFmtId="0" fontId="5" fillId="0" borderId="20" xfId="2" applyNumberFormat="1" applyFont="1" applyFill="1" applyBorder="1" applyAlignment="1" applyProtection="1">
      <alignment horizontal="left" vertical="center" wrapText="1" indent="1"/>
    </xf>
    <xf numFmtId="0" fontId="41" fillId="0" borderId="24" xfId="2" applyNumberFormat="1" applyFont="1" applyFill="1" applyBorder="1" applyAlignment="1" applyProtection="1">
      <alignment horizontal="center" vertical="center"/>
    </xf>
    <xf numFmtId="179" fontId="41" fillId="0" borderId="25" xfId="98" applyNumberFormat="1" applyFont="1" applyFill="1" applyBorder="1" applyAlignment="1" applyProtection="1">
      <alignment horizontal="right" vertical="center"/>
    </xf>
    <xf numFmtId="0" fontId="5" fillId="0" borderId="20" xfId="2" applyNumberFormat="1" applyFont="1" applyFill="1" applyBorder="1" applyAlignment="1" applyProtection="1">
      <alignment horizontal="left" vertical="center" indent="1" shrinkToFit="1"/>
    </xf>
    <xf numFmtId="0" fontId="41" fillId="0" borderId="16" xfId="2" applyNumberFormat="1" applyFont="1" applyFill="1" applyBorder="1" applyAlignment="1" applyProtection="1">
      <alignment horizontal="center" vertical="center" wrapText="1"/>
    </xf>
    <xf numFmtId="179" fontId="41" fillId="0" borderId="1" xfId="98" applyNumberFormat="1" applyFont="1" applyFill="1" applyBorder="1" applyAlignment="1" applyProtection="1">
      <alignment horizontal="right" vertical="center"/>
    </xf>
    <xf numFmtId="0" fontId="41" fillId="0" borderId="16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Alignment="1" applyProtection="1">
      <alignment horizontal="right" vertical="center"/>
    </xf>
    <xf numFmtId="0" fontId="41" fillId="0" borderId="0" xfId="8" applyNumberFormat="1" applyFont="1" applyFill="1" applyAlignment="1">
      <alignment vertical="center"/>
    </xf>
    <xf numFmtId="0" fontId="19" fillId="0" borderId="0" xfId="8" applyNumberFormat="1" applyFont="1" applyFill="1"/>
    <xf numFmtId="0" fontId="5" fillId="0" borderId="25" xfId="8" applyNumberFormat="1" applyFont="1" applyFill="1" applyBorder="1" applyAlignment="1">
      <alignment horizontal="left" vertical="center" indent="1"/>
    </xf>
    <xf numFmtId="0" fontId="6" fillId="0" borderId="25" xfId="8" applyNumberFormat="1" applyFont="1" applyFill="1" applyBorder="1" applyAlignment="1">
      <alignment horizontal="right"/>
    </xf>
    <xf numFmtId="0" fontId="5" fillId="0" borderId="25" xfId="8" applyNumberFormat="1" applyFont="1" applyFill="1" applyBorder="1" applyAlignment="1">
      <alignment horizontal="right"/>
    </xf>
    <xf numFmtId="0" fontId="6" fillId="0" borderId="0" xfId="8" applyNumberFormat="1" applyFont="1" applyFill="1"/>
    <xf numFmtId="0" fontId="5" fillId="0" borderId="16" xfId="8" applyNumberFormat="1" applyFont="1" applyFill="1" applyBorder="1" applyAlignment="1">
      <alignment horizontal="center" vertical="center"/>
    </xf>
    <xf numFmtId="0" fontId="5" fillId="0" borderId="17" xfId="8" applyNumberFormat="1" applyFont="1" applyFill="1" applyBorder="1" applyAlignment="1">
      <alignment horizontal="center" vertical="center"/>
    </xf>
    <xf numFmtId="0" fontId="5" fillId="0" borderId="20" xfId="8" applyNumberFormat="1" applyFont="1" applyFill="1" applyBorder="1" applyAlignment="1">
      <alignment horizontal="left" vertical="center" indent="1"/>
    </xf>
    <xf numFmtId="179" fontId="5" fillId="0" borderId="0" xfId="8" applyNumberFormat="1" applyFont="1" applyFill="1" applyAlignment="1">
      <alignment vertical="center"/>
    </xf>
    <xf numFmtId="180" fontId="5" fillId="0" borderId="0" xfId="8" applyNumberFormat="1" applyFont="1" applyFill="1" applyAlignment="1">
      <alignment vertical="center"/>
    </xf>
    <xf numFmtId="0" fontId="5" fillId="0" borderId="24" xfId="8" applyNumberFormat="1" applyFont="1" applyFill="1" applyBorder="1" applyAlignment="1">
      <alignment horizontal="left" vertical="center" indent="1"/>
    </xf>
    <xf numFmtId="178" fontId="5" fillId="0" borderId="25" xfId="8" applyNumberFormat="1" applyFont="1" applyFill="1" applyBorder="1" applyAlignment="1">
      <alignment vertical="center"/>
    </xf>
    <xf numFmtId="0" fontId="48" fillId="0" borderId="20" xfId="8" applyNumberFormat="1" applyFont="1" applyFill="1" applyBorder="1" applyAlignment="1">
      <alignment horizontal="left" vertical="center" indent="1"/>
    </xf>
    <xf numFmtId="179" fontId="48" fillId="0" borderId="0" xfId="8" applyNumberFormat="1" applyFont="1" applyFill="1" applyAlignment="1">
      <alignment vertical="center"/>
    </xf>
    <xf numFmtId="0" fontId="1" fillId="0" borderId="0" xfId="268" applyNumberFormat="1" applyFont="1" applyFill="1" applyBorder="1" applyAlignment="1">
      <alignment vertical="center"/>
    </xf>
    <xf numFmtId="0" fontId="6" fillId="0" borderId="0" xfId="8" applyNumberFormat="1" applyFont="1" applyFill="1" applyAlignment="1">
      <alignment vertical="center"/>
    </xf>
    <xf numFmtId="0" fontId="41" fillId="0" borderId="20" xfId="8" applyNumberFormat="1" applyFont="1" applyFill="1" applyBorder="1" applyAlignment="1">
      <alignment horizontal="left" vertical="center" indent="2"/>
    </xf>
    <xf numFmtId="179" fontId="41" fillId="0" borderId="0" xfId="8" applyNumberFormat="1" applyFont="1" applyFill="1" applyAlignment="1">
      <alignment vertical="center"/>
    </xf>
    <xf numFmtId="0" fontId="5" fillId="0" borderId="20" xfId="8" applyNumberFormat="1" applyFont="1" applyFill="1" applyBorder="1" applyAlignment="1">
      <alignment horizontal="left" vertical="center" indent="4"/>
    </xf>
    <xf numFmtId="0" fontId="41" fillId="0" borderId="24" xfId="8" applyNumberFormat="1" applyFont="1" applyFill="1" applyBorder="1" applyAlignment="1">
      <alignment horizontal="left" vertical="center" indent="1"/>
    </xf>
    <xf numFmtId="178" fontId="41" fillId="0" borderId="25" xfId="8" applyNumberFormat="1" applyFont="1" applyFill="1" applyBorder="1" applyAlignment="1">
      <alignment vertical="center"/>
    </xf>
    <xf numFmtId="0" fontId="5" fillId="0" borderId="0" xfId="8" applyNumberFormat="1" applyFont="1" applyFill="1" applyAlignment="1">
      <alignment vertical="center"/>
    </xf>
    <xf numFmtId="0" fontId="5" fillId="0" borderId="0" xfId="8" applyNumberFormat="1" applyFont="1" applyFill="1" applyAlignment="1">
      <alignment horizontal="right" vertical="center"/>
    </xf>
    <xf numFmtId="0" fontId="19" fillId="0" borderId="0" xfId="8" applyNumberFormat="1" applyFont="1" applyFill="1" applyAlignment="1">
      <alignment vertical="center"/>
    </xf>
    <xf numFmtId="0" fontId="40" fillId="0" borderId="0" xfId="269" applyNumberFormat="1" applyFont="1" applyFill="1" applyAlignment="1" applyProtection="1">
      <alignment horizontal="center"/>
    </xf>
    <xf numFmtId="0" fontId="40" fillId="0" borderId="0" xfId="269" applyNumberFormat="1" applyFont="1" applyFill="1" applyProtection="1"/>
    <xf numFmtId="0" fontId="5" fillId="0" borderId="0" xfId="269" applyNumberFormat="1" applyFont="1" applyFill="1" applyAlignment="1" applyProtection="1">
      <alignment horizontal="left" vertical="center" indent="1"/>
    </xf>
    <xf numFmtId="0" fontId="5" fillId="0" borderId="0" xfId="269" applyNumberFormat="1" applyFont="1" applyFill="1" applyAlignment="1" applyProtection="1">
      <alignment horizontal="center"/>
    </xf>
    <xf numFmtId="0" fontId="5" fillId="0" borderId="0" xfId="269" applyNumberFormat="1" applyFont="1" applyFill="1" applyAlignment="1" applyProtection="1">
      <alignment horizontal="right"/>
    </xf>
    <xf numFmtId="0" fontId="5" fillId="0" borderId="0" xfId="269" applyNumberFormat="1" applyFont="1" applyFill="1" applyProtection="1"/>
    <xf numFmtId="0" fontId="5" fillId="0" borderId="15" xfId="269" applyNumberFormat="1" applyFont="1" applyFill="1" applyBorder="1" applyAlignment="1" applyProtection="1">
      <alignment horizontal="center" vertical="center" shrinkToFit="1"/>
    </xf>
    <xf numFmtId="0" fontId="5" fillId="0" borderId="1" xfId="269" applyNumberFormat="1" applyFont="1" applyFill="1" applyBorder="1" applyAlignment="1" applyProtection="1">
      <alignment horizontal="center" vertical="center" shrinkToFit="1"/>
    </xf>
    <xf numFmtId="0" fontId="5" fillId="0" borderId="0" xfId="269" applyNumberFormat="1" applyFont="1" applyFill="1" applyAlignment="1" applyProtection="1">
      <alignment horizontal="right" vertical="center" indent="1"/>
    </xf>
    <xf numFmtId="181" fontId="5" fillId="0" borderId="27" xfId="269" applyNumberFormat="1" applyFont="1" applyFill="1" applyBorder="1" applyAlignment="1" applyProtection="1">
      <alignment horizontal="center" vertical="center" shrinkToFit="1"/>
    </xf>
    <xf numFmtId="181" fontId="5" fillId="0" borderId="0" xfId="269" applyNumberFormat="1" applyFont="1" applyFill="1" applyBorder="1" applyAlignment="1" applyProtection="1">
      <alignment horizontal="center" vertical="center" shrinkToFit="1"/>
    </xf>
    <xf numFmtId="0" fontId="5" fillId="0" borderId="0" xfId="269" quotePrefix="1" applyNumberFormat="1" applyFont="1" applyFill="1" applyAlignment="1" applyProtection="1">
      <alignment horizontal="right" vertical="center" indent="1"/>
    </xf>
    <xf numFmtId="181" fontId="5" fillId="0" borderId="23" xfId="269" applyNumberFormat="1" applyFont="1" applyFill="1" applyBorder="1" applyAlignment="1" applyProtection="1">
      <alignment horizontal="center" vertical="center" shrinkToFit="1"/>
    </xf>
    <xf numFmtId="181" fontId="5" fillId="0" borderId="26" xfId="269" applyNumberFormat="1" applyFont="1" applyFill="1" applyBorder="1" applyAlignment="1" applyProtection="1">
      <alignment horizontal="distributed" vertical="center"/>
    </xf>
    <xf numFmtId="181" fontId="5" fillId="0" borderId="0" xfId="269" applyNumberFormat="1" applyFont="1" applyFill="1" applyAlignment="1" applyProtection="1">
      <alignment horizontal="distributed" vertical="center"/>
    </xf>
    <xf numFmtId="181" fontId="5" fillId="0" borderId="0" xfId="2" applyNumberFormat="1" applyFont="1" applyFill="1" applyAlignment="1" applyProtection="1">
      <alignment horizontal="distributed" vertical="center"/>
    </xf>
    <xf numFmtId="181" fontId="49" fillId="0" borderId="0" xfId="269" applyNumberFormat="1" applyFont="1" applyFill="1" applyBorder="1" applyAlignment="1" applyProtection="1">
      <alignment horizontal="distributed" vertical="center"/>
    </xf>
    <xf numFmtId="181" fontId="5" fillId="0" borderId="23" xfId="269" applyNumberFormat="1" applyFont="1" applyFill="1" applyBorder="1" applyAlignment="1" applyProtection="1">
      <alignment horizontal="distributed" vertical="center"/>
    </xf>
    <xf numFmtId="181" fontId="5" fillId="0" borderId="0" xfId="269" applyNumberFormat="1" applyFont="1" applyFill="1" applyBorder="1" applyAlignment="1" applyProtection="1">
      <alignment horizontal="distributed" vertical="center"/>
    </xf>
    <xf numFmtId="55" fontId="5" fillId="0" borderId="20" xfId="269" quotePrefix="1" applyNumberFormat="1" applyFont="1" applyFill="1" applyBorder="1" applyAlignment="1" applyProtection="1">
      <alignment horizontal="right" vertical="center" indent="1"/>
    </xf>
    <xf numFmtId="181" fontId="5" fillId="0" borderId="0" xfId="269" applyNumberFormat="1" applyFont="1" applyFill="1" applyBorder="1" applyAlignment="1" applyProtection="1">
      <alignment horizontal="distributed" vertical="center"/>
      <protection hidden="1"/>
    </xf>
    <xf numFmtId="181" fontId="5" fillId="0" borderId="25" xfId="269" applyNumberFormat="1" applyFont="1" applyFill="1" applyBorder="1" applyAlignment="1" applyProtection="1">
      <alignment horizontal="distributed" vertical="center"/>
      <protection hidden="1"/>
    </xf>
    <xf numFmtId="0" fontId="3" fillId="0" borderId="0" xfId="269" applyNumberFormat="1" applyFill="1" applyAlignment="1">
      <alignment horizontal="center"/>
    </xf>
    <xf numFmtId="0" fontId="5" fillId="0" borderId="0" xfId="269" applyNumberFormat="1" applyFont="1" applyFill="1" applyBorder="1" applyAlignment="1">
      <alignment horizontal="center" vertical="center"/>
    </xf>
    <xf numFmtId="0" fontId="5" fillId="0" borderId="22" xfId="269" applyNumberFormat="1" applyFont="1" applyFill="1" applyBorder="1" applyAlignment="1">
      <alignment horizontal="right" vertical="center"/>
    </xf>
    <xf numFmtId="0" fontId="40" fillId="0" borderId="0" xfId="269" applyNumberFormat="1" applyFont="1" applyFill="1" applyAlignment="1" applyProtection="1">
      <alignment vertical="center"/>
    </xf>
    <xf numFmtId="0" fontId="5" fillId="0" borderId="25" xfId="269" applyNumberFormat="1" applyFont="1" applyFill="1" applyBorder="1" applyAlignment="1" applyProtection="1">
      <alignment vertical="center"/>
    </xf>
    <xf numFmtId="0" fontId="5" fillId="0" borderId="25" xfId="269" applyNumberFormat="1" applyFont="1" applyFill="1" applyBorder="1" applyAlignment="1" applyProtection="1">
      <alignment horizontal="right"/>
    </xf>
    <xf numFmtId="0" fontId="5" fillId="0" borderId="15" xfId="269" applyNumberFormat="1" applyFont="1" applyFill="1" applyBorder="1" applyAlignment="1" applyProtection="1">
      <alignment horizontal="center" vertical="center"/>
    </xf>
    <xf numFmtId="0" fontId="5" fillId="0" borderId="25" xfId="269" applyNumberFormat="1" applyFont="1" applyFill="1" applyBorder="1" applyAlignment="1" applyProtection="1">
      <alignment horizontal="center" vertical="center"/>
    </xf>
    <xf numFmtId="0" fontId="5" fillId="0" borderId="0" xfId="269" applyNumberFormat="1" applyFont="1" applyFill="1" applyAlignment="1" applyProtection="1">
      <alignment horizontal="center" vertical="center"/>
    </xf>
    <xf numFmtId="179" fontId="5" fillId="0" borderId="0" xfId="269" applyNumberFormat="1" applyFont="1" applyFill="1" applyBorder="1" applyAlignment="1" applyProtection="1">
      <alignment vertical="center"/>
    </xf>
    <xf numFmtId="179" fontId="5" fillId="0" borderId="0" xfId="269" applyNumberFormat="1" applyFont="1" applyFill="1" applyAlignment="1" applyProtection="1">
      <alignment vertical="center"/>
    </xf>
    <xf numFmtId="0" fontId="5" fillId="0" borderId="22" xfId="269" applyNumberFormat="1" applyFont="1" applyFill="1" applyBorder="1" applyAlignment="1" applyProtection="1">
      <alignment horizontal="center" vertical="center"/>
    </xf>
    <xf numFmtId="0" fontId="5" fillId="0" borderId="22" xfId="269" applyNumberFormat="1" applyFont="1" applyFill="1" applyBorder="1" applyAlignment="1" applyProtection="1">
      <alignment vertical="center"/>
    </xf>
    <xf numFmtId="0" fontId="5" fillId="0" borderId="22" xfId="269" applyNumberFormat="1" applyFont="1" applyFill="1" applyBorder="1" applyAlignment="1" applyProtection="1">
      <alignment horizontal="right" vertical="center"/>
    </xf>
    <xf numFmtId="0" fontId="3" fillId="0" borderId="0" xfId="269" applyNumberFormat="1" applyFill="1" applyAlignment="1" applyProtection="1">
      <alignment vertical="center"/>
    </xf>
    <xf numFmtId="0" fontId="41" fillId="0" borderId="0" xfId="269" applyNumberFormat="1" applyFont="1" applyFill="1" applyAlignment="1">
      <alignment vertical="center"/>
    </xf>
    <xf numFmtId="0" fontId="5" fillId="0" borderId="0" xfId="269" applyNumberFormat="1" applyFont="1" applyFill="1"/>
    <xf numFmtId="0" fontId="5" fillId="0" borderId="0" xfId="269" applyNumberFormat="1" applyFont="1" applyFill="1" applyAlignment="1">
      <alignment vertical="center"/>
    </xf>
    <xf numFmtId="0" fontId="41" fillId="0" borderId="0" xfId="269" applyNumberFormat="1" applyFont="1" applyFill="1"/>
    <xf numFmtId="0" fontId="5" fillId="0" borderId="0" xfId="269" applyNumberFormat="1" applyFont="1" applyFill="1" applyAlignment="1">
      <alignment horizontal="right"/>
    </xf>
    <xf numFmtId="0" fontId="5" fillId="0" borderId="1" xfId="269" applyNumberFormat="1" applyFont="1" applyFill="1" applyBorder="1" applyAlignment="1">
      <alignment horizontal="center" vertical="center"/>
    </xf>
    <xf numFmtId="0" fontId="5" fillId="0" borderId="16" xfId="269" applyNumberFormat="1" applyFont="1" applyFill="1" applyBorder="1" applyAlignment="1">
      <alignment horizontal="center" vertical="center"/>
    </xf>
    <xf numFmtId="0" fontId="5" fillId="0" borderId="15" xfId="269" applyNumberFormat="1" applyFont="1" applyFill="1" applyBorder="1" applyAlignment="1">
      <alignment horizontal="center" vertical="center"/>
    </xf>
    <xf numFmtId="0" fontId="5" fillId="0" borderId="17" xfId="269" applyNumberFormat="1" applyFont="1" applyFill="1" applyBorder="1" applyAlignment="1">
      <alignment horizontal="center" vertical="center"/>
    </xf>
    <xf numFmtId="0" fontId="5" fillId="0" borderId="28" xfId="269" applyNumberFormat="1" applyFont="1" applyFill="1" applyBorder="1" applyAlignment="1">
      <alignment horizontal="center" vertical="center"/>
    </xf>
    <xf numFmtId="0" fontId="5" fillId="0" borderId="29" xfId="269" applyNumberFormat="1" applyFont="1" applyFill="1" applyBorder="1" applyAlignment="1">
      <alignment horizontal="center" vertical="center"/>
    </xf>
    <xf numFmtId="0" fontId="5" fillId="0" borderId="30" xfId="269" applyNumberFormat="1" applyFont="1" applyFill="1" applyBorder="1" applyAlignment="1">
      <alignment horizontal="center" vertical="center"/>
    </xf>
    <xf numFmtId="179" fontId="5" fillId="0" borderId="0" xfId="270" applyNumberFormat="1" applyFont="1" applyFill="1" applyAlignment="1">
      <alignment vertical="center"/>
    </xf>
    <xf numFmtId="0" fontId="3" fillId="0" borderId="31" xfId="269" applyNumberFormat="1" applyFill="1" applyBorder="1" applyAlignment="1">
      <alignment horizontal="center" vertical="center"/>
    </xf>
    <xf numFmtId="0" fontId="5" fillId="0" borderId="32" xfId="269" applyNumberFormat="1" applyFont="1" applyFill="1" applyBorder="1" applyAlignment="1">
      <alignment horizontal="left" vertical="center" indent="1"/>
    </xf>
    <xf numFmtId="0" fontId="5" fillId="0" borderId="33" xfId="269" applyNumberFormat="1" applyFont="1" applyFill="1" applyBorder="1" applyAlignment="1">
      <alignment horizontal="center" vertical="center"/>
    </xf>
    <xf numFmtId="0" fontId="5" fillId="0" borderId="34" xfId="269" applyNumberFormat="1" applyFont="1" applyFill="1" applyBorder="1" applyAlignment="1">
      <alignment horizontal="left" vertical="center" indent="1"/>
    </xf>
    <xf numFmtId="179" fontId="5" fillId="0" borderId="0" xfId="270" quotePrefix="1" applyNumberFormat="1" applyFont="1" applyFill="1" applyAlignment="1">
      <alignment horizontal="right" vertical="center"/>
    </xf>
    <xf numFmtId="0" fontId="5" fillId="0" borderId="35" xfId="269" applyNumberFormat="1" applyFont="1" applyFill="1" applyBorder="1" applyAlignment="1">
      <alignment horizontal="left" vertical="center" indent="1"/>
    </xf>
    <xf numFmtId="0" fontId="5" fillId="0" borderId="36" xfId="269" applyNumberFormat="1" applyFont="1" applyFill="1" applyBorder="1" applyAlignment="1">
      <alignment horizontal="center" vertical="center"/>
    </xf>
    <xf numFmtId="0" fontId="3" fillId="0" borderId="37" xfId="269" applyNumberFormat="1" applyFill="1" applyBorder="1" applyAlignment="1">
      <alignment horizontal="center" vertical="center"/>
    </xf>
    <xf numFmtId="0" fontId="5" fillId="0" borderId="38" xfId="269" applyNumberFormat="1" applyFont="1" applyFill="1" applyBorder="1" applyAlignment="1">
      <alignment horizontal="center" vertical="center"/>
    </xf>
    <xf numFmtId="0" fontId="5" fillId="0" borderId="39" xfId="269" applyNumberFormat="1" applyFont="1" applyFill="1" applyBorder="1" applyAlignment="1">
      <alignment horizontal="center" vertical="center"/>
    </xf>
    <xf numFmtId="179" fontId="5" fillId="0" borderId="40" xfId="270" applyNumberFormat="1" applyFont="1" applyFill="1" applyBorder="1" applyAlignment="1">
      <alignment vertical="center"/>
    </xf>
    <xf numFmtId="0" fontId="5" fillId="0" borderId="28" xfId="269" applyNumberFormat="1" applyFont="1" applyFill="1" applyBorder="1" applyAlignment="1">
      <alignment horizontal="center" vertical="center" wrapText="1"/>
    </xf>
    <xf numFmtId="0" fontId="5" fillId="0" borderId="41" xfId="269" applyNumberFormat="1" applyFont="1" applyFill="1" applyBorder="1" applyAlignment="1">
      <alignment horizontal="left" vertical="center" indent="1"/>
    </xf>
    <xf numFmtId="179" fontId="5" fillId="0" borderId="22" xfId="270" applyNumberFormat="1" applyFont="1" applyFill="1" applyBorder="1" applyAlignment="1">
      <alignment vertical="center"/>
    </xf>
    <xf numFmtId="0" fontId="3" fillId="0" borderId="31" xfId="269" applyNumberFormat="1" applyFill="1" applyBorder="1" applyAlignment="1">
      <alignment horizontal="center" vertical="center" wrapText="1"/>
    </xf>
    <xf numFmtId="179" fontId="5" fillId="0" borderId="0" xfId="270" applyNumberFormat="1" applyFont="1" applyFill="1" applyBorder="1" applyAlignment="1">
      <alignment horizontal="right" vertical="center"/>
    </xf>
    <xf numFmtId="0" fontId="5" fillId="0" borderId="29" xfId="269" applyNumberFormat="1" applyFont="1" applyFill="1" applyBorder="1" applyAlignment="1">
      <alignment horizontal="left" vertical="center" indent="1"/>
    </xf>
    <xf numFmtId="179" fontId="5" fillId="0" borderId="0" xfId="270" applyNumberFormat="1" applyFont="1" applyFill="1" applyBorder="1" applyAlignment="1">
      <alignment vertical="center"/>
    </xf>
    <xf numFmtId="0" fontId="3" fillId="0" borderId="37" xfId="269" applyNumberFormat="1" applyFill="1" applyBorder="1" applyAlignment="1">
      <alignment horizontal="center" vertical="center" wrapText="1"/>
    </xf>
    <xf numFmtId="0" fontId="5" fillId="0" borderId="42" xfId="269" applyNumberFormat="1" applyFont="1" applyFill="1" applyBorder="1" applyAlignment="1">
      <alignment horizontal="center" vertical="center"/>
    </xf>
    <xf numFmtId="0" fontId="5" fillId="0" borderId="43" xfId="269" applyNumberFormat="1" applyFont="1" applyFill="1" applyBorder="1" applyAlignment="1">
      <alignment horizontal="center" vertical="center"/>
    </xf>
    <xf numFmtId="179" fontId="5" fillId="0" borderId="44" xfId="270" applyNumberFormat="1" applyFont="1" applyFill="1" applyBorder="1" applyAlignment="1">
      <alignment vertical="center"/>
    </xf>
    <xf numFmtId="0" fontId="5" fillId="0" borderId="45" xfId="269" applyNumberFormat="1" applyFont="1" applyFill="1" applyBorder="1" applyAlignment="1">
      <alignment horizontal="left" vertical="center" indent="1"/>
    </xf>
    <xf numFmtId="0" fontId="5" fillId="0" borderId="46" xfId="269" applyNumberFormat="1" applyFont="1" applyFill="1" applyBorder="1" applyAlignment="1">
      <alignment horizontal="center" vertical="center"/>
    </xf>
    <xf numFmtId="0" fontId="5" fillId="0" borderId="0" xfId="269" applyNumberFormat="1" applyFont="1" applyFill="1" applyAlignment="1">
      <alignment horizontal="right" vertical="center"/>
    </xf>
    <xf numFmtId="0" fontId="5" fillId="0" borderId="1" xfId="269" applyNumberFormat="1" applyFont="1" applyFill="1" applyBorder="1" applyAlignment="1">
      <alignment horizontal="center" vertical="center"/>
    </xf>
    <xf numFmtId="0" fontId="5" fillId="0" borderId="22" xfId="269" applyNumberFormat="1" applyFont="1" applyFill="1" applyBorder="1" applyAlignment="1">
      <alignment horizontal="center" vertical="center" wrapText="1"/>
    </xf>
    <xf numFmtId="0" fontId="5" fillId="0" borderId="35" xfId="269" applyNumberFormat="1" applyFont="1" applyFill="1" applyBorder="1" applyAlignment="1">
      <alignment horizontal="left" vertical="center" indent="1"/>
    </xf>
    <xf numFmtId="0" fontId="3" fillId="0" borderId="0" xfId="269" applyNumberFormat="1" applyFill="1" applyBorder="1" applyAlignment="1">
      <alignment horizontal="center" vertical="center"/>
    </xf>
    <xf numFmtId="0" fontId="5" fillId="0" borderId="47" xfId="269" applyNumberFormat="1" applyFont="1" applyFill="1" applyBorder="1" applyAlignment="1">
      <alignment horizontal="left" vertical="center" indent="1"/>
    </xf>
    <xf numFmtId="0" fontId="5" fillId="0" borderId="48" xfId="269" applyNumberFormat="1" applyFont="1" applyFill="1" applyBorder="1" applyAlignment="1">
      <alignment horizontal="left" vertical="center" indent="1"/>
    </xf>
    <xf numFmtId="179" fontId="5" fillId="0" borderId="0" xfId="270" quotePrefix="1" applyNumberFormat="1" applyFont="1" applyFill="1" applyBorder="1" applyAlignment="1">
      <alignment horizontal="right" vertical="center"/>
    </xf>
    <xf numFmtId="0" fontId="3" fillId="0" borderId="25" xfId="269" applyNumberFormat="1" applyFill="1" applyBorder="1" applyAlignment="1">
      <alignment horizontal="center" vertical="center"/>
    </xf>
    <xf numFmtId="0" fontId="5" fillId="0" borderId="32" xfId="269" applyNumberFormat="1" applyFont="1" applyFill="1" applyBorder="1" applyAlignment="1">
      <alignment horizontal="left" vertical="center" indent="1"/>
    </xf>
    <xf numFmtId="0" fontId="5" fillId="0" borderId="42" xfId="269" applyNumberFormat="1" applyFont="1" applyFill="1" applyBorder="1" applyAlignment="1">
      <alignment horizontal="center" vertical="center"/>
    </xf>
    <xf numFmtId="179" fontId="5" fillId="0" borderId="25" xfId="270" applyNumberFormat="1" applyFont="1" applyFill="1" applyBorder="1" applyAlignment="1">
      <alignment vertical="center"/>
    </xf>
    <xf numFmtId="177" fontId="41" fillId="0" borderId="0" xfId="2" applyNumberFormat="1" applyFont="1" applyFill="1" applyAlignment="1">
      <alignment vertical="center"/>
    </xf>
    <xf numFmtId="177" fontId="19" fillId="0" borderId="0" xfId="2" applyNumberFormat="1" applyFont="1" applyFill="1"/>
    <xf numFmtId="177" fontId="3" fillId="0" borderId="0" xfId="269" applyNumberFormat="1" applyFill="1"/>
    <xf numFmtId="177" fontId="5" fillId="0" borderId="0" xfId="2" applyNumberFormat="1" applyFont="1" applyFill="1" applyBorder="1" applyAlignment="1">
      <alignment vertical="center"/>
    </xf>
    <xf numFmtId="177" fontId="5" fillId="0" borderId="0" xfId="2" applyNumberFormat="1" applyFont="1" applyFill="1"/>
    <xf numFmtId="177" fontId="47" fillId="0" borderId="0" xfId="2" applyNumberFormat="1" applyFont="1" applyFill="1"/>
    <xf numFmtId="177" fontId="5" fillId="0" borderId="0" xfId="2" applyNumberFormat="1" applyFont="1" applyFill="1" applyBorder="1" applyAlignment="1">
      <alignment horizontal="right"/>
    </xf>
    <xf numFmtId="177" fontId="5" fillId="0" borderId="16" xfId="269" applyNumberFormat="1" applyFont="1" applyFill="1" applyBorder="1" applyAlignment="1">
      <alignment horizontal="center" vertical="center"/>
    </xf>
    <xf numFmtId="177" fontId="5" fillId="0" borderId="17" xfId="269" applyNumberFormat="1" applyFont="1" applyFill="1" applyBorder="1" applyAlignment="1">
      <alignment horizontal="center" vertical="center"/>
    </xf>
    <xf numFmtId="177" fontId="5" fillId="0" borderId="1" xfId="269" applyNumberFormat="1" applyFont="1" applyFill="1" applyBorder="1" applyAlignment="1">
      <alignment horizontal="center" vertical="center"/>
    </xf>
    <xf numFmtId="177" fontId="5" fillId="0" borderId="15" xfId="269" applyNumberFormat="1" applyFont="1" applyFill="1" applyBorder="1" applyAlignment="1">
      <alignment horizontal="center" vertical="center"/>
    </xf>
    <xf numFmtId="177" fontId="5" fillId="0" borderId="17" xfId="269" applyNumberFormat="1" applyFont="1" applyFill="1" applyBorder="1" applyAlignment="1">
      <alignment horizontal="center" vertical="center"/>
    </xf>
    <xf numFmtId="177" fontId="41" fillId="0" borderId="20" xfId="182" applyNumberFormat="1" applyFont="1" applyFill="1" applyBorder="1" applyAlignment="1">
      <alignment horizontal="left" vertical="center" wrapText="1"/>
    </xf>
    <xf numFmtId="179" fontId="51" fillId="0" borderId="0" xfId="2" applyNumberFormat="1" applyFont="1" applyFill="1" applyAlignment="1">
      <alignment vertical="center"/>
    </xf>
    <xf numFmtId="177" fontId="5" fillId="0" borderId="20" xfId="182" applyNumberFormat="1" applyFont="1" applyFill="1" applyBorder="1" applyAlignment="1">
      <alignment horizontal="left" vertical="center" wrapText="1"/>
    </xf>
    <xf numFmtId="179" fontId="6" fillId="0" borderId="0" xfId="2" applyNumberFormat="1" applyFont="1" applyFill="1" applyAlignment="1">
      <alignment horizontal="right" vertical="center"/>
    </xf>
    <xf numFmtId="177" fontId="52" fillId="0" borderId="0" xfId="269" applyNumberFormat="1" applyFont="1" applyFill="1"/>
    <xf numFmtId="179" fontId="6" fillId="0" borderId="0" xfId="2" applyNumberFormat="1" applyFont="1" applyFill="1" applyAlignment="1">
      <alignment vertical="center"/>
    </xf>
    <xf numFmtId="179" fontId="6" fillId="0" borderId="0" xfId="2" applyNumberFormat="1" applyFont="1" applyFill="1" applyBorder="1" applyAlignment="1">
      <alignment vertical="center"/>
    </xf>
    <xf numFmtId="177" fontId="6" fillId="0" borderId="20" xfId="182" applyNumberFormat="1" applyFont="1" applyFill="1" applyBorder="1" applyAlignment="1">
      <alignment horizontal="left" vertical="center" wrapText="1"/>
    </xf>
    <xf numFmtId="179" fontId="6" fillId="0" borderId="25" xfId="2" applyNumberFormat="1" applyFont="1" applyFill="1" applyBorder="1" applyAlignment="1">
      <alignment vertical="center"/>
    </xf>
    <xf numFmtId="177" fontId="5" fillId="0" borderId="22" xfId="269" applyNumberFormat="1" applyFont="1" applyFill="1" applyBorder="1"/>
    <xf numFmtId="177" fontId="5" fillId="0" borderId="22" xfId="269" applyNumberFormat="1" applyFont="1" applyFill="1" applyBorder="1" applyAlignment="1">
      <alignment horizontal="right" vertical="center"/>
    </xf>
    <xf numFmtId="178" fontId="41" fillId="0" borderId="0" xfId="269" applyNumberFormat="1" applyFont="1" applyFill="1" applyAlignment="1">
      <alignment vertical="center"/>
    </xf>
    <xf numFmtId="178" fontId="5" fillId="0" borderId="0" xfId="269" applyNumberFormat="1" applyFont="1" applyFill="1" applyAlignment="1">
      <alignment horizontal="right" vertical="center"/>
    </xf>
    <xf numFmtId="178" fontId="5" fillId="0" borderId="0" xfId="269" applyNumberFormat="1" applyFont="1" applyFill="1" applyAlignment="1">
      <alignment vertical="center"/>
    </xf>
    <xf numFmtId="178" fontId="5" fillId="0" borderId="0" xfId="269" applyNumberFormat="1" applyFont="1" applyFill="1" applyBorder="1" applyAlignment="1">
      <alignment vertical="center"/>
    </xf>
    <xf numFmtId="177" fontId="3" fillId="0" borderId="22" xfId="269" applyNumberFormat="1" applyFill="1" applyBorder="1"/>
    <xf numFmtId="177" fontId="5" fillId="0" borderId="0" xfId="271" applyNumberFormat="1" applyFont="1" applyFill="1" applyBorder="1" applyAlignment="1">
      <alignment horizontal="left" vertical="center" indent="1"/>
    </xf>
    <xf numFmtId="177" fontId="5" fillId="0" borderId="0" xfId="2" applyNumberFormat="1" applyFont="1" applyFill="1" applyAlignment="1">
      <alignment vertical="center"/>
    </xf>
    <xf numFmtId="177" fontId="3" fillId="0" borderId="0" xfId="269" applyNumberFormat="1" applyFill="1" applyAlignment="1">
      <alignment vertical="center"/>
    </xf>
    <xf numFmtId="177" fontId="5" fillId="0" borderId="15" xfId="269" applyNumberFormat="1" applyFont="1" applyFill="1" applyBorder="1" applyAlignment="1">
      <alignment horizontal="center" vertical="center" shrinkToFit="1"/>
    </xf>
    <xf numFmtId="177" fontId="5" fillId="0" borderId="15" xfId="269" applyNumberFormat="1" applyFont="1" applyFill="1" applyBorder="1" applyAlignment="1">
      <alignment horizontal="center" vertical="center" wrapText="1" shrinkToFit="1"/>
    </xf>
    <xf numFmtId="177" fontId="5" fillId="0" borderId="17" xfId="269" applyNumberFormat="1" applyFont="1" applyFill="1" applyBorder="1" applyAlignment="1">
      <alignment horizontal="center" vertical="center" shrinkToFit="1"/>
    </xf>
    <xf numFmtId="182" fontId="41" fillId="0" borderId="0" xfId="8" applyNumberFormat="1" applyFont="1" applyFill="1" applyBorder="1" applyAlignment="1">
      <alignment vertical="center"/>
    </xf>
    <xf numFmtId="183" fontId="41" fillId="0" borderId="0" xfId="182" applyNumberFormat="1" applyFont="1" applyFill="1" applyBorder="1" applyAlignment="1">
      <alignment horizontal="right" vertical="center"/>
    </xf>
    <xf numFmtId="182" fontId="41" fillId="0" borderId="0" xfId="8" applyNumberFormat="1" applyFont="1" applyFill="1" applyBorder="1" applyAlignment="1">
      <alignment horizontal="right" vertical="center"/>
    </xf>
    <xf numFmtId="182" fontId="41" fillId="0" borderId="0" xfId="182" applyNumberFormat="1" applyFont="1" applyFill="1" applyBorder="1" applyAlignment="1">
      <alignment horizontal="right" vertical="center"/>
    </xf>
    <xf numFmtId="182" fontId="5" fillId="0" borderId="0" xfId="8" applyNumberFormat="1" applyFont="1" applyFill="1" applyAlignment="1">
      <alignment horizontal="right" vertical="center"/>
    </xf>
    <xf numFmtId="183" fontId="5" fillId="0" borderId="0" xfId="182" applyNumberFormat="1" applyFont="1" applyFill="1" applyBorder="1" applyAlignment="1">
      <alignment horizontal="right" vertical="center"/>
    </xf>
    <xf numFmtId="182" fontId="5" fillId="0" borderId="0" xfId="8" applyNumberFormat="1" applyFont="1" applyFill="1" applyBorder="1" applyAlignment="1">
      <alignment horizontal="right" vertical="center"/>
    </xf>
    <xf numFmtId="182" fontId="5" fillId="0" borderId="0" xfId="182" applyNumberFormat="1" applyFont="1" applyFill="1" applyBorder="1" applyAlignment="1">
      <alignment horizontal="right" vertical="center"/>
    </xf>
    <xf numFmtId="182" fontId="5" fillId="0" borderId="0" xfId="8" applyNumberFormat="1" applyFont="1" applyFill="1" applyAlignment="1">
      <alignment vertical="center"/>
    </xf>
    <xf numFmtId="182" fontId="5" fillId="0" borderId="0" xfId="8" applyNumberFormat="1" applyFont="1" applyFill="1" applyBorder="1" applyAlignment="1">
      <alignment vertical="center"/>
    </xf>
    <xf numFmtId="182" fontId="5" fillId="0" borderId="23" xfId="8" applyNumberFormat="1" applyFont="1" applyFill="1" applyBorder="1" applyAlignment="1">
      <alignment horizontal="right" vertical="center"/>
    </xf>
    <xf numFmtId="177" fontId="41" fillId="0" borderId="0" xfId="271" applyNumberFormat="1" applyFont="1" applyFill="1" applyAlignment="1">
      <alignment vertical="center"/>
    </xf>
    <xf numFmtId="177" fontId="54" fillId="0" borderId="0" xfId="271" applyNumberFormat="1" applyFont="1" applyFill="1" applyAlignment="1"/>
    <xf numFmtId="177" fontId="5" fillId="0" borderId="0" xfId="271" applyNumberFormat="1" applyFont="1" applyFill="1">
      <alignment vertical="center"/>
    </xf>
    <xf numFmtId="177" fontId="41" fillId="0" borderId="0" xfId="271" applyNumberFormat="1" applyFont="1" applyFill="1" applyAlignment="1"/>
    <xf numFmtId="177" fontId="55" fillId="0" borderId="0" xfId="271" applyNumberFormat="1" applyFont="1" applyFill="1">
      <alignment vertical="center"/>
    </xf>
    <xf numFmtId="177" fontId="5" fillId="0" borderId="0" xfId="271" applyNumberFormat="1" applyFont="1" applyFill="1" applyAlignment="1">
      <alignment horizontal="right"/>
    </xf>
    <xf numFmtId="177" fontId="5" fillId="0" borderId="21" xfId="271" applyNumberFormat="1" applyFont="1" applyFill="1" applyBorder="1" applyAlignment="1">
      <alignment horizontal="center" vertical="center"/>
    </xf>
    <xf numFmtId="177" fontId="5" fillId="0" borderId="15" xfId="271" applyNumberFormat="1" applyFont="1" applyFill="1" applyBorder="1" applyAlignment="1">
      <alignment horizontal="center" vertical="center"/>
    </xf>
    <xf numFmtId="177" fontId="5" fillId="0" borderId="17" xfId="271" applyNumberFormat="1" applyFont="1" applyFill="1" applyBorder="1" applyAlignment="1">
      <alignment horizontal="center" vertical="center"/>
    </xf>
    <xf numFmtId="177" fontId="5" fillId="0" borderId="24" xfId="271" applyNumberFormat="1" applyFont="1" applyFill="1" applyBorder="1" applyAlignment="1">
      <alignment horizontal="center" vertical="center"/>
    </xf>
    <xf numFmtId="177" fontId="5" fillId="0" borderId="15" xfId="271" applyNumberFormat="1" applyFont="1" applyFill="1" applyBorder="1" applyAlignment="1">
      <alignment horizontal="distributed" vertical="center" wrapText="1"/>
    </xf>
    <xf numFmtId="177" fontId="6" fillId="0" borderId="15" xfId="271" applyNumberFormat="1" applyFont="1" applyFill="1" applyBorder="1" applyAlignment="1">
      <alignment horizontal="center" vertical="center"/>
    </xf>
    <xf numFmtId="177" fontId="6" fillId="0" borderId="15" xfId="271" applyNumberFormat="1" applyFont="1" applyFill="1" applyBorder="1" applyAlignment="1">
      <alignment horizontal="distributed" vertical="center" wrapText="1"/>
    </xf>
    <xf numFmtId="177" fontId="6" fillId="0" borderId="17" xfId="271" applyNumberFormat="1" applyFont="1" applyFill="1" applyBorder="1" applyAlignment="1">
      <alignment horizontal="distributed" vertical="center" wrapText="1"/>
    </xf>
    <xf numFmtId="38" fontId="41" fillId="0" borderId="0" xfId="8" applyNumberFormat="1" applyFont="1" applyFill="1" applyAlignment="1">
      <alignment vertical="center"/>
    </xf>
    <xf numFmtId="184" fontId="41" fillId="0" borderId="0" xfId="8" applyNumberFormat="1" applyFont="1" applyFill="1" applyAlignment="1">
      <alignment vertical="center"/>
    </xf>
    <xf numFmtId="184" fontId="41" fillId="0" borderId="0" xfId="8" applyNumberFormat="1" applyFont="1" applyFill="1" applyBorder="1" applyAlignment="1">
      <alignment vertical="center"/>
    </xf>
    <xf numFmtId="185" fontId="55" fillId="0" borderId="0" xfId="271" applyNumberFormat="1" applyFont="1" applyFill="1">
      <alignment vertical="center"/>
    </xf>
    <xf numFmtId="38" fontId="5" fillId="0" borderId="0" xfId="8" applyNumberFormat="1" applyFont="1" applyFill="1" applyAlignment="1">
      <alignment vertical="center"/>
    </xf>
    <xf numFmtId="184" fontId="5" fillId="0" borderId="0" xfId="8" quotePrefix="1" applyNumberFormat="1" applyFont="1" applyFill="1" applyAlignment="1">
      <alignment horizontal="right" vertical="center"/>
    </xf>
    <xf numFmtId="184" fontId="5" fillId="0" borderId="0" xfId="8" applyNumberFormat="1" applyFont="1" applyFill="1" applyAlignment="1">
      <alignment vertical="center"/>
    </xf>
    <xf numFmtId="184" fontId="5" fillId="0" borderId="0" xfId="8" applyNumberFormat="1" applyFont="1" applyFill="1" applyAlignment="1">
      <alignment horizontal="right" vertical="center"/>
    </xf>
    <xf numFmtId="38" fontId="5" fillId="0" borderId="0" xfId="8" applyNumberFormat="1" applyFont="1" applyFill="1" applyAlignment="1">
      <alignment horizontal="right" vertical="center"/>
    </xf>
    <xf numFmtId="184" fontId="5" fillId="0" borderId="0" xfId="8" applyNumberFormat="1" applyFont="1" applyFill="1" applyBorder="1" applyAlignment="1">
      <alignment vertical="center"/>
    </xf>
    <xf numFmtId="177" fontId="5" fillId="0" borderId="22" xfId="271" applyNumberFormat="1" applyFont="1" applyFill="1" applyBorder="1">
      <alignment vertical="center"/>
    </xf>
    <xf numFmtId="177" fontId="55" fillId="0" borderId="22" xfId="271" applyNumberFormat="1" applyFont="1" applyFill="1" applyBorder="1">
      <alignment vertical="center"/>
    </xf>
    <xf numFmtId="177" fontId="5" fillId="0" borderId="22" xfId="271" applyNumberFormat="1" applyFont="1" applyFill="1" applyBorder="1" applyAlignment="1">
      <alignment horizontal="right" vertical="center"/>
    </xf>
    <xf numFmtId="0" fontId="41" fillId="0" borderId="0" xfId="269" applyNumberFormat="1" applyFont="1" applyFill="1" applyBorder="1" applyAlignment="1" applyProtection="1">
      <alignment vertical="center"/>
    </xf>
    <xf numFmtId="0" fontId="5" fillId="0" borderId="0" xfId="269" applyNumberFormat="1" applyFont="1" applyFill="1" applyBorder="1" applyAlignment="1" applyProtection="1">
      <alignment vertical="center"/>
    </xf>
    <xf numFmtId="0" fontId="41" fillId="0" borderId="17" xfId="269" applyNumberFormat="1" applyFont="1" applyFill="1" applyBorder="1" applyAlignment="1" applyProtection="1">
      <alignment horizontal="center" vertical="center" shrinkToFit="1"/>
    </xf>
    <xf numFmtId="0" fontId="5" fillId="0" borderId="17" xfId="269" applyNumberFormat="1" applyFont="1" applyFill="1" applyBorder="1" applyAlignment="1" applyProtection="1">
      <alignment horizontal="center" vertical="center" shrinkToFit="1"/>
    </xf>
    <xf numFmtId="0" fontId="5" fillId="0" borderId="0" xfId="269" applyNumberFormat="1" applyFont="1" applyFill="1" applyAlignment="1" applyProtection="1">
      <alignment horizontal="center" vertical="center" textRotation="255"/>
    </xf>
    <xf numFmtId="0" fontId="5" fillId="0" borderId="0" xfId="269" quotePrefix="1" applyNumberFormat="1" applyFont="1" applyFill="1" applyBorder="1" applyAlignment="1" applyProtection="1">
      <alignment horizontal="right" vertical="center"/>
    </xf>
    <xf numFmtId="179" fontId="41" fillId="0" borderId="23" xfId="269" applyNumberFormat="1" applyFont="1" applyFill="1" applyBorder="1" applyAlignment="1" applyProtection="1">
      <alignment vertical="center"/>
    </xf>
    <xf numFmtId="0" fontId="5" fillId="0" borderId="0" xfId="269" quotePrefix="1" applyNumberFormat="1" applyFont="1" applyFill="1" applyBorder="1" applyAlignment="1" applyProtection="1">
      <alignment horizontal="right" vertical="center" indent="1"/>
    </xf>
    <xf numFmtId="0" fontId="5" fillId="0" borderId="1" xfId="269" applyNumberFormat="1" applyFont="1" applyFill="1" applyBorder="1" applyAlignment="1" applyProtection="1">
      <alignment horizontal="center" vertical="center"/>
    </xf>
    <xf numFmtId="0" fontId="5" fillId="0" borderId="17" xfId="269" applyNumberFormat="1" applyFont="1" applyFill="1" applyBorder="1" applyAlignment="1" applyProtection="1">
      <alignment horizontal="center" vertical="center"/>
    </xf>
    <xf numFmtId="179" fontId="5" fillId="0" borderId="0" xfId="2" applyNumberFormat="1" applyFont="1" applyFill="1" applyBorder="1" applyAlignment="1" applyProtection="1">
      <alignment vertical="center"/>
    </xf>
    <xf numFmtId="0" fontId="40" fillId="0" borderId="22" xfId="269" applyNumberFormat="1" applyFont="1" applyFill="1" applyBorder="1" applyAlignment="1" applyProtection="1">
      <alignment vertical="center"/>
    </xf>
    <xf numFmtId="0" fontId="41" fillId="0" borderId="0" xfId="272" applyNumberFormat="1" applyFont="1" applyFill="1">
      <alignment vertical="center"/>
    </xf>
    <xf numFmtId="0" fontId="3" fillId="0" borderId="0" xfId="272" applyNumberFormat="1" applyFill="1" applyBorder="1">
      <alignment vertical="center"/>
    </xf>
    <xf numFmtId="0" fontId="5" fillId="0" borderId="25" xfId="272" applyNumberFormat="1" applyFont="1" applyFill="1" applyBorder="1" applyAlignment="1" applyProtection="1">
      <alignment horizontal="right"/>
    </xf>
    <xf numFmtId="0" fontId="5" fillId="0" borderId="17" xfId="272" applyNumberFormat="1" applyFont="1" applyFill="1" applyBorder="1" applyAlignment="1">
      <alignment horizontal="center" vertical="center"/>
    </xf>
    <xf numFmtId="179" fontId="5" fillId="0" borderId="0" xfId="272" applyNumberFormat="1" applyFont="1" applyFill="1" applyBorder="1" applyAlignment="1">
      <alignment vertical="center"/>
    </xf>
    <xf numFmtId="0" fontId="5" fillId="0" borderId="22" xfId="272" applyNumberFormat="1" applyFont="1" applyFill="1" applyBorder="1" applyAlignment="1" applyProtection="1">
      <alignment horizontal="right" vertical="center"/>
    </xf>
    <xf numFmtId="177" fontId="41" fillId="0" borderId="0" xfId="273" applyNumberFormat="1" applyFont="1" applyFill="1" applyAlignment="1">
      <alignment vertical="center"/>
    </xf>
    <xf numFmtId="177" fontId="5" fillId="0" borderId="0" xfId="273" applyNumberFormat="1" applyFont="1" applyFill="1"/>
    <xf numFmtId="177" fontId="6" fillId="0" borderId="0" xfId="273" applyNumberFormat="1" applyFill="1"/>
    <xf numFmtId="177" fontId="5" fillId="0" borderId="25" xfId="273" quotePrefix="1" applyNumberFormat="1" applyFont="1" applyFill="1" applyBorder="1" applyAlignment="1">
      <alignment horizontal="left" vertical="center" indent="1"/>
    </xf>
    <xf numFmtId="177" fontId="5" fillId="0" borderId="25" xfId="273" applyNumberFormat="1" applyFont="1" applyFill="1" applyBorder="1" applyAlignment="1">
      <alignment horizontal="left" vertical="center" indent="1"/>
    </xf>
    <xf numFmtId="177" fontId="5" fillId="0" borderId="0" xfId="273" quotePrefix="1" applyNumberFormat="1" applyFont="1" applyFill="1" applyAlignment="1">
      <alignment horizontal="left" vertical="center"/>
    </xf>
    <xf numFmtId="177" fontId="5" fillId="0" borderId="0" xfId="273" applyNumberFormat="1" applyFont="1" applyFill="1" applyAlignment="1">
      <alignment horizontal="left" vertical="center"/>
    </xf>
    <xf numFmtId="177" fontId="5" fillId="0" borderId="0" xfId="273" applyNumberFormat="1" applyFont="1" applyFill="1" applyAlignment="1">
      <alignment horizontal="right"/>
    </xf>
    <xf numFmtId="177" fontId="5" fillId="0" borderId="22" xfId="273" applyNumberFormat="1" applyFont="1" applyFill="1" applyBorder="1" applyAlignment="1">
      <alignment horizontal="center" vertical="center"/>
    </xf>
    <xf numFmtId="177" fontId="5" fillId="0" borderId="21" xfId="273" applyNumberFormat="1" applyFont="1" applyFill="1" applyBorder="1" applyAlignment="1">
      <alignment horizontal="center" vertical="center"/>
    </xf>
    <xf numFmtId="177" fontId="5" fillId="0" borderId="21" xfId="273" applyNumberFormat="1" applyFont="1" applyFill="1" applyBorder="1" applyAlignment="1">
      <alignment horizontal="center" vertical="center"/>
    </xf>
    <xf numFmtId="177" fontId="5" fillId="0" borderId="49" xfId="273" applyNumberFormat="1" applyFont="1" applyFill="1" applyBorder="1" applyAlignment="1">
      <alignment horizontal="center" vertical="center"/>
    </xf>
    <xf numFmtId="177" fontId="5" fillId="0" borderId="22" xfId="273" applyNumberFormat="1" applyFont="1" applyFill="1" applyBorder="1" applyAlignment="1">
      <alignment horizontal="center" vertical="center"/>
    </xf>
    <xf numFmtId="177" fontId="5" fillId="0" borderId="28" xfId="273" applyNumberFormat="1" applyFont="1" applyFill="1" applyBorder="1" applyAlignment="1">
      <alignment horizontal="center" vertical="center" textRotation="255" wrapText="1"/>
    </xf>
    <xf numFmtId="177" fontId="5" fillId="0" borderId="22" xfId="273" applyNumberFormat="1" applyFont="1" applyFill="1" applyBorder="1" applyAlignment="1">
      <alignment horizontal="left" vertical="center" indent="1"/>
    </xf>
    <xf numFmtId="177" fontId="5" fillId="0" borderId="21" xfId="273" applyNumberFormat="1" applyFont="1" applyFill="1" applyBorder="1" applyAlignment="1">
      <alignment horizontal="left" vertical="center" indent="1"/>
    </xf>
    <xf numFmtId="179" fontId="5" fillId="0" borderId="22" xfId="273" applyNumberFormat="1" applyFont="1" applyFill="1" applyBorder="1" applyAlignment="1">
      <alignment horizontal="right" vertical="center"/>
    </xf>
    <xf numFmtId="177" fontId="5" fillId="0" borderId="31" xfId="273" applyNumberFormat="1" applyFont="1" applyFill="1" applyBorder="1" applyAlignment="1">
      <alignment horizontal="center" vertical="center" textRotation="255" wrapText="1"/>
    </xf>
    <xf numFmtId="177" fontId="5" fillId="0" borderId="0" xfId="273" applyNumberFormat="1" applyFont="1" applyFill="1" applyBorder="1" applyAlignment="1">
      <alignment horizontal="left" vertical="center" indent="1"/>
    </xf>
    <xf numFmtId="177" fontId="5" fillId="0" borderId="20" xfId="273" applyNumberFormat="1" applyFont="1" applyFill="1" applyBorder="1" applyAlignment="1">
      <alignment horizontal="left" vertical="center" indent="1"/>
    </xf>
    <xf numFmtId="179" fontId="5" fillId="0" borderId="0" xfId="273" applyNumberFormat="1" applyFont="1" applyFill="1" applyBorder="1" applyAlignment="1">
      <alignment horizontal="right" vertical="center"/>
    </xf>
    <xf numFmtId="179" fontId="5" fillId="0" borderId="0" xfId="273" quotePrefix="1" applyNumberFormat="1" applyFont="1" applyFill="1" applyBorder="1" applyAlignment="1">
      <alignment horizontal="right" vertical="center"/>
    </xf>
    <xf numFmtId="177" fontId="5" fillId="0" borderId="50" xfId="273" applyNumberFormat="1" applyFont="1" applyFill="1" applyBorder="1" applyAlignment="1">
      <alignment horizontal="center" vertical="center" textRotation="255" wrapText="1"/>
    </xf>
    <xf numFmtId="177" fontId="5" fillId="0" borderId="51" xfId="273" applyNumberFormat="1" applyFont="1" applyFill="1" applyBorder="1" applyAlignment="1">
      <alignment horizontal="center" vertical="center"/>
    </xf>
    <xf numFmtId="177" fontId="5" fillId="0" borderId="52" xfId="273" applyNumberFormat="1" applyFont="1" applyFill="1" applyBorder="1" applyAlignment="1">
      <alignment horizontal="center" vertical="center"/>
    </xf>
    <xf numFmtId="177" fontId="5" fillId="0" borderId="0" xfId="273" applyNumberFormat="1" applyFont="1" applyFill="1" applyBorder="1" applyAlignment="1">
      <alignment horizontal="left" vertical="center" wrapText="1" indent="1"/>
    </xf>
    <xf numFmtId="177" fontId="5" fillId="0" borderId="20" xfId="273" applyNumberFormat="1" applyFont="1" applyFill="1" applyBorder="1" applyAlignment="1">
      <alignment horizontal="left" vertical="center"/>
    </xf>
    <xf numFmtId="179" fontId="5" fillId="0" borderId="53" xfId="273" applyNumberFormat="1" applyFont="1" applyFill="1" applyBorder="1" applyAlignment="1">
      <alignment horizontal="right" vertical="center"/>
    </xf>
    <xf numFmtId="177" fontId="5" fillId="0" borderId="54" xfId="273" applyNumberFormat="1" applyFont="1" applyFill="1" applyBorder="1" applyAlignment="1">
      <alignment horizontal="center" vertical="center" textRotation="255" wrapText="1"/>
    </xf>
    <xf numFmtId="177" fontId="5" fillId="0" borderId="40" xfId="273" applyNumberFormat="1" applyFont="1" applyFill="1" applyBorder="1" applyAlignment="1">
      <alignment horizontal="left" vertical="center" indent="1"/>
    </xf>
    <xf numFmtId="177" fontId="5" fillId="0" borderId="39" xfId="273" applyNumberFormat="1" applyFont="1" applyFill="1" applyBorder="1" applyAlignment="1">
      <alignment horizontal="left" vertical="center"/>
    </xf>
    <xf numFmtId="177" fontId="5" fillId="0" borderId="31" xfId="273" applyNumberFormat="1" applyFont="1" applyFill="1" applyBorder="1" applyAlignment="1">
      <alignment horizontal="center" vertical="center" textRotation="255"/>
    </xf>
    <xf numFmtId="177" fontId="5" fillId="0" borderId="47" xfId="273" applyNumberFormat="1" applyFont="1" applyFill="1" applyBorder="1" applyAlignment="1">
      <alignment horizontal="center" vertical="center" wrapText="1"/>
    </xf>
    <xf numFmtId="177" fontId="5" fillId="0" borderId="39" xfId="273" applyNumberFormat="1" applyFont="1" applyFill="1" applyBorder="1" applyAlignment="1">
      <alignment horizontal="left" vertical="center" wrapText="1"/>
    </xf>
    <xf numFmtId="179" fontId="5" fillId="0" borderId="40" xfId="273" applyNumberFormat="1" applyFont="1" applyFill="1" applyBorder="1" applyAlignment="1">
      <alignment horizontal="right" vertical="center"/>
    </xf>
    <xf numFmtId="177" fontId="5" fillId="0" borderId="55" xfId="273" applyNumberFormat="1" applyFont="1" applyFill="1" applyBorder="1" applyAlignment="1">
      <alignment horizontal="center" vertical="center"/>
    </xf>
    <xf numFmtId="177" fontId="5" fillId="0" borderId="20" xfId="273" applyNumberFormat="1" applyFont="1" applyFill="1" applyBorder="1" applyAlignment="1">
      <alignment horizontal="left" vertical="center" wrapText="1"/>
    </xf>
    <xf numFmtId="177" fontId="5" fillId="0" borderId="20" xfId="273" applyNumberFormat="1" applyFont="1" applyFill="1" applyBorder="1" applyAlignment="1">
      <alignment horizontal="left" vertical="center" shrinkToFit="1"/>
    </xf>
    <xf numFmtId="177" fontId="5" fillId="0" borderId="56" xfId="273" applyNumberFormat="1" applyFont="1" applyFill="1" applyBorder="1" applyAlignment="1">
      <alignment horizontal="center" vertical="center"/>
    </xf>
    <xf numFmtId="177" fontId="5" fillId="0" borderId="52" xfId="273" applyNumberFormat="1" applyFont="1" applyFill="1" applyBorder="1" applyAlignment="1">
      <alignment horizontal="center" vertical="center"/>
    </xf>
    <xf numFmtId="177" fontId="5" fillId="0" borderId="0" xfId="273" applyNumberFormat="1" applyFont="1" applyFill="1" applyBorder="1" applyAlignment="1">
      <alignment horizontal="center" vertical="center"/>
    </xf>
    <xf numFmtId="177" fontId="5" fillId="0" borderId="20" xfId="273" applyNumberFormat="1" applyFont="1" applyFill="1" applyBorder="1" applyAlignment="1">
      <alignment horizontal="center" vertical="center"/>
    </xf>
    <xf numFmtId="177" fontId="5" fillId="0" borderId="50" xfId="273" applyNumberFormat="1" applyFont="1" applyFill="1" applyBorder="1" applyAlignment="1">
      <alignment horizontal="center" vertical="center" textRotation="255"/>
    </xf>
    <xf numFmtId="177" fontId="5" fillId="0" borderId="51" xfId="273" applyNumberFormat="1" applyFont="1" applyFill="1" applyBorder="1" applyAlignment="1">
      <alignment horizontal="center" vertical="center" wrapText="1"/>
    </xf>
    <xf numFmtId="178" fontId="5" fillId="0" borderId="0" xfId="273" applyNumberFormat="1" applyFont="1" applyFill="1" applyBorder="1" applyAlignment="1">
      <alignment horizontal="right" vertical="center"/>
    </xf>
    <xf numFmtId="177" fontId="41" fillId="0" borderId="53" xfId="273" applyNumberFormat="1" applyFont="1" applyFill="1" applyBorder="1" applyAlignment="1">
      <alignment horizontal="center" vertical="center"/>
    </xf>
    <xf numFmtId="177" fontId="41" fillId="0" borderId="57" xfId="273" applyNumberFormat="1" applyFont="1" applyFill="1" applyBorder="1" applyAlignment="1">
      <alignment horizontal="center" vertical="center"/>
    </xf>
    <xf numFmtId="179" fontId="41" fillId="0" borderId="53" xfId="273" applyNumberFormat="1" applyFont="1" applyFill="1" applyBorder="1" applyAlignment="1">
      <alignment horizontal="right" vertical="center"/>
    </xf>
    <xf numFmtId="177" fontId="5" fillId="0" borderId="54" xfId="273" applyNumberFormat="1" applyFont="1" applyFill="1" applyBorder="1" applyAlignment="1">
      <alignment horizontal="center" vertical="center"/>
    </xf>
    <xf numFmtId="177" fontId="5" fillId="0" borderId="0" xfId="273" applyNumberFormat="1" applyFont="1" applyFill="1" applyBorder="1" applyAlignment="1">
      <alignment horizontal="center" vertical="center" wrapText="1"/>
    </xf>
    <xf numFmtId="177" fontId="5" fillId="0" borderId="20" xfId="273" applyNumberFormat="1" applyFont="1" applyFill="1" applyBorder="1" applyAlignment="1">
      <alignment horizontal="left" vertical="center" wrapText="1" indent="1"/>
    </xf>
    <xf numFmtId="177" fontId="5" fillId="0" borderId="37" xfId="273" applyNumberFormat="1" applyFont="1" applyFill="1" applyBorder="1" applyAlignment="1">
      <alignment horizontal="center" vertical="center"/>
    </xf>
    <xf numFmtId="177" fontId="5" fillId="0" borderId="25" xfId="273" applyNumberFormat="1" applyFont="1" applyFill="1" applyBorder="1" applyAlignment="1">
      <alignment horizontal="center" vertical="center"/>
    </xf>
    <xf numFmtId="177" fontId="5" fillId="0" borderId="24" xfId="273" applyNumberFormat="1" applyFont="1" applyFill="1" applyBorder="1" applyAlignment="1">
      <alignment horizontal="left" vertical="center" wrapText="1" indent="1"/>
    </xf>
    <xf numFmtId="177" fontId="5" fillId="0" borderId="22" xfId="273" applyNumberFormat="1" applyFont="1" applyFill="1" applyBorder="1" applyAlignment="1">
      <alignment vertical="center"/>
    </xf>
    <xf numFmtId="177" fontId="5" fillId="0" borderId="22" xfId="273" applyNumberFormat="1" applyFont="1" applyFill="1" applyBorder="1" applyAlignment="1">
      <alignment vertical="center" wrapText="1"/>
    </xf>
    <xf numFmtId="177" fontId="5" fillId="0" borderId="0" xfId="273" applyNumberFormat="1" applyFont="1" applyFill="1" applyAlignment="1">
      <alignment vertical="center"/>
    </xf>
    <xf numFmtId="177" fontId="5" fillId="0" borderId="0" xfId="273" applyNumberFormat="1" applyFont="1" applyFill="1" applyAlignment="1">
      <alignment horizontal="right" vertical="center"/>
    </xf>
    <xf numFmtId="177" fontId="41" fillId="0" borderId="0" xfId="182" applyNumberFormat="1" applyFont="1" applyFill="1" applyAlignment="1">
      <alignment vertical="center"/>
    </xf>
    <xf numFmtId="177" fontId="5" fillId="0" borderId="0" xfId="182" applyNumberFormat="1" applyFont="1" applyFill="1" applyAlignment="1">
      <alignment vertical="center"/>
    </xf>
    <xf numFmtId="177" fontId="5" fillId="0" borderId="25" xfId="182" quotePrefix="1" applyNumberFormat="1" applyFont="1" applyFill="1" applyBorder="1" applyAlignment="1">
      <alignment horizontal="left" vertical="center" indent="1"/>
    </xf>
    <xf numFmtId="177" fontId="5" fillId="0" borderId="0" xfId="182" applyNumberFormat="1" applyFont="1" applyFill="1" applyAlignment="1">
      <alignment horizontal="right"/>
    </xf>
    <xf numFmtId="177" fontId="5" fillId="0" borderId="16" xfId="182" applyNumberFormat="1" applyFont="1" applyFill="1" applyBorder="1" applyAlignment="1">
      <alignment horizontal="center" vertical="center"/>
    </xf>
    <xf numFmtId="177" fontId="5" fillId="0" borderId="15" xfId="182" applyNumberFormat="1" applyFont="1" applyFill="1" applyBorder="1" applyAlignment="1">
      <alignment horizontal="center" vertical="center"/>
    </xf>
    <xf numFmtId="177" fontId="5" fillId="0" borderId="17" xfId="182" applyNumberFormat="1" applyFont="1" applyFill="1" applyBorder="1" applyAlignment="1">
      <alignment horizontal="center" vertical="center"/>
    </xf>
    <xf numFmtId="177" fontId="5" fillId="0" borderId="1" xfId="182" applyNumberFormat="1" applyFont="1" applyFill="1" applyBorder="1" applyAlignment="1">
      <alignment horizontal="center" vertical="center"/>
    </xf>
    <xf numFmtId="177" fontId="5" fillId="0" borderId="15" xfId="182" applyNumberFormat="1" applyFont="1" applyFill="1" applyBorder="1" applyAlignment="1">
      <alignment horizontal="center" vertical="center"/>
    </xf>
    <xf numFmtId="177" fontId="5" fillId="0" borderId="17" xfId="182" applyNumberFormat="1" applyFont="1" applyFill="1" applyBorder="1" applyAlignment="1">
      <alignment horizontal="center" vertical="center"/>
    </xf>
    <xf numFmtId="177" fontId="41" fillId="0" borderId="21" xfId="182" applyNumberFormat="1" applyFont="1" applyFill="1" applyBorder="1" applyAlignment="1">
      <alignment horizontal="center" vertical="center"/>
    </xf>
    <xf numFmtId="179" fontId="41" fillId="0" borderId="22" xfId="182" applyNumberFormat="1" applyFont="1" applyFill="1" applyBorder="1" applyAlignment="1">
      <alignment vertical="center"/>
    </xf>
    <xf numFmtId="177" fontId="5" fillId="0" borderId="20" xfId="182" applyNumberFormat="1" applyFont="1" applyFill="1" applyBorder="1" applyAlignment="1">
      <alignment horizontal="left" vertical="center" indent="1"/>
    </xf>
    <xf numFmtId="179" fontId="5" fillId="0" borderId="0" xfId="182" applyNumberFormat="1" applyFont="1" applyFill="1" applyAlignment="1">
      <alignment vertical="center"/>
    </xf>
    <xf numFmtId="179" fontId="5" fillId="0" borderId="0" xfId="182" quotePrefix="1" applyNumberFormat="1" applyFont="1" applyFill="1" applyAlignment="1">
      <alignment horizontal="right" vertical="center"/>
    </xf>
    <xf numFmtId="179" fontId="5" fillId="0" borderId="0" xfId="182" quotePrefix="1" applyNumberFormat="1" applyFont="1" applyFill="1" applyBorder="1" applyAlignment="1">
      <alignment horizontal="right" vertical="center"/>
    </xf>
    <xf numFmtId="177" fontId="5" fillId="0" borderId="24" xfId="182" applyNumberFormat="1" applyFont="1" applyFill="1" applyBorder="1" applyAlignment="1">
      <alignment horizontal="left" vertical="center" indent="1"/>
    </xf>
    <xf numFmtId="179" fontId="5" fillId="0" borderId="25" xfId="182" applyNumberFormat="1" applyFont="1" applyFill="1" applyBorder="1" applyAlignment="1">
      <alignment vertical="center"/>
    </xf>
    <xf numFmtId="177" fontId="5" fillId="0" borderId="0" xfId="182" applyNumberFormat="1" applyFont="1" applyFill="1" applyAlignment="1">
      <alignment horizontal="left" vertical="center"/>
    </xf>
    <xf numFmtId="177" fontId="5" fillId="0" borderId="22" xfId="182" applyNumberFormat="1" applyFont="1" applyFill="1" applyBorder="1" applyAlignment="1">
      <alignment vertical="center"/>
    </xf>
    <xf numFmtId="177" fontId="5" fillId="0" borderId="0" xfId="182" applyNumberFormat="1" applyFont="1" applyFill="1" applyAlignment="1">
      <alignment horizontal="right" vertical="center"/>
    </xf>
    <xf numFmtId="177" fontId="5" fillId="0" borderId="0" xfId="182" applyNumberFormat="1" applyFont="1" applyFill="1"/>
    <xf numFmtId="0" fontId="41" fillId="0" borderId="0" xfId="2" applyNumberFormat="1" applyFont="1" applyAlignment="1">
      <alignment vertical="center"/>
    </xf>
    <xf numFmtId="0" fontId="5" fillId="0" borderId="0" xfId="2" applyNumberFormat="1" applyFont="1" applyAlignment="1">
      <alignment vertical="center"/>
    </xf>
    <xf numFmtId="0" fontId="5" fillId="0" borderId="25" xfId="2" applyNumberFormat="1" applyFont="1" applyBorder="1" applyAlignment="1">
      <alignment vertical="center"/>
    </xf>
    <xf numFmtId="0" fontId="5" fillId="0" borderId="25" xfId="2" applyNumberFormat="1" applyFont="1" applyFill="1" applyBorder="1" applyAlignment="1">
      <alignment horizontal="right"/>
    </xf>
    <xf numFmtId="0" fontId="5" fillId="0" borderId="25" xfId="2" applyNumberFormat="1" applyFont="1" applyBorder="1" applyAlignment="1">
      <alignment horizontal="center" vertical="center"/>
    </xf>
    <xf numFmtId="0" fontId="5" fillId="0" borderId="17" xfId="2" applyNumberFormat="1" applyFont="1" applyFill="1" applyBorder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41" fillId="0" borderId="21" xfId="2" applyNumberFormat="1" applyFont="1" applyBorder="1" applyAlignment="1">
      <alignment horizontal="left" vertical="center"/>
    </xf>
    <xf numFmtId="179" fontId="41" fillId="0" borderId="22" xfId="269" applyNumberFormat="1" applyFont="1" applyFill="1" applyBorder="1" applyAlignment="1">
      <alignment horizontal="right" vertical="center"/>
    </xf>
    <xf numFmtId="0" fontId="5" fillId="0" borderId="20" xfId="2" applyNumberFormat="1" applyFont="1" applyBorder="1" applyAlignment="1">
      <alignment horizontal="left" vertical="center"/>
    </xf>
    <xf numFmtId="186" fontId="5" fillId="0" borderId="0" xfId="86" applyNumberFormat="1" applyFont="1" applyFill="1" applyBorder="1" applyAlignment="1">
      <alignment horizontal="right" vertical="center"/>
    </xf>
    <xf numFmtId="0" fontId="5" fillId="0" borderId="20" xfId="2" applyNumberFormat="1" applyFont="1" applyBorder="1" applyAlignment="1">
      <alignment vertical="center"/>
    </xf>
    <xf numFmtId="179" fontId="5" fillId="0" borderId="0" xfId="2" applyNumberFormat="1" applyFont="1" applyFill="1" applyAlignment="1">
      <alignment horizontal="right" vertical="center"/>
    </xf>
    <xf numFmtId="0" fontId="5" fillId="0" borderId="20" xfId="2" applyNumberFormat="1" applyFont="1" applyBorder="1" applyAlignment="1">
      <alignment horizontal="left" vertical="center" indent="1"/>
    </xf>
    <xf numFmtId="179" fontId="5" fillId="0" borderId="0" xfId="2" quotePrefix="1" applyNumberFormat="1" applyFont="1" applyFill="1" applyAlignment="1">
      <alignment horizontal="right" vertical="center"/>
    </xf>
    <xf numFmtId="0" fontId="5" fillId="0" borderId="20" xfId="2" applyNumberFormat="1" applyFont="1" applyFill="1" applyBorder="1" applyAlignment="1">
      <alignment horizontal="left" vertical="center" indent="1"/>
    </xf>
    <xf numFmtId="0" fontId="6" fillId="0" borderId="20" xfId="2" applyNumberFormat="1" applyFont="1" applyBorder="1" applyAlignment="1">
      <alignment horizontal="left" vertical="center" indent="1"/>
    </xf>
    <xf numFmtId="179" fontId="5" fillId="0" borderId="0" xfId="2" applyNumberFormat="1" applyFont="1" applyFill="1" applyBorder="1" applyAlignment="1">
      <alignment horizontal="right" vertical="center"/>
    </xf>
    <xf numFmtId="0" fontId="5" fillId="0" borderId="24" xfId="2" applyNumberFormat="1" applyFont="1" applyBorder="1" applyAlignment="1">
      <alignment horizontal="left" vertical="center"/>
    </xf>
    <xf numFmtId="179" fontId="5" fillId="0" borderId="25" xfId="2" applyNumberFormat="1" applyFont="1" applyFill="1" applyBorder="1" applyAlignment="1">
      <alignment horizontal="right" vertical="center"/>
    </xf>
    <xf numFmtId="0" fontId="49" fillId="0" borderId="0" xfId="2" applyNumberFormat="1" applyFont="1" applyAlignment="1">
      <alignment vertical="center"/>
    </xf>
    <xf numFmtId="0" fontId="5" fillId="0" borderId="0" xfId="2" applyNumberFormat="1" applyFont="1" applyFill="1" applyAlignment="1">
      <alignment horizontal="right" vertical="center"/>
    </xf>
    <xf numFmtId="0" fontId="49" fillId="0" borderId="0" xfId="2" applyNumberFormat="1" applyFont="1" applyFill="1" applyAlignment="1">
      <alignment vertical="center"/>
    </xf>
    <xf numFmtId="0" fontId="5" fillId="0" borderId="0" xfId="2" applyNumberFormat="1" applyFont="1" applyAlignment="1">
      <alignment horizontal="right" vertical="center"/>
    </xf>
    <xf numFmtId="0" fontId="5" fillId="0" borderId="25" xfId="2" applyNumberFormat="1" applyFont="1" applyBorder="1" applyAlignment="1">
      <alignment horizontal="right" vertical="center"/>
    </xf>
    <xf numFmtId="0" fontId="5" fillId="0" borderId="25" xfId="2" applyNumberFormat="1" applyFont="1" applyBorder="1" applyAlignment="1">
      <alignment horizontal="right"/>
    </xf>
    <xf numFmtId="0" fontId="41" fillId="0" borderId="21" xfId="2" applyNumberFormat="1" applyFont="1" applyBorder="1" applyAlignment="1">
      <alignment vertical="center"/>
    </xf>
    <xf numFmtId="179" fontId="41" fillId="0" borderId="0" xfId="2" applyNumberFormat="1" applyFont="1" applyFill="1" applyAlignment="1">
      <alignment vertical="center"/>
    </xf>
    <xf numFmtId="186" fontId="5" fillId="0" borderId="0" xfId="2" applyNumberFormat="1" applyFont="1" applyFill="1" applyAlignment="1">
      <alignment vertical="center"/>
    </xf>
    <xf numFmtId="179" fontId="5" fillId="0" borderId="0" xfId="2" applyNumberFormat="1" applyFont="1" applyFill="1" applyAlignment="1">
      <alignment vertical="center"/>
    </xf>
    <xf numFmtId="0" fontId="5" fillId="0" borderId="22" xfId="2" applyNumberFormat="1" applyFont="1" applyBorder="1" applyAlignment="1">
      <alignment vertical="center"/>
    </xf>
    <xf numFmtId="0" fontId="5" fillId="0" borderId="22" xfId="2" applyNumberFormat="1" applyFont="1" applyFill="1" applyBorder="1" applyAlignment="1">
      <alignment horizontal="right" vertical="center"/>
    </xf>
    <xf numFmtId="0" fontId="5" fillId="0" borderId="0" xfId="270" quotePrefix="1" applyNumberFormat="1" applyFont="1" applyFill="1" applyBorder="1" applyAlignment="1" applyProtection="1">
      <alignment horizontal="left" vertical="center" indent="1"/>
    </xf>
    <xf numFmtId="0" fontId="41" fillId="0" borderId="21" xfId="269" applyNumberFormat="1" applyFont="1" applyFill="1" applyBorder="1" applyAlignment="1" applyProtection="1">
      <alignment horizontal="center" vertical="center"/>
    </xf>
    <xf numFmtId="0" fontId="41" fillId="0" borderId="27" xfId="270" quotePrefix="1" applyNumberFormat="1" applyFont="1" applyFill="1" applyBorder="1" applyAlignment="1" applyProtection="1">
      <alignment horizontal="right" vertical="center" indent="1"/>
    </xf>
    <xf numFmtId="179" fontId="41" fillId="0" borderId="22" xfId="270" applyNumberFormat="1" applyFont="1" applyFill="1" applyBorder="1" applyAlignment="1" applyProtection="1">
      <alignment horizontal="right" vertical="center"/>
    </xf>
    <xf numFmtId="0" fontId="5" fillId="0" borderId="20" xfId="269" applyNumberFormat="1" applyFont="1" applyFill="1" applyBorder="1" applyAlignment="1" applyProtection="1">
      <alignment horizontal="left" vertical="center" indent="1"/>
    </xf>
    <xf numFmtId="0" fontId="5" fillId="0" borderId="23" xfId="270" applyNumberFormat="1" applyFont="1" applyFill="1" applyBorder="1" applyAlignment="1" applyProtection="1">
      <alignment horizontal="right" vertical="center" indent="1"/>
    </xf>
    <xf numFmtId="179" fontId="5" fillId="0" borderId="0" xfId="270" applyNumberFormat="1" applyFont="1" applyFill="1" applyAlignment="1" applyProtection="1">
      <alignment horizontal="right" vertical="center"/>
    </xf>
    <xf numFmtId="0" fontId="5" fillId="0" borderId="20" xfId="269" applyNumberFormat="1" applyFont="1" applyFill="1" applyBorder="1" applyAlignment="1" applyProtection="1">
      <alignment horizontal="left" vertical="center" indent="1"/>
    </xf>
    <xf numFmtId="0" fontId="5" fillId="0" borderId="24" xfId="269" applyNumberFormat="1" applyFont="1" applyFill="1" applyBorder="1" applyAlignment="1" applyProtection="1">
      <alignment horizontal="left" vertical="center" indent="1"/>
    </xf>
    <xf numFmtId="0" fontId="5" fillId="0" borderId="26" xfId="270" applyNumberFormat="1" applyFont="1" applyFill="1" applyBorder="1" applyAlignment="1" applyProtection="1">
      <alignment horizontal="right" vertical="center" indent="1"/>
    </xf>
    <xf numFmtId="0" fontId="41" fillId="0" borderId="0" xfId="269" applyNumberFormat="1" applyFont="1" applyAlignment="1">
      <alignment vertical="center"/>
    </xf>
    <xf numFmtId="0" fontId="40" fillId="0" borderId="0" xfId="269" applyNumberFormat="1" applyFont="1" applyAlignment="1">
      <alignment vertical="center"/>
    </xf>
    <xf numFmtId="0" fontId="5" fillId="0" borderId="25" xfId="269" quotePrefix="1" applyNumberFormat="1" applyFont="1" applyBorder="1" applyAlignment="1">
      <alignment horizontal="left" vertical="center" indent="1"/>
    </xf>
    <xf numFmtId="0" fontId="5" fillId="0" borderId="0" xfId="269" quotePrefix="1" applyNumberFormat="1" applyFont="1" applyAlignment="1">
      <alignment vertical="center"/>
    </xf>
    <xf numFmtId="0" fontId="5" fillId="0" borderId="0" xfId="269" applyNumberFormat="1" applyFont="1" applyAlignment="1">
      <alignment vertical="center"/>
    </xf>
    <xf numFmtId="0" fontId="5" fillId="0" borderId="25" xfId="269" applyNumberFormat="1" applyFont="1" applyBorder="1" applyAlignment="1">
      <alignment vertical="center"/>
    </xf>
    <xf numFmtId="0" fontId="5" fillId="0" borderId="25" xfId="269" applyNumberFormat="1" applyFont="1" applyBorder="1" applyAlignment="1">
      <alignment horizontal="center" vertical="center" wrapText="1"/>
    </xf>
    <xf numFmtId="0" fontId="5" fillId="0" borderId="15" xfId="269" applyNumberFormat="1" applyFont="1" applyBorder="1" applyAlignment="1">
      <alignment horizontal="center" vertical="center" wrapText="1"/>
    </xf>
    <xf numFmtId="0" fontId="5" fillId="0" borderId="17" xfId="269" applyNumberFormat="1" applyFont="1" applyBorder="1" applyAlignment="1">
      <alignment horizontal="center" vertical="center" wrapText="1"/>
    </xf>
    <xf numFmtId="0" fontId="5" fillId="0" borderId="0" xfId="269" applyNumberFormat="1" applyFont="1" applyAlignment="1">
      <alignment vertical="center" wrapText="1"/>
    </xf>
    <xf numFmtId="0" fontId="5" fillId="0" borderId="20" xfId="269" applyNumberFormat="1" applyFont="1" applyBorder="1" applyAlignment="1">
      <alignment horizontal="left" vertical="center" indent="1"/>
    </xf>
    <xf numFmtId="179" fontId="5" fillId="0" borderId="0" xfId="2" applyNumberFormat="1" applyFont="1" applyAlignment="1">
      <alignment vertical="center"/>
    </xf>
    <xf numFmtId="180" fontId="5" fillId="0" borderId="0" xfId="269" applyNumberFormat="1" applyFont="1" applyAlignment="1">
      <alignment vertical="center"/>
    </xf>
    <xf numFmtId="0" fontId="5" fillId="0" borderId="20" xfId="269" applyNumberFormat="1" applyFont="1" applyBorder="1" applyAlignment="1">
      <alignment horizontal="left" vertical="center" indent="2"/>
    </xf>
    <xf numFmtId="179" fontId="5" fillId="0" borderId="0" xfId="2" applyNumberFormat="1" applyFont="1" applyBorder="1" applyAlignment="1">
      <alignment vertical="center"/>
    </xf>
    <xf numFmtId="0" fontId="5" fillId="0" borderId="24" xfId="269" applyNumberFormat="1" applyFont="1" applyBorder="1" applyAlignment="1">
      <alignment horizontal="left" vertical="center" indent="1"/>
    </xf>
    <xf numFmtId="179" fontId="5" fillId="0" borderId="25" xfId="2" applyNumberFormat="1" applyFont="1" applyBorder="1" applyAlignment="1">
      <alignment vertical="center"/>
    </xf>
    <xf numFmtId="180" fontId="5" fillId="0" borderId="25" xfId="269" applyNumberFormat="1" applyFont="1" applyBorder="1" applyAlignment="1">
      <alignment vertical="center"/>
    </xf>
    <xf numFmtId="0" fontId="5" fillId="0" borderId="0" xfId="269" applyNumberFormat="1" applyFont="1" applyAlignment="1">
      <alignment horizontal="right" vertical="center"/>
    </xf>
    <xf numFmtId="0" fontId="40" fillId="0" borderId="0" xfId="269" applyNumberFormat="1" applyFont="1"/>
    <xf numFmtId="0" fontId="5" fillId="0" borderId="25" xfId="269" applyNumberFormat="1" applyFont="1" applyBorder="1" applyAlignment="1">
      <alignment horizontal="left" vertical="center" indent="1"/>
    </xf>
    <xf numFmtId="0" fontId="5" fillId="0" borderId="25" xfId="269" applyNumberFormat="1" applyFont="1" applyBorder="1"/>
    <xf numFmtId="0" fontId="5" fillId="0" borderId="0" xfId="269" applyNumberFormat="1" applyFont="1"/>
    <xf numFmtId="0" fontId="5" fillId="0" borderId="21" xfId="269" applyNumberFormat="1" applyFont="1" applyBorder="1" applyAlignment="1">
      <alignment horizontal="center" vertical="center" wrapText="1"/>
    </xf>
    <xf numFmtId="0" fontId="5" fillId="0" borderId="17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0" fontId="5" fillId="0" borderId="49" xfId="269" applyNumberFormat="1" applyFont="1" applyBorder="1" applyAlignment="1">
      <alignment horizontal="center" vertical="center" wrapText="1"/>
    </xf>
    <xf numFmtId="0" fontId="5" fillId="0" borderId="27" xfId="269" applyNumberFormat="1" applyFont="1" applyBorder="1" applyAlignment="1">
      <alignment horizontal="center" vertical="center" wrapText="1"/>
    </xf>
    <xf numFmtId="0" fontId="5" fillId="0" borderId="24" xfId="269" applyNumberFormat="1" applyFont="1" applyBorder="1" applyAlignment="1">
      <alignment horizontal="center" vertical="center" wrapText="1"/>
    </xf>
    <xf numFmtId="0" fontId="41" fillId="0" borderId="15" xfId="269" applyNumberFormat="1" applyFont="1" applyBorder="1" applyAlignment="1">
      <alignment horizontal="center" vertical="center" wrapText="1"/>
    </xf>
    <xf numFmtId="0" fontId="5" fillId="0" borderId="58" xfId="269" applyNumberFormat="1" applyFont="1" applyBorder="1" applyAlignment="1">
      <alignment horizontal="center" vertical="center" wrapText="1"/>
    </xf>
    <xf numFmtId="0" fontId="5" fillId="0" borderId="26" xfId="269" applyNumberFormat="1" applyFont="1" applyBorder="1" applyAlignment="1">
      <alignment horizontal="center" vertical="center" wrapText="1"/>
    </xf>
    <xf numFmtId="0" fontId="5" fillId="0" borderId="21" xfId="269" applyNumberFormat="1" applyFont="1" applyBorder="1" applyAlignment="1">
      <alignment horizontal="right" vertical="center" indent="1"/>
    </xf>
    <xf numFmtId="179" fontId="41" fillId="0" borderId="23" xfId="2" applyNumberFormat="1" applyFont="1" applyBorder="1" applyAlignment="1">
      <alignment vertical="center"/>
    </xf>
    <xf numFmtId="179" fontId="5" fillId="0" borderId="0" xfId="269" applyNumberFormat="1" applyFont="1" applyBorder="1" applyAlignment="1">
      <alignment vertical="center"/>
    </xf>
    <xf numFmtId="180" fontId="5" fillId="0" borderId="0" xfId="269" applyNumberFormat="1" applyFont="1" applyBorder="1" applyAlignment="1">
      <alignment vertical="center"/>
    </xf>
    <xf numFmtId="0" fontId="5" fillId="0" borderId="20" xfId="269" quotePrefix="1" applyNumberFormat="1" applyFont="1" applyBorder="1" applyAlignment="1">
      <alignment horizontal="right" vertical="center" indent="1"/>
    </xf>
    <xf numFmtId="0" fontId="5" fillId="0" borderId="24" xfId="269" applyNumberFormat="1" applyFont="1" applyBorder="1" applyAlignment="1">
      <alignment horizontal="right" vertical="center" indent="1"/>
    </xf>
    <xf numFmtId="179" fontId="41" fillId="0" borderId="26" xfId="2" applyNumberFormat="1" applyFont="1" applyBorder="1" applyAlignment="1">
      <alignment vertical="center"/>
    </xf>
    <xf numFmtId="179" fontId="5" fillId="0" borderId="25" xfId="269" applyNumberFormat="1" applyFont="1" applyBorder="1" applyAlignment="1">
      <alignment vertical="center"/>
    </xf>
    <xf numFmtId="0" fontId="5" fillId="0" borderId="0" xfId="2" applyNumberFormat="1" applyFont="1"/>
    <xf numFmtId="0" fontId="3" fillId="0" borderId="0" xfId="269" applyNumberFormat="1"/>
    <xf numFmtId="0" fontId="5" fillId="0" borderId="25" xfId="2" applyNumberFormat="1" applyFont="1" applyBorder="1" applyAlignment="1">
      <alignment horizontal="left" vertical="center" indent="1"/>
    </xf>
    <xf numFmtId="0" fontId="5" fillId="0" borderId="25" xfId="2" applyNumberFormat="1" applyFont="1" applyBorder="1"/>
    <xf numFmtId="0" fontId="5" fillId="0" borderId="21" xfId="2" applyNumberFormat="1" applyFont="1" applyBorder="1" applyAlignment="1">
      <alignment horizontal="center" vertical="center"/>
    </xf>
    <xf numFmtId="0" fontId="5" fillId="0" borderId="17" xfId="2" applyNumberFormat="1" applyFont="1" applyBorder="1" applyAlignment="1">
      <alignment horizontal="center" vertical="center"/>
    </xf>
    <xf numFmtId="0" fontId="5" fillId="0" borderId="1" xfId="2" applyNumberFormat="1" applyFont="1" applyBorder="1" applyAlignment="1">
      <alignment horizontal="center" vertical="center"/>
    </xf>
    <xf numFmtId="0" fontId="5" fillId="0" borderId="16" xfId="2" applyNumberFormat="1" applyFont="1" applyBorder="1" applyAlignment="1">
      <alignment horizontal="center" vertical="center"/>
    </xf>
    <xf numFmtId="0" fontId="5" fillId="0" borderId="27" xfId="2" applyNumberFormat="1" applyFont="1" applyBorder="1" applyAlignment="1">
      <alignment horizontal="center" vertical="center" wrapText="1"/>
    </xf>
    <xf numFmtId="0" fontId="5" fillId="0" borderId="20" xfId="2" applyNumberFormat="1" applyFont="1" applyBorder="1" applyAlignment="1">
      <alignment horizontal="center" vertical="center"/>
    </xf>
    <xf numFmtId="0" fontId="41" fillId="0" borderId="49" xfId="2" applyNumberFormat="1" applyFont="1" applyBorder="1" applyAlignment="1">
      <alignment horizontal="center" vertical="center" wrapText="1"/>
    </xf>
    <xf numFmtId="0" fontId="5" fillId="0" borderId="17" xfId="2" applyNumberFormat="1" applyFont="1" applyBorder="1" applyAlignment="1">
      <alignment horizontal="centerContinuous" vertical="center"/>
    </xf>
    <xf numFmtId="0" fontId="5" fillId="0" borderId="1" xfId="2" applyNumberFormat="1" applyFont="1" applyBorder="1" applyAlignment="1">
      <alignment horizontal="centerContinuous" vertical="center"/>
    </xf>
    <xf numFmtId="0" fontId="5" fillId="0" borderId="16" xfId="2" applyNumberFormat="1" applyFont="1" applyBorder="1" applyAlignment="1">
      <alignment horizontal="centerContinuous" vertical="center"/>
    </xf>
    <xf numFmtId="0" fontId="5" fillId="0" borderId="23" xfId="269" applyNumberFormat="1" applyFont="1" applyBorder="1" applyAlignment="1">
      <alignment horizontal="center" vertical="center" wrapText="1"/>
    </xf>
    <xf numFmtId="0" fontId="5" fillId="0" borderId="24" xfId="2" applyNumberFormat="1" applyFont="1" applyBorder="1" applyAlignment="1">
      <alignment horizontal="center" vertical="center"/>
    </xf>
    <xf numFmtId="0" fontId="41" fillId="0" borderId="58" xfId="2" applyNumberFormat="1" applyFont="1" applyBorder="1" applyAlignment="1">
      <alignment horizontal="center" vertical="center" wrapText="1"/>
    </xf>
    <xf numFmtId="0" fontId="5" fillId="0" borderId="15" xfId="2" applyNumberFormat="1" applyFont="1" applyBorder="1" applyAlignment="1">
      <alignment horizontal="center" vertical="center" wrapText="1"/>
    </xf>
    <xf numFmtId="0" fontId="5" fillId="0" borderId="20" xfId="2" quotePrefix="1" applyNumberFormat="1" applyFont="1" applyBorder="1" applyAlignment="1">
      <alignment horizontal="right" vertical="center" indent="1"/>
    </xf>
    <xf numFmtId="179" fontId="41" fillId="0" borderId="0" xfId="2" applyNumberFormat="1" applyFont="1" applyBorder="1" applyAlignment="1">
      <alignment horizontal="right" vertical="center"/>
    </xf>
    <xf numFmtId="179" fontId="5" fillId="0" borderId="0" xfId="2" applyNumberFormat="1" applyFont="1" applyBorder="1" applyAlignment="1">
      <alignment horizontal="right" vertical="center"/>
    </xf>
    <xf numFmtId="0" fontId="5" fillId="0" borderId="24" xfId="2" quotePrefix="1" applyNumberFormat="1" applyFont="1" applyBorder="1" applyAlignment="1">
      <alignment horizontal="right" vertical="center" indent="1"/>
    </xf>
    <xf numFmtId="179" fontId="41" fillId="0" borderId="25" xfId="2" applyNumberFormat="1" applyFont="1" applyBorder="1" applyAlignment="1">
      <alignment horizontal="right" vertical="center"/>
    </xf>
    <xf numFmtId="0" fontId="5" fillId="0" borderId="22" xfId="2" applyNumberFormat="1" applyFont="1" applyBorder="1" applyAlignment="1">
      <alignment vertical="center" wrapText="1"/>
    </xf>
    <xf numFmtId="0" fontId="5" fillId="0" borderId="0" xfId="2" applyNumberFormat="1" applyFont="1" applyBorder="1" applyAlignment="1">
      <alignment vertical="center"/>
    </xf>
    <xf numFmtId="0" fontId="5" fillId="0" borderId="0" xfId="2" applyNumberFormat="1" applyFont="1" applyBorder="1" applyAlignment="1">
      <alignment vertical="center" wrapText="1"/>
    </xf>
    <xf numFmtId="0" fontId="5" fillId="0" borderId="25" xfId="2" quotePrefix="1" applyNumberFormat="1" applyFont="1" applyBorder="1" applyAlignment="1">
      <alignment horizontal="left" vertical="center" indent="1"/>
    </xf>
    <xf numFmtId="0" fontId="5" fillId="0" borderId="25" xfId="2" applyNumberFormat="1" applyFont="1" applyBorder="1" applyAlignment="1">
      <alignment horizontal="left" vertical="center" indent="1"/>
    </xf>
    <xf numFmtId="0" fontId="5" fillId="0" borderId="22" xfId="2" applyNumberFormat="1" applyFont="1" applyBorder="1"/>
    <xf numFmtId="0" fontId="5" fillId="0" borderId="49" xfId="2" applyNumberFormat="1" applyFont="1" applyBorder="1" applyAlignment="1">
      <alignment horizontal="center" vertical="center"/>
    </xf>
    <xf numFmtId="0" fontId="5" fillId="0" borderId="0" xfId="2" applyNumberFormat="1" applyFont="1" applyBorder="1" applyAlignment="1">
      <alignment horizontal="center" vertical="center" wrapText="1"/>
    </xf>
    <xf numFmtId="0" fontId="5" fillId="0" borderId="59" xfId="2" applyNumberFormat="1" applyFont="1" applyBorder="1" applyAlignment="1">
      <alignment horizontal="center" vertical="center"/>
    </xf>
    <xf numFmtId="0" fontId="5" fillId="0" borderId="49" xfId="2" applyNumberFormat="1" applyFont="1" applyBorder="1" applyAlignment="1">
      <alignment horizontal="center" vertical="center" wrapText="1"/>
    </xf>
    <xf numFmtId="0" fontId="6" fillId="0" borderId="49" xfId="2" applyNumberFormat="1" applyFont="1" applyBorder="1" applyAlignment="1">
      <alignment horizontal="center" vertical="center" wrapText="1"/>
    </xf>
    <xf numFmtId="0" fontId="6" fillId="0" borderId="0" xfId="2" applyNumberFormat="1" applyFont="1" applyBorder="1" applyAlignment="1">
      <alignment horizontal="center" vertical="center" wrapText="1"/>
    </xf>
    <xf numFmtId="0" fontId="5" fillId="0" borderId="59" xfId="2" applyNumberFormat="1" applyFont="1" applyBorder="1" applyAlignment="1">
      <alignment horizontal="center" vertical="center" wrapText="1"/>
    </xf>
    <xf numFmtId="0" fontId="6" fillId="0" borderId="59" xfId="2" applyNumberFormat="1" applyFont="1" applyBorder="1" applyAlignment="1">
      <alignment horizontal="center" vertical="center" wrapText="1"/>
    </xf>
    <xf numFmtId="0" fontId="5" fillId="0" borderId="23" xfId="2" applyNumberFormat="1" applyFont="1" applyBorder="1" applyAlignment="1">
      <alignment horizontal="center" vertical="center" wrapText="1"/>
    </xf>
    <xf numFmtId="0" fontId="5" fillId="0" borderId="25" xfId="2" applyNumberFormat="1" applyFont="1" applyBorder="1" applyAlignment="1">
      <alignment vertical="center" wrapText="1"/>
    </xf>
    <xf numFmtId="0" fontId="5" fillId="0" borderId="58" xfId="2" applyNumberFormat="1" applyFont="1" applyBorder="1" applyAlignment="1">
      <alignment horizontal="center" vertical="center"/>
    </xf>
    <xf numFmtId="0" fontId="5" fillId="0" borderId="58" xfId="2" applyNumberFormat="1" applyFont="1" applyBorder="1" applyAlignment="1">
      <alignment horizontal="center" vertical="center" wrapText="1"/>
    </xf>
    <xf numFmtId="0" fontId="5" fillId="0" borderId="26" xfId="2" applyNumberFormat="1" applyFont="1" applyBorder="1" applyAlignment="1">
      <alignment horizontal="center" vertical="center" wrapText="1"/>
    </xf>
    <xf numFmtId="0" fontId="48" fillId="0" borderId="21" xfId="2" applyNumberFormat="1" applyFont="1" applyBorder="1" applyAlignment="1">
      <alignment horizontal="center" vertical="center"/>
    </xf>
    <xf numFmtId="179" fontId="48" fillId="0" borderId="22" xfId="2" applyNumberFormat="1" applyFont="1" applyBorder="1" applyAlignment="1">
      <alignment horizontal="right" vertical="center"/>
    </xf>
    <xf numFmtId="0" fontId="5" fillId="0" borderId="24" xfId="2" applyNumberFormat="1" applyFont="1" applyBorder="1" applyAlignment="1">
      <alignment horizontal="left" vertical="center" indent="1"/>
    </xf>
    <xf numFmtId="179" fontId="5" fillId="0" borderId="25" xfId="2" applyNumberFormat="1" applyFont="1" applyBorder="1" applyAlignment="1">
      <alignment horizontal="right" vertical="center"/>
    </xf>
    <xf numFmtId="0" fontId="5" fillId="0" borderId="0" xfId="2" applyNumberFormat="1" applyFont="1" applyAlignment="1">
      <alignment horizontal="left" vertical="center"/>
    </xf>
    <xf numFmtId="0" fontId="41" fillId="0" borderId="0" xfId="274" applyNumberFormat="1" applyFont="1" applyAlignment="1">
      <alignment vertical="center"/>
    </xf>
    <xf numFmtId="0" fontId="5" fillId="0" borderId="0" xfId="274" applyNumberFormat="1" applyFont="1"/>
    <xf numFmtId="0" fontId="6" fillId="0" borderId="0" xfId="274" applyNumberFormat="1" applyFont="1"/>
    <xf numFmtId="0" fontId="5" fillId="0" borderId="0" xfId="274" applyNumberFormat="1" applyFont="1" applyFill="1" applyAlignment="1">
      <alignment vertical="center"/>
    </xf>
    <xf numFmtId="0" fontId="44" fillId="0" borderId="0" xfId="274" applyNumberFormat="1" applyFont="1" applyFill="1" applyAlignment="1">
      <alignment horizontal="right" vertical="center"/>
    </xf>
    <xf numFmtId="0" fontId="44" fillId="0" borderId="0" xfId="274" applyNumberFormat="1" applyFont="1" applyFill="1" applyAlignment="1">
      <alignment horizontal="left" vertical="center"/>
    </xf>
    <xf numFmtId="0" fontId="44" fillId="0" borderId="0" xfId="274" applyNumberFormat="1" applyFont="1" applyFill="1" applyAlignment="1">
      <alignment vertical="center"/>
    </xf>
    <xf numFmtId="0" fontId="57" fillId="0" borderId="0" xfId="274" applyNumberFormat="1" applyFont="1" applyAlignment="1">
      <alignment vertical="center"/>
    </xf>
    <xf numFmtId="0" fontId="44" fillId="0" borderId="0" xfId="274" quotePrefix="1" applyNumberFormat="1" applyFont="1" applyAlignment="1">
      <alignment horizontal="left" vertical="center" indent="1"/>
    </xf>
    <xf numFmtId="0" fontId="44" fillId="0" borderId="25" xfId="274" applyNumberFormat="1" applyFont="1" applyFill="1" applyBorder="1" applyAlignment="1"/>
    <xf numFmtId="0" fontId="58" fillId="0" borderId="0" xfId="274" applyNumberFormat="1" applyFont="1" applyAlignment="1">
      <alignment vertical="center"/>
    </xf>
    <xf numFmtId="0" fontId="44" fillId="0" borderId="21" xfId="274" applyNumberFormat="1" applyFont="1" applyFill="1" applyBorder="1" applyAlignment="1">
      <alignment horizontal="center" vertical="center" wrapText="1"/>
    </xf>
    <xf numFmtId="0" fontId="44" fillId="0" borderId="60" xfId="274" applyNumberFormat="1" applyFont="1" applyFill="1" applyBorder="1" applyAlignment="1">
      <alignment horizontal="center" vertical="center"/>
    </xf>
    <xf numFmtId="0" fontId="44" fillId="0" borderId="1" xfId="274" applyNumberFormat="1" applyFont="1" applyFill="1" applyBorder="1" applyAlignment="1">
      <alignment horizontal="center" vertical="center"/>
    </xf>
    <xf numFmtId="0" fontId="44" fillId="0" borderId="13" xfId="274" applyNumberFormat="1" applyFont="1" applyFill="1" applyBorder="1" applyAlignment="1">
      <alignment horizontal="center" vertical="center"/>
    </xf>
    <xf numFmtId="0" fontId="44" fillId="0" borderId="61" xfId="274" applyNumberFormat="1" applyFont="1" applyFill="1" applyBorder="1" applyAlignment="1">
      <alignment horizontal="center" vertical="center"/>
    </xf>
    <xf numFmtId="0" fontId="44" fillId="0" borderId="20" xfId="274" applyNumberFormat="1" applyFont="1" applyFill="1" applyBorder="1" applyAlignment="1">
      <alignment horizontal="center" vertical="center" wrapText="1"/>
    </xf>
    <xf numFmtId="0" fontId="44" fillId="0" borderId="62" xfId="274" applyNumberFormat="1" applyFont="1" applyFill="1" applyBorder="1" applyAlignment="1">
      <alignment horizontal="center" vertical="center"/>
    </xf>
    <xf numFmtId="0" fontId="44" fillId="0" borderId="63" xfId="274" applyNumberFormat="1" applyFont="1" applyFill="1" applyBorder="1" applyAlignment="1">
      <alignment horizontal="center" vertical="center"/>
    </xf>
    <xf numFmtId="0" fontId="46" fillId="0" borderId="63" xfId="274" applyNumberFormat="1" applyFont="1" applyFill="1" applyBorder="1" applyAlignment="1">
      <alignment horizontal="center" vertical="center" wrapText="1"/>
    </xf>
    <xf numFmtId="0" fontId="46" fillId="0" borderId="63" xfId="274" applyNumberFormat="1" applyFont="1" applyFill="1" applyBorder="1" applyAlignment="1">
      <alignment horizontal="center" vertical="center"/>
    </xf>
    <xf numFmtId="0" fontId="44" fillId="0" borderId="64" xfId="274" applyNumberFormat="1" applyFont="1" applyFill="1" applyBorder="1" applyAlignment="1">
      <alignment horizontal="center" vertical="center"/>
    </xf>
    <xf numFmtId="0" fontId="44" fillId="0" borderId="49" xfId="274" applyNumberFormat="1" applyFont="1" applyFill="1" applyBorder="1" applyAlignment="1">
      <alignment horizontal="center" vertical="center"/>
    </xf>
    <xf numFmtId="0" fontId="46" fillId="0" borderId="65" xfId="274" applyNumberFormat="1" applyFont="1" applyFill="1" applyBorder="1" applyAlignment="1">
      <alignment horizontal="center" vertical="center"/>
    </xf>
    <xf numFmtId="0" fontId="44" fillId="0" borderId="66" xfId="274" applyNumberFormat="1" applyFont="1" applyFill="1" applyBorder="1" applyAlignment="1">
      <alignment horizontal="center" vertical="center"/>
    </xf>
    <xf numFmtId="0" fontId="59" fillId="0" borderId="21" xfId="274" applyNumberFormat="1" applyFont="1" applyFill="1" applyBorder="1" applyAlignment="1">
      <alignment horizontal="center" vertical="center" shrinkToFit="1"/>
    </xf>
    <xf numFmtId="179" fontId="59" fillId="0" borderId="27" xfId="274" applyNumberFormat="1" applyFont="1" applyFill="1" applyBorder="1" applyAlignment="1">
      <alignment horizontal="right" vertical="center"/>
    </xf>
    <xf numFmtId="179" fontId="59" fillId="0" borderId="22" xfId="274" applyNumberFormat="1" applyFont="1" applyFill="1" applyBorder="1" applyAlignment="1">
      <alignment horizontal="right" vertical="center"/>
    </xf>
    <xf numFmtId="0" fontId="44" fillId="0" borderId="20" xfId="274" applyNumberFormat="1" applyFont="1" applyFill="1" applyBorder="1" applyAlignment="1">
      <alignment vertical="center" shrinkToFit="1"/>
    </xf>
    <xf numFmtId="179" fontId="59" fillId="0" borderId="23" xfId="274" applyNumberFormat="1" applyFont="1" applyFill="1" applyBorder="1" applyAlignment="1">
      <alignment horizontal="right" vertical="center"/>
    </xf>
    <xf numFmtId="179" fontId="44" fillId="0" borderId="0" xfId="274" applyNumberFormat="1" applyFont="1" applyFill="1" applyBorder="1" applyAlignment="1">
      <alignment horizontal="right" vertical="center"/>
    </xf>
    <xf numFmtId="0" fontId="44" fillId="0" borderId="20" xfId="274" applyNumberFormat="1" applyFont="1" applyFill="1" applyBorder="1" applyAlignment="1">
      <alignment horizontal="left" vertical="center" indent="1" shrinkToFit="1"/>
    </xf>
    <xf numFmtId="179" fontId="44" fillId="0" borderId="0" xfId="274" quotePrefix="1" applyNumberFormat="1" applyFont="1" applyFill="1" applyBorder="1" applyAlignment="1">
      <alignment horizontal="right" vertical="center"/>
    </xf>
    <xf numFmtId="0" fontId="44" fillId="0" borderId="24" xfId="274" applyNumberFormat="1" applyFont="1" applyFill="1" applyBorder="1" applyAlignment="1">
      <alignment horizontal="left" vertical="center" indent="1" shrinkToFit="1"/>
    </xf>
    <xf numFmtId="179" fontId="59" fillId="0" borderId="26" xfId="274" applyNumberFormat="1" applyFont="1" applyFill="1" applyBorder="1" applyAlignment="1">
      <alignment horizontal="right" vertical="center"/>
    </xf>
    <xf numFmtId="179" fontId="44" fillId="0" borderId="25" xfId="274" applyNumberFormat="1" applyFont="1" applyFill="1" applyBorder="1" applyAlignment="1">
      <alignment horizontal="right" vertical="center"/>
    </xf>
    <xf numFmtId="0" fontId="5" fillId="0" borderId="0" xfId="2" applyNumberFormat="1" applyFont="1" applyAlignment="1"/>
    <xf numFmtId="0" fontId="5" fillId="0" borderId="22" xfId="2" applyNumberFormat="1" applyFont="1" applyBorder="1" applyAlignment="1">
      <alignment vertical="top"/>
    </xf>
    <xf numFmtId="0" fontId="5" fillId="0" borderId="22" xfId="2" applyNumberFormat="1" applyFont="1" applyBorder="1" applyAlignment="1">
      <alignment vertical="top" wrapText="1"/>
    </xf>
    <xf numFmtId="0" fontId="5" fillId="0" borderId="0" xfId="2" applyNumberFormat="1" applyFont="1" applyBorder="1" applyAlignment="1">
      <alignment vertical="top"/>
    </xf>
    <xf numFmtId="0" fontId="5" fillId="0" borderId="0" xfId="2" applyNumberFormat="1" applyFont="1" applyBorder="1" applyAlignment="1">
      <alignment vertical="top" wrapText="1"/>
    </xf>
    <xf numFmtId="0" fontId="5" fillId="0" borderId="0" xfId="274" applyNumberFormat="1" applyFont="1" applyAlignment="1"/>
    <xf numFmtId="0" fontId="5" fillId="0" borderId="0" xfId="182" applyNumberFormat="1" applyFont="1" applyFill="1" applyAlignment="1">
      <alignment vertical="center"/>
    </xf>
    <xf numFmtId="0" fontId="5" fillId="0" borderId="0" xfId="182" applyNumberFormat="1" applyFont="1" applyAlignment="1">
      <alignment vertical="center"/>
    </xf>
    <xf numFmtId="0" fontId="6" fillId="0" borderId="0" xfId="182" applyNumberFormat="1" applyFont="1"/>
    <xf numFmtId="0" fontId="5" fillId="0" borderId="0" xfId="182" quotePrefix="1" applyNumberFormat="1" applyFont="1" applyFill="1" applyBorder="1" applyAlignment="1">
      <alignment horizontal="left" vertical="center" indent="1"/>
    </xf>
    <xf numFmtId="0" fontId="44" fillId="0" borderId="0" xfId="182" applyNumberFormat="1" applyFont="1" applyFill="1" applyAlignment="1">
      <alignment vertical="center"/>
    </xf>
    <xf numFmtId="0" fontId="58" fillId="0" borderId="0" xfId="182" applyNumberFormat="1" applyFont="1" applyAlignment="1">
      <alignment vertical="center"/>
    </xf>
    <xf numFmtId="0" fontId="5" fillId="0" borderId="21" xfId="182" applyNumberFormat="1" applyFont="1" applyFill="1" applyBorder="1" applyAlignment="1">
      <alignment horizontal="center" vertical="center"/>
    </xf>
    <xf numFmtId="0" fontId="44" fillId="0" borderId="49" xfId="182" applyNumberFormat="1" applyFont="1" applyFill="1" applyBorder="1" applyAlignment="1">
      <alignment horizontal="center" vertical="center" wrapText="1"/>
    </xf>
    <xf numFmtId="0" fontId="5" fillId="0" borderId="1" xfId="182" applyNumberFormat="1" applyFont="1" applyFill="1" applyBorder="1" applyAlignment="1">
      <alignment horizontal="center" vertical="center"/>
    </xf>
    <xf numFmtId="0" fontId="5" fillId="0" borderId="16" xfId="182" applyNumberFormat="1" applyFont="1" applyFill="1" applyBorder="1" applyAlignment="1">
      <alignment horizontal="center" vertical="center"/>
    </xf>
    <xf numFmtId="0" fontId="44" fillId="0" borderId="27" xfId="182" applyNumberFormat="1" applyFont="1" applyFill="1" applyBorder="1" applyAlignment="1">
      <alignment horizontal="center" vertical="center" wrapText="1"/>
    </xf>
    <xf numFmtId="0" fontId="5" fillId="0" borderId="24" xfId="182" applyNumberFormat="1" applyFont="1" applyFill="1" applyBorder="1" applyAlignment="1">
      <alignment horizontal="center" vertical="center"/>
    </xf>
    <xf numFmtId="0" fontId="44" fillId="0" borderId="58" xfId="182" applyNumberFormat="1" applyFont="1" applyFill="1" applyBorder="1" applyAlignment="1">
      <alignment horizontal="center" vertical="center" wrapText="1"/>
    </xf>
    <xf numFmtId="0" fontId="5" fillId="0" borderId="25" xfId="182" applyNumberFormat="1" applyFont="1" applyFill="1" applyBorder="1" applyAlignment="1">
      <alignment horizontal="center" vertical="center" wrapText="1"/>
    </xf>
    <xf numFmtId="0" fontId="53" fillId="0" borderId="15" xfId="182" applyNumberFormat="1" applyFont="1" applyFill="1" applyBorder="1" applyAlignment="1">
      <alignment horizontal="center" vertical="center" wrapText="1"/>
    </xf>
    <xf numFmtId="0" fontId="46" fillId="0" borderId="1" xfId="182" applyNumberFormat="1" applyFont="1" applyFill="1" applyBorder="1" applyAlignment="1">
      <alignment horizontal="center" vertical="center" wrapText="1"/>
    </xf>
    <xf numFmtId="0" fontId="46" fillId="0" borderId="15" xfId="182" applyNumberFormat="1" applyFont="1" applyBorder="1" applyAlignment="1">
      <alignment horizontal="center" vertical="center" wrapText="1"/>
    </xf>
    <xf numFmtId="0" fontId="46" fillId="0" borderId="1" xfId="182" applyNumberFormat="1" applyFont="1" applyFill="1" applyBorder="1" applyAlignment="1">
      <alignment horizontal="center" vertical="center" wrapText="1" shrinkToFit="1"/>
    </xf>
    <xf numFmtId="0" fontId="46" fillId="0" borderId="15" xfId="182" applyNumberFormat="1" applyFont="1" applyFill="1" applyBorder="1" applyAlignment="1">
      <alignment horizontal="center" vertical="center" wrapText="1" shrinkToFit="1"/>
    </xf>
    <xf numFmtId="0" fontId="44" fillId="0" borderId="25" xfId="182" applyNumberFormat="1" applyFont="1" applyFill="1" applyBorder="1" applyAlignment="1">
      <alignment horizontal="center" vertical="center"/>
    </xf>
    <xf numFmtId="0" fontId="41" fillId="0" borderId="20" xfId="182" applyNumberFormat="1" applyFont="1" applyFill="1" applyBorder="1" applyAlignment="1">
      <alignment vertical="center"/>
    </xf>
    <xf numFmtId="179" fontId="59" fillId="0" borderId="0" xfId="182" quotePrefix="1" applyNumberFormat="1" applyFont="1" applyFill="1" applyBorder="1" applyAlignment="1">
      <alignment horizontal="right" vertical="center"/>
    </xf>
    <xf numFmtId="0" fontId="5" fillId="0" borderId="20" xfId="182" applyNumberFormat="1" applyFont="1" applyFill="1" applyBorder="1" applyAlignment="1">
      <alignment horizontal="left" vertical="center" indent="1"/>
    </xf>
    <xf numFmtId="179" fontId="44" fillId="0" borderId="0" xfId="182" quotePrefix="1" applyNumberFormat="1" applyFont="1" applyFill="1" applyBorder="1" applyAlignment="1">
      <alignment horizontal="right" vertical="center"/>
    </xf>
    <xf numFmtId="0" fontId="6" fillId="0" borderId="0" xfId="182" applyNumberFormat="1" applyFont="1" applyAlignment="1">
      <alignment vertical="center"/>
    </xf>
    <xf numFmtId="0" fontId="47" fillId="0" borderId="20" xfId="182" applyNumberFormat="1" applyFont="1" applyFill="1" applyBorder="1" applyAlignment="1">
      <alignment horizontal="left" vertical="center" indent="2"/>
    </xf>
    <xf numFmtId="179" fontId="44" fillId="0" borderId="0" xfId="182" applyNumberFormat="1" applyFont="1" applyFill="1" applyBorder="1" applyAlignment="1">
      <alignment horizontal="right" vertical="center"/>
    </xf>
    <xf numFmtId="0" fontId="5" fillId="0" borderId="20" xfId="182" applyNumberFormat="1" applyFont="1" applyFill="1" applyBorder="1" applyAlignment="1">
      <alignment horizontal="left" vertical="center" indent="2"/>
    </xf>
    <xf numFmtId="0" fontId="41" fillId="0" borderId="39" xfId="182" applyNumberFormat="1" applyFont="1" applyFill="1" applyBorder="1" applyAlignment="1">
      <alignment vertical="center"/>
    </xf>
    <xf numFmtId="179" fontId="59" fillId="0" borderId="40" xfId="182" quotePrefix="1" applyNumberFormat="1" applyFont="1" applyFill="1" applyBorder="1" applyAlignment="1">
      <alignment horizontal="right" vertical="center"/>
    </xf>
    <xf numFmtId="0" fontId="5" fillId="0" borderId="24" xfId="182" applyNumberFormat="1" applyFont="1" applyFill="1" applyBorder="1" applyAlignment="1">
      <alignment horizontal="left" vertical="center" indent="1"/>
    </xf>
    <xf numFmtId="179" fontId="44" fillId="0" borderId="25" xfId="182" quotePrefix="1" applyNumberFormat="1" applyFont="1" applyFill="1" applyBorder="1" applyAlignment="1">
      <alignment horizontal="right" vertical="center"/>
    </xf>
    <xf numFmtId="0" fontId="5" fillId="0" borderId="0" xfId="98" applyNumberFormat="1" applyFont="1" applyAlignment="1">
      <alignment vertical="center"/>
    </xf>
    <xf numFmtId="0" fontId="5" fillId="0" borderId="22" xfId="98" applyNumberFormat="1" applyFont="1" applyBorder="1" applyAlignment="1">
      <alignment vertical="center" wrapText="1"/>
    </xf>
    <xf numFmtId="0" fontId="5" fillId="0" borderId="0" xfId="98" applyNumberFormat="1" applyFont="1" applyAlignment="1"/>
    <xf numFmtId="0" fontId="5" fillId="0" borderId="0" xfId="98" applyNumberFormat="1" applyFont="1" applyBorder="1" applyAlignment="1">
      <alignment vertical="center" wrapText="1"/>
    </xf>
    <xf numFmtId="0" fontId="5" fillId="0" borderId="0" xfId="182" applyNumberFormat="1" applyFont="1" applyAlignment="1">
      <alignment horizontal="right" vertical="center"/>
    </xf>
    <xf numFmtId="0" fontId="41" fillId="0" borderId="0" xfId="182" applyNumberFormat="1" applyFont="1" applyFill="1" applyBorder="1" applyAlignment="1">
      <alignment vertical="center"/>
    </xf>
    <xf numFmtId="0" fontId="5" fillId="0" borderId="0" xfId="182" applyNumberFormat="1" applyFont="1" applyBorder="1" applyAlignment="1">
      <alignment vertical="center"/>
    </xf>
    <xf numFmtId="0" fontId="5" fillId="0" borderId="0" xfId="182" applyNumberFormat="1" applyFont="1" applyFill="1" applyBorder="1" applyAlignment="1">
      <alignment horizontal="left" vertical="center" indent="1"/>
    </xf>
    <xf numFmtId="0" fontId="5" fillId="0" borderId="0" xfId="182" applyNumberFormat="1" applyFont="1" applyFill="1" applyBorder="1" applyAlignment="1">
      <alignment horizontal="left" vertical="center"/>
    </xf>
    <xf numFmtId="0" fontId="44" fillId="0" borderId="0" xfId="182" applyNumberFormat="1" applyFont="1" applyFill="1" applyBorder="1" applyAlignment="1">
      <alignment horizontal="right" vertical="center"/>
    </xf>
    <xf numFmtId="0" fontId="44" fillId="0" borderId="0" xfId="182" applyNumberFormat="1" applyFont="1" applyFill="1" applyBorder="1" applyAlignment="1">
      <alignment horizontal="right"/>
    </xf>
    <xf numFmtId="0" fontId="44" fillId="0" borderId="0" xfId="182" applyNumberFormat="1" applyFont="1" applyBorder="1" applyAlignment="1">
      <alignment vertical="center"/>
    </xf>
    <xf numFmtId="0" fontId="44" fillId="0" borderId="21" xfId="182" applyNumberFormat="1" applyFont="1" applyFill="1" applyBorder="1" applyAlignment="1">
      <alignment horizontal="center" vertical="center"/>
    </xf>
    <xf numFmtId="0" fontId="44" fillId="0" borderId="49" xfId="182" applyNumberFormat="1" applyFont="1" applyFill="1" applyBorder="1" applyAlignment="1">
      <alignment horizontal="center" vertical="center"/>
    </xf>
    <xf numFmtId="0" fontId="44" fillId="0" borderId="15" xfId="182" applyNumberFormat="1" applyFont="1" applyFill="1" applyBorder="1" applyAlignment="1">
      <alignment horizontal="center" vertical="center"/>
    </xf>
    <xf numFmtId="0" fontId="44" fillId="0" borderId="15" xfId="182" applyNumberFormat="1" applyFont="1" applyFill="1" applyBorder="1" applyAlignment="1">
      <alignment horizontal="center" vertical="center" shrinkToFit="1"/>
    </xf>
    <xf numFmtId="0" fontId="44" fillId="0" borderId="17" xfId="182" applyNumberFormat="1" applyFont="1" applyFill="1" applyBorder="1" applyAlignment="1">
      <alignment horizontal="center" vertical="center" shrinkToFit="1"/>
    </xf>
    <xf numFmtId="0" fontId="44" fillId="0" borderId="24" xfId="182" applyNumberFormat="1" applyFont="1" applyFill="1" applyBorder="1" applyAlignment="1">
      <alignment horizontal="center" vertical="center"/>
    </xf>
    <xf numFmtId="0" fontId="44" fillId="0" borderId="58" xfId="182" applyNumberFormat="1" applyFont="1" applyFill="1" applyBorder="1" applyAlignment="1">
      <alignment horizontal="center" vertical="center"/>
    </xf>
    <xf numFmtId="0" fontId="5" fillId="0" borderId="15" xfId="182" applyNumberFormat="1" applyFont="1" applyFill="1" applyBorder="1" applyAlignment="1">
      <alignment horizontal="center" vertical="center"/>
    </xf>
    <xf numFmtId="0" fontId="53" fillId="0" borderId="15" xfId="182" applyNumberFormat="1" applyFont="1" applyFill="1" applyBorder="1" applyAlignment="1">
      <alignment horizontal="left" vertical="center" wrapText="1"/>
    </xf>
    <xf numFmtId="0" fontId="58" fillId="0" borderId="20" xfId="182" quotePrefix="1" applyNumberFormat="1" applyFont="1" applyFill="1" applyBorder="1" applyAlignment="1">
      <alignment horizontal="right" vertical="center"/>
    </xf>
    <xf numFmtId="0" fontId="44" fillId="0" borderId="59" xfId="182" applyNumberFormat="1" applyFont="1" applyFill="1" applyBorder="1" applyAlignment="1">
      <alignment horizontal="center" vertical="center"/>
    </xf>
    <xf numFmtId="179" fontId="44" fillId="0" borderId="0" xfId="98" quotePrefix="1" applyNumberFormat="1" applyFont="1" applyFill="1" applyBorder="1" applyAlignment="1">
      <alignment horizontal="right" vertical="center"/>
    </xf>
    <xf numFmtId="178" fontId="44" fillId="0" borderId="0" xfId="98" quotePrefix="1" applyNumberFormat="1" applyFont="1" applyFill="1" applyBorder="1" applyAlignment="1">
      <alignment horizontal="right" vertical="center"/>
    </xf>
    <xf numFmtId="0" fontId="58" fillId="0" borderId="52" xfId="182" applyNumberFormat="1" applyFont="1" applyFill="1" applyBorder="1" applyAlignment="1">
      <alignment horizontal="right" vertical="center"/>
    </xf>
    <xf numFmtId="0" fontId="44" fillId="0" borderId="67" xfId="182" applyNumberFormat="1" applyFont="1" applyFill="1" applyBorder="1" applyAlignment="1">
      <alignment horizontal="center" vertical="center"/>
    </xf>
    <xf numFmtId="179" fontId="44" fillId="0" borderId="51" xfId="98" quotePrefix="1" applyNumberFormat="1" applyFont="1" applyFill="1" applyBorder="1" applyAlignment="1">
      <alignment horizontal="right" vertical="center"/>
    </xf>
    <xf numFmtId="178" fontId="44" fillId="0" borderId="51" xfId="98" quotePrefix="1" applyNumberFormat="1" applyFont="1" applyFill="1" applyBorder="1" applyAlignment="1">
      <alignment horizontal="right" vertical="center"/>
    </xf>
    <xf numFmtId="0" fontId="44" fillId="0" borderId="68" xfId="182" applyNumberFormat="1" applyFont="1" applyFill="1" applyBorder="1" applyAlignment="1">
      <alignment horizontal="center" vertical="center"/>
    </xf>
    <xf numFmtId="179" fontId="44" fillId="0" borderId="40" xfId="98" quotePrefix="1" applyNumberFormat="1" applyFont="1" applyFill="1" applyBorder="1" applyAlignment="1">
      <alignment horizontal="right" vertical="center"/>
    </xf>
    <xf numFmtId="178" fontId="44" fillId="0" borderId="40" xfId="98" quotePrefix="1" applyNumberFormat="1" applyFont="1" applyFill="1" applyBorder="1" applyAlignment="1">
      <alignment horizontal="right" vertical="center"/>
    </xf>
    <xf numFmtId="0" fontId="44" fillId="0" borderId="58" xfId="182" applyNumberFormat="1" applyFont="1" applyFill="1" applyBorder="1" applyAlignment="1">
      <alignment horizontal="center" vertical="center"/>
    </xf>
    <xf numFmtId="179" fontId="44" fillId="0" borderId="25" xfId="98" applyNumberFormat="1" applyFont="1" applyFill="1" applyBorder="1" applyAlignment="1">
      <alignment horizontal="right" vertical="center"/>
    </xf>
    <xf numFmtId="178" fontId="44" fillId="0" borderId="25" xfId="98" applyNumberFormat="1" applyFont="1" applyFill="1" applyBorder="1" applyAlignment="1">
      <alignment horizontal="right" vertical="center"/>
    </xf>
    <xf numFmtId="0" fontId="5" fillId="0" borderId="22" xfId="182" applyNumberFormat="1" applyFont="1" applyFill="1" applyBorder="1" applyAlignment="1">
      <alignment vertical="center"/>
    </xf>
    <xf numFmtId="0" fontId="61" fillId="0" borderId="22" xfId="182" quotePrefix="1" applyNumberFormat="1" applyFont="1" applyFill="1" applyBorder="1" applyAlignment="1">
      <alignment horizontal="right" vertical="center"/>
    </xf>
    <xf numFmtId="0" fontId="44" fillId="0" borderId="22" xfId="182" quotePrefix="1" applyNumberFormat="1" applyFont="1" applyFill="1" applyBorder="1" applyAlignment="1">
      <alignment horizontal="right" vertical="center"/>
    </xf>
    <xf numFmtId="0" fontId="5" fillId="0" borderId="22" xfId="182" applyNumberFormat="1" applyFont="1" applyFill="1" applyBorder="1" applyAlignment="1">
      <alignment horizontal="right" vertical="center"/>
    </xf>
    <xf numFmtId="0" fontId="6" fillId="0" borderId="0" xfId="182" applyNumberFormat="1" applyFont="1" applyBorder="1" applyAlignment="1">
      <alignment vertical="center"/>
    </xf>
    <xf numFmtId="0" fontId="41" fillId="0" borderId="0" xfId="269" applyNumberFormat="1" applyFont="1" applyFill="1" applyBorder="1" applyAlignment="1">
      <alignment horizontal="left" vertical="center"/>
    </xf>
    <xf numFmtId="0" fontId="5" fillId="0" borderId="0" xfId="269" applyNumberFormat="1" applyFont="1" applyFill="1" applyBorder="1" applyAlignment="1">
      <alignment vertical="center"/>
    </xf>
    <xf numFmtId="0" fontId="40" fillId="0" borderId="0" xfId="269" applyNumberFormat="1" applyFont="1" applyFill="1" applyAlignment="1">
      <alignment vertical="center"/>
    </xf>
    <xf numFmtId="0" fontId="5" fillId="0" borderId="0" xfId="269" applyNumberFormat="1" applyFont="1" applyFill="1" applyBorder="1" applyAlignment="1">
      <alignment horizontal="left" vertical="center" indent="1"/>
    </xf>
    <xf numFmtId="0" fontId="62" fillId="0" borderId="0" xfId="269" applyNumberFormat="1" applyFont="1" applyFill="1" applyBorder="1" applyAlignment="1">
      <alignment horizontal="left" vertical="center"/>
    </xf>
    <xf numFmtId="0" fontId="45" fillId="0" borderId="1" xfId="269" applyNumberFormat="1" applyFont="1" applyFill="1" applyBorder="1" applyAlignment="1">
      <alignment horizontal="center" vertical="center" wrapText="1"/>
    </xf>
    <xf numFmtId="0" fontId="45" fillId="0" borderId="16" xfId="269" applyNumberFormat="1" applyFont="1" applyFill="1" applyBorder="1" applyAlignment="1">
      <alignment horizontal="center" vertical="center" wrapText="1"/>
    </xf>
    <xf numFmtId="0" fontId="45" fillId="0" borderId="17" xfId="269" applyNumberFormat="1" applyFont="1" applyFill="1" applyBorder="1" applyAlignment="1">
      <alignment horizontal="center" vertical="center" wrapText="1"/>
    </xf>
    <xf numFmtId="0" fontId="63" fillId="0" borderId="27" xfId="269" applyNumberFormat="1" applyFont="1" applyFill="1" applyBorder="1" applyAlignment="1">
      <alignment horizontal="center" vertical="center" wrapText="1"/>
    </xf>
    <xf numFmtId="0" fontId="45" fillId="0" borderId="1" xfId="269" applyNumberFormat="1" applyFont="1" applyFill="1" applyBorder="1" applyAlignment="1">
      <alignment horizontal="center" vertical="center" wrapText="1"/>
    </xf>
    <xf numFmtId="0" fontId="45" fillId="0" borderId="15" xfId="269" applyNumberFormat="1" applyFont="1" applyFill="1" applyBorder="1" applyAlignment="1">
      <alignment horizontal="center" vertical="center" wrapText="1"/>
    </xf>
    <xf numFmtId="0" fontId="45" fillId="0" borderId="16" xfId="269" applyNumberFormat="1" applyFont="1" applyFill="1" applyBorder="1" applyAlignment="1">
      <alignment horizontal="center" vertical="center" wrapText="1"/>
    </xf>
    <xf numFmtId="0" fontId="63" fillId="0" borderId="26" xfId="269" applyNumberFormat="1" applyFont="1" applyFill="1" applyBorder="1" applyAlignment="1">
      <alignment horizontal="center" vertical="center" wrapText="1"/>
    </xf>
    <xf numFmtId="0" fontId="58" fillId="0" borderId="22" xfId="269" applyNumberFormat="1" applyFont="1" applyFill="1" applyBorder="1" applyAlignment="1">
      <alignment horizontal="left" vertical="center" wrapText="1" indent="1"/>
    </xf>
    <xf numFmtId="0" fontId="58" fillId="0" borderId="21" xfId="269" applyNumberFormat="1" applyFont="1" applyFill="1" applyBorder="1" applyAlignment="1">
      <alignment horizontal="left" vertical="center" wrapText="1" indent="1"/>
    </xf>
    <xf numFmtId="179" fontId="58" fillId="0" borderId="0" xfId="269" applyNumberFormat="1" applyFont="1" applyFill="1" applyBorder="1" applyAlignment="1">
      <alignment vertical="center"/>
    </xf>
    <xf numFmtId="179" fontId="64" fillId="0" borderId="0" xfId="269" applyNumberFormat="1" applyFont="1" applyFill="1" applyBorder="1" applyAlignment="1">
      <alignment vertical="center"/>
    </xf>
    <xf numFmtId="0" fontId="58" fillId="0" borderId="0" xfId="269" applyNumberFormat="1" applyFont="1" applyFill="1" applyBorder="1" applyAlignment="1">
      <alignment horizontal="left" vertical="center" wrapText="1" indent="1"/>
    </xf>
    <xf numFmtId="0" fontId="58" fillId="0" borderId="20" xfId="269" applyNumberFormat="1" applyFont="1" applyFill="1" applyBorder="1" applyAlignment="1">
      <alignment horizontal="left" vertical="center" wrapText="1" indent="1"/>
    </xf>
    <xf numFmtId="0" fontId="46" fillId="0" borderId="20" xfId="269" applyNumberFormat="1" applyFont="1" applyFill="1" applyBorder="1" applyAlignment="1">
      <alignment horizontal="left" vertical="center" wrapText="1" indent="1"/>
    </xf>
    <xf numFmtId="0" fontId="19" fillId="0" borderId="0" xfId="269" applyNumberFormat="1" applyFont="1" applyFill="1" applyBorder="1" applyAlignment="1">
      <alignment vertical="center"/>
    </xf>
    <xf numFmtId="0" fontId="58" fillId="0" borderId="20" xfId="269" applyNumberFormat="1" applyFont="1" applyFill="1" applyBorder="1" applyAlignment="1">
      <alignment horizontal="left" vertical="center" indent="1" shrinkToFit="1"/>
    </xf>
    <xf numFmtId="0" fontId="40" fillId="0" borderId="25" xfId="269" applyNumberFormat="1" applyFont="1" applyFill="1" applyBorder="1" applyAlignment="1">
      <alignment vertical="center"/>
    </xf>
    <xf numFmtId="0" fontId="58" fillId="0" borderId="24" xfId="269" applyNumberFormat="1" applyFont="1" applyFill="1" applyBorder="1" applyAlignment="1">
      <alignment horizontal="left" vertical="center" wrapText="1" indent="1"/>
    </xf>
    <xf numFmtId="179" fontId="58" fillId="0" borderId="25" xfId="269" applyNumberFormat="1" applyFont="1" applyFill="1" applyBorder="1" applyAlignment="1">
      <alignment vertical="center"/>
    </xf>
    <xf numFmtId="179" fontId="64" fillId="0" borderId="25" xfId="269" applyNumberFormat="1" applyFont="1" applyFill="1" applyBorder="1" applyAlignment="1">
      <alignment vertical="center"/>
    </xf>
    <xf numFmtId="179" fontId="58" fillId="0" borderId="22" xfId="269" applyNumberFormat="1" applyFont="1" applyFill="1" applyBorder="1" applyAlignment="1">
      <alignment vertical="center"/>
    </xf>
    <xf numFmtId="179" fontId="64" fillId="0" borderId="22" xfId="269" applyNumberFormat="1" applyFont="1" applyFill="1" applyBorder="1" applyAlignment="1">
      <alignment vertical="center"/>
    </xf>
    <xf numFmtId="0" fontId="6" fillId="0" borderId="0" xfId="269" applyNumberFormat="1" applyFont="1" applyFill="1" applyBorder="1" applyAlignment="1">
      <alignment horizontal="left" vertical="center" indent="1"/>
    </xf>
    <xf numFmtId="0" fontId="6" fillId="0" borderId="20" xfId="269" applyNumberFormat="1" applyFont="1" applyFill="1" applyBorder="1" applyAlignment="1">
      <alignment horizontal="left" vertical="center" indent="1"/>
    </xf>
    <xf numFmtId="179" fontId="6" fillId="0" borderId="0" xfId="269" applyNumberFormat="1" applyFont="1" applyFill="1" applyBorder="1" applyAlignment="1">
      <alignment vertical="center"/>
    </xf>
    <xf numFmtId="179" fontId="6" fillId="0" borderId="0" xfId="269" applyNumberFormat="1" applyFont="1" applyFill="1" applyAlignment="1">
      <alignment vertical="center"/>
    </xf>
    <xf numFmtId="0" fontId="51" fillId="0" borderId="25" xfId="269" applyNumberFormat="1" applyFont="1" applyFill="1" applyBorder="1" applyAlignment="1">
      <alignment horizontal="left" vertical="center" indent="1"/>
    </xf>
    <xf numFmtId="0" fontId="51" fillId="0" borderId="24" xfId="269" applyNumberFormat="1" applyFont="1" applyFill="1" applyBorder="1" applyAlignment="1">
      <alignment vertical="center"/>
    </xf>
    <xf numFmtId="179" fontId="51" fillId="0" borderId="25" xfId="269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 applyProtection="1">
      <alignment horizontal="right" vertical="center"/>
    </xf>
    <xf numFmtId="0" fontId="5" fillId="0" borderId="16" xfId="2" applyNumberFormat="1" applyFont="1" applyFill="1" applyBorder="1" applyAlignment="1" applyProtection="1">
      <alignment horizontal="center" vertical="center" wrapText="1"/>
    </xf>
    <xf numFmtId="179" fontId="5" fillId="0" borderId="0" xfId="2" applyNumberFormat="1" applyFont="1" applyFill="1" applyAlignment="1" applyProtection="1">
      <alignment vertical="center"/>
    </xf>
    <xf numFmtId="0" fontId="5" fillId="0" borderId="24" xfId="2" applyNumberFormat="1" applyFont="1" applyFill="1" applyBorder="1" applyAlignment="1" applyProtection="1">
      <alignment horizontal="left" vertical="center" indent="1"/>
    </xf>
    <xf numFmtId="179" fontId="5" fillId="0" borderId="25" xfId="2" applyNumberFormat="1" applyFont="1" applyFill="1" applyBorder="1" applyAlignment="1" applyProtection="1">
      <alignment vertical="center"/>
    </xf>
    <xf numFmtId="0" fontId="40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right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6" xfId="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7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Alignment="1" applyProtection="1">
      <alignment vertical="center" wrapText="1"/>
    </xf>
    <xf numFmtId="0" fontId="5" fillId="0" borderId="21" xfId="2" applyNumberFormat="1" applyFont="1" applyFill="1" applyBorder="1" applyAlignment="1" applyProtection="1">
      <alignment vertical="center" wrapText="1"/>
    </xf>
    <xf numFmtId="0" fontId="5" fillId="0" borderId="20" xfId="2" applyNumberFormat="1" applyFont="1" applyFill="1" applyBorder="1" applyAlignment="1" applyProtection="1">
      <alignment horizontal="center" vertical="center"/>
    </xf>
    <xf numFmtId="179" fontId="65" fillId="0" borderId="0" xfId="2" applyNumberFormat="1" applyFont="1" applyFill="1" applyBorder="1" applyAlignment="1" applyProtection="1">
      <alignment horizontal="center" vertical="center"/>
    </xf>
    <xf numFmtId="0" fontId="65" fillId="0" borderId="0" xfId="2" applyNumberFormat="1" applyFont="1" applyFill="1" applyAlignment="1" applyProtection="1">
      <alignment vertical="center"/>
    </xf>
    <xf numFmtId="0" fontId="5" fillId="0" borderId="20" xfId="2" applyNumberFormat="1" applyFont="1" applyFill="1" applyBorder="1" applyAlignment="1" applyProtection="1">
      <alignment vertical="center" wrapText="1"/>
    </xf>
    <xf numFmtId="0" fontId="5" fillId="0" borderId="39" xfId="2" applyNumberFormat="1" applyFont="1" applyFill="1" applyBorder="1" applyAlignment="1" applyProtection="1">
      <alignment vertical="center"/>
    </xf>
    <xf numFmtId="0" fontId="5" fillId="0" borderId="39" xfId="2" applyNumberFormat="1" applyFont="1" applyFill="1" applyBorder="1" applyAlignment="1" applyProtection="1">
      <alignment horizontal="center" vertical="center"/>
    </xf>
    <xf numFmtId="179" fontId="5" fillId="0" borderId="40" xfId="2" applyNumberFormat="1" applyFont="1" applyFill="1" applyBorder="1" applyAlignment="1" applyProtection="1">
      <alignment vertical="center"/>
    </xf>
    <xf numFmtId="0" fontId="5" fillId="0" borderId="20" xfId="2" applyNumberFormat="1" applyFont="1" applyFill="1" applyBorder="1" applyAlignment="1" applyProtection="1">
      <alignment vertical="center"/>
    </xf>
    <xf numFmtId="0" fontId="5" fillId="0" borderId="52" xfId="2" applyNumberFormat="1" applyFont="1" applyFill="1" applyBorder="1" applyAlignment="1" applyProtection="1">
      <alignment vertical="center"/>
    </xf>
    <xf numFmtId="0" fontId="5" fillId="0" borderId="52" xfId="2" applyNumberFormat="1" applyFont="1" applyFill="1" applyBorder="1" applyAlignment="1" applyProtection="1">
      <alignment horizontal="center" vertical="center"/>
    </xf>
    <xf numFmtId="179" fontId="5" fillId="0" borderId="51" xfId="2" quotePrefix="1" applyNumberFormat="1" applyFont="1" applyFill="1" applyBorder="1" applyAlignment="1" applyProtection="1">
      <alignment horizontal="right" vertical="center"/>
    </xf>
    <xf numFmtId="179" fontId="5" fillId="0" borderId="0" xfId="2" quotePrefix="1" applyNumberFormat="1" applyFont="1" applyFill="1" applyBorder="1" applyAlignment="1" applyProtection="1">
      <alignment horizontal="right" vertical="center"/>
    </xf>
    <xf numFmtId="179" fontId="5" fillId="0" borderId="0" xfId="2" applyNumberFormat="1" applyFont="1" applyFill="1" applyBorder="1" applyAlignment="1" applyProtection="1">
      <alignment horizontal="right" vertical="center"/>
    </xf>
    <xf numFmtId="179" fontId="5" fillId="0" borderId="51" xfId="2" applyNumberFormat="1" applyFont="1" applyFill="1" applyBorder="1" applyAlignment="1" applyProtection="1">
      <alignment horizontal="right" vertical="center"/>
    </xf>
    <xf numFmtId="0" fontId="5" fillId="0" borderId="24" xfId="2" applyNumberFormat="1" applyFont="1" applyFill="1" applyBorder="1" applyAlignment="1" applyProtection="1">
      <alignment vertical="center"/>
    </xf>
    <xf numFmtId="0" fontId="48" fillId="0" borderId="1" xfId="2" applyNumberFormat="1" applyFont="1" applyFill="1" applyBorder="1" applyAlignment="1" applyProtection="1">
      <alignment horizontal="center" vertical="center"/>
    </xf>
    <xf numFmtId="0" fontId="48" fillId="0" borderId="16" xfId="2" applyNumberFormat="1" applyFont="1" applyFill="1" applyBorder="1" applyAlignment="1" applyProtection="1">
      <alignment horizontal="center" vertical="center"/>
    </xf>
    <xf numFmtId="179" fontId="48" fillId="0" borderId="1" xfId="2" applyNumberFormat="1" applyFont="1" applyFill="1" applyBorder="1" applyAlignment="1" applyProtection="1">
      <alignment vertical="center"/>
    </xf>
    <xf numFmtId="179" fontId="48" fillId="0" borderId="0" xfId="2" applyNumberFormat="1" applyFont="1" applyFill="1" applyBorder="1" applyAlignment="1" applyProtection="1">
      <alignment vertical="center"/>
    </xf>
    <xf numFmtId="0" fontId="41" fillId="0" borderId="17" xfId="269" applyNumberFormat="1" applyFont="1" applyFill="1" applyBorder="1" applyAlignment="1" applyProtection="1">
      <alignment horizontal="center" vertical="center"/>
    </xf>
    <xf numFmtId="0" fontId="5" fillId="0" borderId="25" xfId="2" applyNumberFormat="1" applyFont="1" applyFill="1" applyBorder="1" applyAlignment="1" applyProtection="1">
      <alignment vertical="center"/>
    </xf>
    <xf numFmtId="0" fontId="5" fillId="0" borderId="25" xfId="2" applyNumberFormat="1" applyFont="1" applyFill="1" applyBorder="1" applyAlignment="1" applyProtection="1">
      <alignment horizontal="right" vertical="center"/>
    </xf>
    <xf numFmtId="0" fontId="5" fillId="0" borderId="25" xfId="2" applyNumberFormat="1" applyFont="1" applyFill="1" applyBorder="1" applyAlignment="1" applyProtection="1">
      <alignment horizontal="right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0" fontId="5" fillId="0" borderId="21" xfId="2" applyNumberFormat="1" applyFont="1" applyFill="1" applyBorder="1" applyAlignment="1" applyProtection="1">
      <alignment horizontal="center" vertical="center" textRotation="255"/>
    </xf>
    <xf numFmtId="187" fontId="5" fillId="0" borderId="0" xfId="2" applyNumberFormat="1" applyFont="1" applyFill="1" applyAlignment="1" applyProtection="1">
      <alignment vertical="center"/>
    </xf>
    <xf numFmtId="0" fontId="5" fillId="0" borderId="27" xfId="2" applyNumberFormat="1" applyFont="1" applyFill="1" applyBorder="1" applyAlignment="1" applyProtection="1">
      <alignment horizontal="left" vertical="center" wrapText="1"/>
    </xf>
    <xf numFmtId="0" fontId="5" fillId="0" borderId="20" xfId="2" applyNumberFormat="1" applyFont="1" applyFill="1" applyBorder="1" applyAlignment="1" applyProtection="1">
      <alignment horizontal="center" vertical="center" textRotation="255"/>
    </xf>
    <xf numFmtId="0" fontId="5" fillId="0" borderId="23" xfId="2" applyNumberFormat="1" applyFont="1" applyFill="1" applyBorder="1" applyAlignment="1" applyProtection="1">
      <alignment horizontal="left" vertical="center"/>
    </xf>
    <xf numFmtId="0" fontId="5" fillId="0" borderId="39" xfId="2" applyNumberFormat="1" applyFont="1" applyFill="1" applyBorder="1" applyAlignment="1" applyProtection="1">
      <alignment horizontal="center" vertical="center" textRotation="255" shrinkToFit="1"/>
    </xf>
    <xf numFmtId="0" fontId="5" fillId="0" borderId="39" xfId="2" applyNumberFormat="1" applyFont="1" applyFill="1" applyBorder="1" applyAlignment="1" applyProtection="1">
      <alignment horizontal="left" vertical="center" indent="1"/>
    </xf>
    <xf numFmtId="187" fontId="5" fillId="0" borderId="40" xfId="2" applyNumberFormat="1" applyFont="1" applyFill="1" applyBorder="1" applyAlignment="1" applyProtection="1">
      <alignment vertical="center"/>
    </xf>
    <xf numFmtId="0" fontId="5" fillId="0" borderId="69" xfId="2" applyNumberFormat="1" applyFont="1" applyFill="1" applyBorder="1" applyAlignment="1" applyProtection="1">
      <alignment horizontal="left" vertical="center" wrapText="1"/>
    </xf>
    <xf numFmtId="0" fontId="5" fillId="0" borderId="20" xfId="2" applyNumberFormat="1" applyFont="1" applyFill="1" applyBorder="1" applyAlignment="1" applyProtection="1">
      <alignment horizontal="center" vertical="center" textRotation="255" shrinkToFit="1"/>
    </xf>
    <xf numFmtId="187" fontId="5" fillId="0" borderId="0" xfId="2" applyNumberFormat="1" applyFont="1" applyFill="1" applyBorder="1" applyAlignment="1" applyProtection="1">
      <alignment vertical="center"/>
    </xf>
    <xf numFmtId="0" fontId="5" fillId="0" borderId="59" xfId="2" applyNumberFormat="1" applyFont="1" applyFill="1" applyBorder="1" applyAlignment="1" applyProtection="1">
      <alignment horizontal="left" vertical="center" indent="1"/>
    </xf>
    <xf numFmtId="0" fontId="5" fillId="0" borderId="52" xfId="2" applyNumberFormat="1" applyFont="1" applyFill="1" applyBorder="1" applyAlignment="1" applyProtection="1">
      <alignment horizontal="center" vertical="center" textRotation="255" shrinkToFit="1"/>
    </xf>
    <xf numFmtId="0" fontId="5" fillId="0" borderId="52" xfId="2" applyNumberFormat="1" applyFont="1" applyFill="1" applyBorder="1" applyAlignment="1" applyProtection="1">
      <alignment horizontal="left" vertical="center" indent="1"/>
    </xf>
    <xf numFmtId="187" fontId="5" fillId="0" borderId="51" xfId="2" applyNumberFormat="1" applyFont="1" applyFill="1" applyBorder="1" applyAlignment="1" applyProtection="1">
      <alignment vertical="center"/>
    </xf>
    <xf numFmtId="0" fontId="5" fillId="0" borderId="70" xfId="2" applyNumberFormat="1" applyFont="1" applyFill="1" applyBorder="1" applyAlignment="1" applyProtection="1">
      <alignment horizontal="left" vertical="center"/>
    </xf>
    <xf numFmtId="0" fontId="5" fillId="0" borderId="23" xfId="2" applyNumberFormat="1" applyFont="1" applyFill="1" applyBorder="1" applyAlignment="1" applyProtection="1">
      <alignment horizontal="center" vertical="center"/>
    </xf>
    <xf numFmtId="0" fontId="5" fillId="0" borderId="39" xfId="2" applyNumberFormat="1" applyFont="1" applyFill="1" applyBorder="1" applyAlignment="1" applyProtection="1">
      <alignment horizontal="center" vertical="center" textRotation="255"/>
    </xf>
    <xf numFmtId="188" fontId="5" fillId="0" borderId="0" xfId="2" quotePrefix="1" applyNumberFormat="1" applyFont="1" applyFill="1" applyBorder="1" applyAlignment="1" applyProtection="1">
      <alignment horizontal="right" vertical="center"/>
    </xf>
    <xf numFmtId="187" fontId="5" fillId="0" borderId="0" xfId="2" quotePrefix="1" applyNumberFormat="1" applyFont="1" applyFill="1" applyBorder="1" applyAlignment="1" applyProtection="1">
      <alignment horizontal="right" vertical="center"/>
    </xf>
    <xf numFmtId="0" fontId="5" fillId="0" borderId="52" xfId="2" applyNumberFormat="1" applyFont="1" applyFill="1" applyBorder="1" applyAlignment="1" applyProtection="1">
      <alignment horizontal="center" vertical="center" textRotation="255"/>
    </xf>
    <xf numFmtId="0" fontId="5" fillId="0" borderId="67" xfId="2" applyNumberFormat="1" applyFont="1" applyFill="1" applyBorder="1" applyAlignment="1" applyProtection="1">
      <alignment horizontal="left" vertical="center" indent="1"/>
    </xf>
    <xf numFmtId="188" fontId="5" fillId="0" borderId="51" xfId="2" quotePrefix="1" applyNumberFormat="1" applyFont="1" applyFill="1" applyBorder="1" applyAlignment="1" applyProtection="1">
      <alignment horizontal="right" vertical="center"/>
    </xf>
    <xf numFmtId="187" fontId="5" fillId="0" borderId="0" xfId="2" quotePrefix="1" applyNumberFormat="1" applyFont="1" applyFill="1" applyAlignment="1" applyProtection="1">
      <alignment horizontal="right" vertical="center"/>
    </xf>
    <xf numFmtId="187" fontId="5" fillId="0" borderId="39" xfId="2" quotePrefix="1" applyNumberFormat="1" applyFont="1" applyFill="1" applyBorder="1" applyAlignment="1" applyProtection="1">
      <alignment horizontal="right" vertical="center"/>
    </xf>
    <xf numFmtId="0" fontId="5" fillId="0" borderId="23" xfId="2" applyNumberFormat="1" applyFont="1" applyFill="1" applyBorder="1" applyAlignment="1" applyProtection="1">
      <alignment horizontal="left" vertical="center" wrapText="1"/>
    </xf>
    <xf numFmtId="0" fontId="5" fillId="0" borderId="24" xfId="2" applyNumberFormat="1" applyFont="1" applyFill="1" applyBorder="1" applyAlignment="1" applyProtection="1">
      <alignment horizontal="center" vertical="center" textRotation="255" shrinkToFit="1"/>
    </xf>
    <xf numFmtId="0" fontId="5" fillId="0" borderId="22" xfId="2" applyNumberFormat="1" applyFont="1" applyFill="1" applyBorder="1" applyAlignment="1" applyProtection="1">
      <alignment vertical="center"/>
    </xf>
    <xf numFmtId="0" fontId="48" fillId="0" borderId="21" xfId="2" applyNumberFormat="1" applyFont="1" applyFill="1" applyBorder="1" applyAlignment="1" applyProtection="1">
      <alignment horizontal="center" vertical="center"/>
    </xf>
    <xf numFmtId="187" fontId="48" fillId="0" borderId="22" xfId="2" applyNumberFormat="1" applyFont="1" applyFill="1" applyBorder="1" applyAlignment="1" applyProtection="1">
      <alignment vertical="center"/>
    </xf>
    <xf numFmtId="0" fontId="5" fillId="0" borderId="71" xfId="2" applyNumberFormat="1" applyFont="1" applyFill="1" applyBorder="1" applyAlignment="1" applyProtection="1">
      <alignment vertical="center"/>
    </xf>
    <xf numFmtId="0" fontId="48" fillId="0" borderId="72" xfId="2" applyNumberFormat="1" applyFont="1" applyFill="1" applyBorder="1" applyAlignment="1" applyProtection="1">
      <alignment horizontal="center" vertical="center"/>
    </xf>
    <xf numFmtId="188" fontId="48" fillId="0" borderId="71" xfId="2" quotePrefix="1" applyNumberFormat="1" applyFont="1" applyFill="1" applyBorder="1" applyAlignment="1" applyProtection="1">
      <alignment horizontal="right" vertical="center"/>
    </xf>
    <xf numFmtId="0" fontId="5" fillId="0" borderId="73" xfId="2" applyNumberFormat="1" applyFont="1" applyFill="1" applyBorder="1" applyAlignment="1" applyProtection="1">
      <alignment horizontal="center" vertical="center" textRotation="255"/>
    </xf>
    <xf numFmtId="0" fontId="5" fillId="0" borderId="24" xfId="2" applyNumberFormat="1" applyFont="1" applyFill="1" applyBorder="1" applyAlignment="1" applyProtection="1">
      <alignment horizontal="center" vertical="center" textRotation="255"/>
    </xf>
    <xf numFmtId="187" fontId="5" fillId="0" borderId="25" xfId="2" applyNumberFormat="1" applyFont="1" applyFill="1" applyBorder="1" applyAlignment="1" applyProtection="1">
      <alignment vertical="center"/>
    </xf>
    <xf numFmtId="0" fontId="40" fillId="0" borderId="0" xfId="2" applyNumberFormat="1" applyFont="1" applyFill="1" applyBorder="1" applyAlignment="1" applyProtection="1">
      <alignment vertical="center"/>
    </xf>
    <xf numFmtId="0" fontId="5" fillId="0" borderId="21" xfId="2" applyNumberFormat="1" applyFont="1" applyFill="1" applyBorder="1" applyAlignment="1" applyProtection="1">
      <alignment horizontal="center" vertical="center"/>
    </xf>
    <xf numFmtId="0" fontId="5" fillId="0" borderId="17" xfId="2" applyNumberFormat="1" applyFont="1" applyFill="1" applyBorder="1" applyAlignment="1" applyProtection="1">
      <alignment horizontal="center" vertical="center"/>
    </xf>
    <xf numFmtId="0" fontId="41" fillId="0" borderId="17" xfId="2" applyNumberFormat="1" applyFont="1" applyFill="1" applyBorder="1" applyAlignment="1" applyProtection="1">
      <alignment horizontal="center" vertical="center"/>
    </xf>
    <xf numFmtId="0" fontId="41" fillId="0" borderId="1" xfId="2" applyNumberFormat="1" applyFont="1" applyFill="1" applyBorder="1" applyAlignment="1" applyProtection="1">
      <alignment horizontal="center" vertical="center"/>
    </xf>
    <xf numFmtId="0" fontId="5" fillId="0" borderId="24" xfId="269" applyNumberFormat="1" applyFont="1" applyFill="1" applyBorder="1" applyAlignment="1" applyProtection="1">
      <alignment vertical="center"/>
    </xf>
    <xf numFmtId="0" fontId="41" fillId="0" borderId="15" xfId="2" applyNumberFormat="1" applyFont="1" applyFill="1" applyBorder="1" applyAlignment="1" applyProtection="1">
      <alignment horizontal="center" vertical="center"/>
    </xf>
    <xf numFmtId="0" fontId="41" fillId="0" borderId="25" xfId="2" applyNumberFormat="1" applyFont="1" applyFill="1" applyBorder="1" applyAlignment="1" applyProtection="1">
      <alignment horizontal="center" vertical="center"/>
    </xf>
    <xf numFmtId="179" fontId="5" fillId="0" borderId="23" xfId="2" applyNumberFormat="1" applyFont="1" applyFill="1" applyBorder="1" applyAlignment="1" applyProtection="1">
      <alignment vertical="center"/>
    </xf>
    <xf numFmtId="179" fontId="41" fillId="0" borderId="0" xfId="2" applyNumberFormat="1" applyFont="1" applyFill="1" applyBorder="1" applyAlignment="1" applyProtection="1">
      <alignment vertical="center"/>
    </xf>
    <xf numFmtId="0" fontId="5" fillId="0" borderId="22" xfId="2" applyNumberFormat="1" applyFont="1" applyFill="1" applyBorder="1" applyAlignment="1" applyProtection="1">
      <alignment horizontal="right" vertical="center"/>
    </xf>
    <xf numFmtId="0" fontId="40" fillId="0" borderId="0" xfId="269" applyNumberFormat="1" applyFont="1" applyFill="1" applyBorder="1" applyAlignment="1" applyProtection="1">
      <alignment vertical="center"/>
    </xf>
    <xf numFmtId="0" fontId="5" fillId="0" borderId="25" xfId="269" applyNumberFormat="1" applyFont="1" applyFill="1" applyBorder="1" applyAlignment="1" applyProtection="1">
      <alignment horizontal="left" vertical="center" indent="1"/>
    </xf>
    <xf numFmtId="0" fontId="40" fillId="0" borderId="25" xfId="269" applyNumberFormat="1" applyFont="1" applyFill="1" applyBorder="1" applyAlignment="1" applyProtection="1">
      <alignment vertical="center"/>
    </xf>
    <xf numFmtId="0" fontId="5" fillId="0" borderId="22" xfId="269" applyNumberFormat="1" applyFont="1" applyFill="1" applyBorder="1" applyAlignment="1" applyProtection="1">
      <alignment horizontal="left" vertical="center" indent="1"/>
    </xf>
    <xf numFmtId="0" fontId="5" fillId="0" borderId="27" xfId="269" applyNumberFormat="1" applyFont="1" applyFill="1" applyBorder="1" applyAlignment="1" applyProtection="1">
      <alignment horizontal="center" vertical="center"/>
    </xf>
    <xf numFmtId="57" fontId="5" fillId="0" borderId="0" xfId="269" quotePrefix="1" applyNumberFormat="1" applyFont="1" applyFill="1" applyAlignment="1" applyProtection="1">
      <alignment horizontal="left" vertical="center"/>
    </xf>
    <xf numFmtId="0" fontId="5" fillId="0" borderId="0" xfId="269" applyNumberFormat="1" applyFont="1" applyFill="1" applyBorder="1" applyAlignment="1" applyProtection="1">
      <alignment horizontal="left" vertical="center" indent="1"/>
    </xf>
    <xf numFmtId="0" fontId="5" fillId="0" borderId="23" xfId="269" applyNumberFormat="1" applyFont="1" applyFill="1" applyBorder="1" applyAlignment="1" applyProtection="1">
      <alignment horizontal="center" vertical="center"/>
    </xf>
    <xf numFmtId="0" fontId="5" fillId="0" borderId="0" xfId="269" applyNumberFormat="1" applyFont="1" applyFill="1" applyBorder="1" applyAlignment="1" applyProtection="1">
      <alignment horizontal="center" vertical="center"/>
    </xf>
    <xf numFmtId="0" fontId="5" fillId="0" borderId="0" xfId="269" quotePrefix="1" applyNumberFormat="1" applyFont="1" applyFill="1" applyAlignment="1" applyProtection="1">
      <alignment horizontal="left" vertical="center"/>
    </xf>
    <xf numFmtId="0" fontId="66" fillId="34" borderId="0" xfId="275" applyNumberFormat="1" applyFill="1" applyAlignment="1">
      <alignment vertical="center"/>
    </xf>
    <xf numFmtId="0" fontId="66" fillId="0" borderId="0" xfId="275">
      <alignment vertical="center"/>
    </xf>
    <xf numFmtId="0" fontId="66" fillId="0" borderId="0" xfId="275" applyNumberFormat="1" applyFill="1" applyAlignment="1" applyProtection="1">
      <alignment vertical="center"/>
    </xf>
    <xf numFmtId="0" fontId="66" fillId="0" borderId="0" xfId="275" applyNumberFormat="1" applyFill="1" applyAlignment="1">
      <alignment vertical="center"/>
    </xf>
    <xf numFmtId="177" fontId="66" fillId="0" borderId="0" xfId="275" applyNumberFormat="1" applyFill="1" applyAlignment="1">
      <alignment vertical="center"/>
    </xf>
    <xf numFmtId="177" fontId="55" fillId="0" borderId="0" xfId="271" applyNumberFormat="1" applyFont="1" applyFill="1" applyAlignment="1">
      <alignment vertical="center"/>
    </xf>
    <xf numFmtId="177" fontId="6" fillId="0" borderId="0" xfId="273" applyNumberFormat="1" applyFill="1" applyAlignment="1">
      <alignment vertical="center"/>
    </xf>
    <xf numFmtId="0" fontId="66" fillId="0" borderId="0" xfId="275" applyNumberFormat="1" applyAlignment="1">
      <alignment vertical="center"/>
    </xf>
    <xf numFmtId="0" fontId="3" fillId="0" borderId="0" xfId="269" applyNumberFormat="1" applyAlignment="1">
      <alignment vertical="center"/>
    </xf>
    <xf numFmtId="0" fontId="6" fillId="0" borderId="0" xfId="274" applyNumberFormat="1" applyFont="1" applyAlignment="1">
      <alignment vertical="center"/>
    </xf>
    <xf numFmtId="0" fontId="66" fillId="0" borderId="0" xfId="275" applyNumberFormat="1" applyBorder="1" applyAlignment="1">
      <alignment vertical="center"/>
    </xf>
  </cellXfs>
  <cellStyles count="276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5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1 2" xfId="270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4-13.  産業別、男女別常用労働者数及びパートタイム労働者比率（埼玉県）" xfId="271"/>
    <cellStyle name="標準_4-16.従業上の地位別雇用形態別男女別有業者数（推計）" xfId="273"/>
    <cellStyle name="標準_4-26.　（1）住宅の所有関係等の住宅数" xfId="274"/>
    <cellStyle name="標準_新規 若年者等就職支援相談状況" xfId="272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埼玉県のレギュラーガソリン価格の推移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6881402819793104E-2"/>
                  <c:y val="-4.4379931894914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1C2-419A-AECA-96D526F90299}"/>
                </c:ext>
              </c:extLst>
            </c:dLbl>
            <c:dLbl>
              <c:idx val="2"/>
              <c:layout>
                <c:manualLayout>
                  <c:x val="-3.1093122416825245E-2"/>
                  <c:y val="3.7850690944427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1C2-419A-AECA-96D526F90299}"/>
                </c:ext>
              </c:extLst>
            </c:dLbl>
            <c:dLbl>
              <c:idx val="4"/>
              <c:layout>
                <c:manualLayout>
                  <c:x val="-5.4371667620023954E-3"/>
                  <c:y val="-8.19845784560430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1C2-419A-AECA-96D526F90299}"/>
                </c:ext>
              </c:extLst>
            </c:dLbl>
            <c:dLbl>
              <c:idx val="5"/>
              <c:layout>
                <c:manualLayout>
                  <c:x val="-4.4907867769422113E-2"/>
                  <c:y val="-4.4379931894914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1C2-419A-AECA-96D526F90299}"/>
                </c:ext>
              </c:extLst>
            </c:dLbl>
            <c:dLbl>
              <c:idx val="6"/>
              <c:layout>
                <c:manualLayout>
                  <c:x val="-4.6881402819793097E-2"/>
                  <c:y val="-4.4379931894914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1C2-419A-AECA-96D526F90299}"/>
                </c:ext>
              </c:extLst>
            </c:dLbl>
            <c:dLbl>
              <c:idx val="8"/>
              <c:layout>
                <c:manualLayout>
                  <c:x val="-2.714605231608324E-2"/>
                  <c:y val="3.7850690944427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1C2-419A-AECA-96D526F90299}"/>
                </c:ext>
              </c:extLst>
            </c:dLbl>
            <c:dLbl>
              <c:idx val="10"/>
              <c:layout>
                <c:manualLayout>
                  <c:x val="-2.9119587366454223E-2"/>
                  <c:y val="-4.4379931894914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1C2-419A-AECA-96D526F90299}"/>
                </c:ext>
              </c:extLst>
            </c:dLbl>
            <c:dLbl>
              <c:idx val="11"/>
              <c:layout>
                <c:manualLayout>
                  <c:x val="-3.8987262618309156E-2"/>
                  <c:y val="3.1272241117279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1C2-419A-AECA-96D526F90299}"/>
                </c:ext>
              </c:extLst>
            </c:dLbl>
            <c:dLbl>
              <c:idx val="12"/>
              <c:layout>
                <c:manualLayout>
                  <c:x val="-5.4775543021277039E-2"/>
                  <c:y val="-4.4379931894914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1C2-419A-AECA-96D526F90299}"/>
                </c:ext>
              </c:extLst>
            </c:dLbl>
            <c:dLbl>
              <c:idx val="14"/>
              <c:layout>
                <c:manualLayout>
                  <c:x val="-3.5040192517567181E-2"/>
                  <c:y val="3.1272241117279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1C2-419A-AECA-96D526F90299}"/>
                </c:ext>
              </c:extLst>
            </c:dLbl>
            <c:dLbl>
              <c:idx val="16"/>
              <c:layout>
                <c:manualLayout>
                  <c:x val="-3.3993752751488582E-2"/>
                  <c:y val="3.1272241117279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1C2-419A-AECA-96D526F90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'4-5'!$A$6:$A$23</c15:sqref>
                  </c15:fullRef>
                </c:ext>
              </c:extLst>
              <c:f>('4-5'!$A$6:$A$14,'4-5'!$A$16:$A$23)</c:f>
              <c:strCache>
                <c:ptCount val="17"/>
                <c:pt idx="0">
                  <c:v>平成17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平成26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令和 2</c:v>
                </c:pt>
                <c:pt idx="16">
                  <c:v>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'4-5'!$B$6:$B$23</c15:sqref>
                  </c15:fullRef>
                </c:ext>
              </c:extLst>
              <c:f>('4-5'!$B$6:$B$14,'4-5'!$B$16:$B$23)</c:f>
              <c:numCache>
                <c:formatCode>0.0_);[Red]\(0.0\)</c:formatCode>
                <c:ptCount val="17"/>
                <c:pt idx="0">
                  <c:v>113.5</c:v>
                </c:pt>
                <c:pt idx="1">
                  <c:v>124</c:v>
                </c:pt>
                <c:pt idx="2">
                  <c:v>127.4</c:v>
                </c:pt>
                <c:pt idx="3">
                  <c:v>150.69999999999999</c:v>
                </c:pt>
                <c:pt idx="4">
                  <c:v>103.3</c:v>
                </c:pt>
                <c:pt idx="5">
                  <c:v>123.1</c:v>
                </c:pt>
                <c:pt idx="6">
                  <c:v>131.6</c:v>
                </c:pt>
                <c:pt idx="7">
                  <c:v>139.69999999999999</c:v>
                </c:pt>
                <c:pt idx="8">
                  <c:v>144.69999999999999</c:v>
                </c:pt>
                <c:pt idx="9">
                  <c:v>153.80000000000001</c:v>
                </c:pt>
                <c:pt idx="10">
                  <c:v>138.80000000000001</c:v>
                </c:pt>
                <c:pt idx="11">
                  <c:v>114.3</c:v>
                </c:pt>
                <c:pt idx="12">
                  <c:v>125.8</c:v>
                </c:pt>
                <c:pt idx="13">
                  <c:v>137.1</c:v>
                </c:pt>
                <c:pt idx="14">
                  <c:v>137.5</c:v>
                </c:pt>
                <c:pt idx="15">
                  <c:v>145.9</c:v>
                </c:pt>
                <c:pt idx="16">
                  <c:v>131.6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1C2-419A-AECA-96D526F9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252976"/>
        <c:axId val="936253632"/>
      </c:lineChart>
      <c:catAx>
        <c:axId val="93625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6253632"/>
        <c:crosses val="autoZero"/>
        <c:auto val="1"/>
        <c:lblAlgn val="ctr"/>
        <c:lblOffset val="100"/>
        <c:noMultiLvlLbl val="0"/>
      </c:catAx>
      <c:valAx>
        <c:axId val="936253632"/>
        <c:scaling>
          <c:orientation val="minMax"/>
          <c:max val="16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);[Red]\(0.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62529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300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73600</xdr:colOff>
      <xdr:row>38</xdr:row>
      <xdr:rowOff>165386</xdr:rowOff>
    </xdr:from>
    <xdr:to>
      <xdr:col>4</xdr:col>
      <xdr:colOff>1365253</xdr:colOff>
      <xdr:row>59</xdr:row>
      <xdr:rowOff>25978</xdr:rowOff>
    </xdr:to>
    <xdr:graphicFrame macro="">
      <xdr:nvGraphicFramePr>
        <xdr:cNvPr id="2" name="グラフ 1" title="埼玉県のレギュラーガソリン価格の推移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16;&#26989;&#29992;/04-1%20&#29289;&#20385;&#12539;&#23478;&#35336;&#965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原稿"/>
      <sheetName val="4-1"/>
      <sheetName val="4-2"/>
      <sheetName val="4-3"/>
      <sheetName val="4-4"/>
      <sheetName val="4-5"/>
      <sheetName val="4-6"/>
      <sheetName val="4-7(1)"/>
      <sheetName val="4-7(2)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平成17</v>
          </cell>
          <cell r="B4">
            <v>113.5</v>
          </cell>
        </row>
        <row r="5">
          <cell r="A5">
            <v>18</v>
          </cell>
          <cell r="B5">
            <v>124</v>
          </cell>
        </row>
        <row r="6">
          <cell r="A6">
            <v>19</v>
          </cell>
          <cell r="B6">
            <v>127.4</v>
          </cell>
        </row>
        <row r="7">
          <cell r="A7">
            <v>20</v>
          </cell>
          <cell r="B7">
            <v>150.69999999999999</v>
          </cell>
        </row>
        <row r="8">
          <cell r="A8">
            <v>21</v>
          </cell>
          <cell r="B8">
            <v>103.3</v>
          </cell>
        </row>
        <row r="9">
          <cell r="A9">
            <v>22</v>
          </cell>
          <cell r="B9">
            <v>123.1</v>
          </cell>
        </row>
        <row r="10">
          <cell r="A10">
            <v>23</v>
          </cell>
          <cell r="B10">
            <v>131.6</v>
          </cell>
        </row>
        <row r="11">
          <cell r="A11">
            <v>24</v>
          </cell>
          <cell r="B11">
            <v>139.69999999999999</v>
          </cell>
        </row>
        <row r="12">
          <cell r="A12">
            <v>25</v>
          </cell>
          <cell r="B12">
            <v>144.69999999999999</v>
          </cell>
        </row>
        <row r="13">
          <cell r="A13" t="str">
            <v>平成25</v>
          </cell>
          <cell r="B13">
            <v>144.69999999999999</v>
          </cell>
        </row>
        <row r="14">
          <cell r="A14" t="str">
            <v>平成26</v>
          </cell>
          <cell r="B14">
            <v>153.80000000000001</v>
          </cell>
        </row>
        <row r="15">
          <cell r="A15">
            <v>27</v>
          </cell>
          <cell r="B15">
            <v>138.80000000000001</v>
          </cell>
        </row>
        <row r="16">
          <cell r="A16">
            <v>28</v>
          </cell>
          <cell r="B16">
            <v>114.3</v>
          </cell>
        </row>
        <row r="17">
          <cell r="A17">
            <v>29</v>
          </cell>
          <cell r="B17">
            <v>125.8</v>
          </cell>
        </row>
        <row r="18">
          <cell r="A18">
            <v>30</v>
          </cell>
          <cell r="B18">
            <v>137.1</v>
          </cell>
        </row>
        <row r="19">
          <cell r="A19">
            <v>31</v>
          </cell>
          <cell r="B19">
            <v>137.5</v>
          </cell>
        </row>
        <row r="20">
          <cell r="A20" t="str">
            <v>令和 2</v>
          </cell>
          <cell r="B20">
            <v>145.9</v>
          </cell>
        </row>
        <row r="21">
          <cell r="A21" t="str">
            <v>3</v>
          </cell>
          <cell r="B21">
            <v>131.6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tabSelected="1" zoomScale="115" zoomScaleNormal="115" workbookViewId="0"/>
  </sheetViews>
  <sheetFormatPr defaultRowHeight="13.5" x14ac:dyDescent="0.15"/>
  <sheetData>
    <row r="1" spans="1:1" x14ac:dyDescent="0.15">
      <c r="A1" t="s">
        <v>770</v>
      </c>
    </row>
    <row r="2" spans="1:1" x14ac:dyDescent="0.15">
      <c r="A2" s="729" t="s">
        <v>772</v>
      </c>
    </row>
    <row r="3" spans="1:1" x14ac:dyDescent="0.15">
      <c r="A3" s="729" t="s">
        <v>773</v>
      </c>
    </row>
    <row r="4" spans="1:1" x14ac:dyDescent="0.15">
      <c r="A4" s="729" t="s">
        <v>774</v>
      </c>
    </row>
    <row r="5" spans="1:1" x14ac:dyDescent="0.15">
      <c r="A5" s="729" t="s">
        <v>775</v>
      </c>
    </row>
    <row r="6" spans="1:1" x14ac:dyDescent="0.15">
      <c r="A6" s="729" t="s">
        <v>776</v>
      </c>
    </row>
    <row r="7" spans="1:1" x14ac:dyDescent="0.15">
      <c r="A7" s="729" t="s">
        <v>777</v>
      </c>
    </row>
    <row r="8" spans="1:1" x14ac:dyDescent="0.15">
      <c r="A8" s="729" t="s">
        <v>778</v>
      </c>
    </row>
    <row r="9" spans="1:1" x14ac:dyDescent="0.15">
      <c r="A9" s="729" t="s">
        <v>779</v>
      </c>
    </row>
    <row r="10" spans="1:1" x14ac:dyDescent="0.15">
      <c r="A10" s="729" t="s">
        <v>780</v>
      </c>
    </row>
    <row r="11" spans="1:1" x14ac:dyDescent="0.15">
      <c r="A11" s="729" t="s">
        <v>781</v>
      </c>
    </row>
    <row r="12" spans="1:1" x14ac:dyDescent="0.15">
      <c r="A12" s="729" t="s">
        <v>782</v>
      </c>
    </row>
    <row r="13" spans="1:1" x14ac:dyDescent="0.15">
      <c r="A13" s="729" t="s">
        <v>783</v>
      </c>
    </row>
    <row r="14" spans="1:1" x14ac:dyDescent="0.15">
      <c r="A14" s="729" t="s">
        <v>784</v>
      </c>
    </row>
    <row r="15" spans="1:1" x14ac:dyDescent="0.15">
      <c r="A15" s="729" t="s">
        <v>785</v>
      </c>
    </row>
    <row r="16" spans="1:1" x14ac:dyDescent="0.15">
      <c r="A16" s="729" t="s">
        <v>786</v>
      </c>
    </row>
    <row r="17" spans="1:1" x14ac:dyDescent="0.15">
      <c r="A17" s="729" t="s">
        <v>787</v>
      </c>
    </row>
    <row r="18" spans="1:1" x14ac:dyDescent="0.15">
      <c r="A18" s="729" t="s">
        <v>788</v>
      </c>
    </row>
    <row r="19" spans="1:1" x14ac:dyDescent="0.15">
      <c r="A19" s="729" t="s">
        <v>789</v>
      </c>
    </row>
    <row r="20" spans="1:1" x14ac:dyDescent="0.15">
      <c r="A20" s="729" t="s">
        <v>790</v>
      </c>
    </row>
    <row r="21" spans="1:1" x14ac:dyDescent="0.15">
      <c r="A21" s="729" t="s">
        <v>791</v>
      </c>
    </row>
    <row r="22" spans="1:1" x14ac:dyDescent="0.15">
      <c r="A22" s="729" t="s">
        <v>792</v>
      </c>
    </row>
    <row r="23" spans="1:1" x14ac:dyDescent="0.15">
      <c r="A23" s="729" t="s">
        <v>793</v>
      </c>
    </row>
    <row r="24" spans="1:1" x14ac:dyDescent="0.15">
      <c r="A24" s="729" t="s">
        <v>794</v>
      </c>
    </row>
    <row r="25" spans="1:1" x14ac:dyDescent="0.15">
      <c r="A25" s="729" t="s">
        <v>795</v>
      </c>
    </row>
    <row r="26" spans="1:1" x14ac:dyDescent="0.15">
      <c r="A26" s="729" t="s">
        <v>796</v>
      </c>
    </row>
    <row r="27" spans="1:1" x14ac:dyDescent="0.15">
      <c r="A27" s="729" t="s">
        <v>797</v>
      </c>
    </row>
    <row r="28" spans="1:1" x14ac:dyDescent="0.15">
      <c r="A28" s="729" t="s">
        <v>798</v>
      </c>
    </row>
    <row r="29" spans="1:1" x14ac:dyDescent="0.15">
      <c r="A29" s="729" t="s">
        <v>799</v>
      </c>
    </row>
    <row r="30" spans="1:1" x14ac:dyDescent="0.15">
      <c r="A30" s="729" t="s">
        <v>800</v>
      </c>
    </row>
    <row r="31" spans="1:1" x14ac:dyDescent="0.15">
      <c r="A31" s="729" t="s">
        <v>801</v>
      </c>
    </row>
    <row r="32" spans="1:1" x14ac:dyDescent="0.15">
      <c r="A32" s="729" t="s">
        <v>802</v>
      </c>
    </row>
    <row r="33" spans="1:1" x14ac:dyDescent="0.15">
      <c r="A33" s="729" t="s">
        <v>803</v>
      </c>
    </row>
    <row r="34" spans="1:1" x14ac:dyDescent="0.15">
      <c r="A34" s="729" t="s">
        <v>804</v>
      </c>
    </row>
    <row r="35" spans="1:1" x14ac:dyDescent="0.15">
      <c r="A35" s="729" t="s">
        <v>805</v>
      </c>
    </row>
  </sheetData>
  <phoneticPr fontId="2"/>
  <hyperlinks>
    <hyperlink ref="A2" location="'4-1'!A1" display="4-1. 消費者物価指数の推移（さいたま市・全国）"/>
    <hyperlink ref="A3" location="'4-2'!A1" display="4-2. 消費生活相談内容別件数"/>
    <hyperlink ref="A4" location="'4-3'!A1" display="4-3. 消費生活相談種類別件数"/>
    <hyperlink ref="A5" location="'4-4'!A1" display="4-4. １世帯当たり年平均１か月間の消費支出（さいたま市・総世帯）"/>
    <hyperlink ref="A6" location="'4-5'!A1" display="4-5. レギュラーガソリン価格の推移"/>
    <hyperlink ref="A7" location="'4-6'!A1" display="4-6. 内職相談状況"/>
    <hyperlink ref="A8" location="'4-7(1)'!A1" display="4-7. 計量法関係検査件数　（1）はかり検査の状況"/>
    <hyperlink ref="A9" location="'4-7(2)'!A1" display="4-7. 計量法関係検査件数　（2）立入検査の状況"/>
    <hyperlink ref="A10" location="'4-8'!A1" display="4-8. 産業別常用労働者１人平均月間現金給与額（埼玉県）　（事業所規模5人以上）"/>
    <hyperlink ref="A11" location="'4-9'!A1" display="4-9. 産業別常用労働者１人平均月間総実労働時間数（埼玉県）　（事業所規模5人以上）"/>
    <hyperlink ref="A12" location="'4-10'!A1" display="4-10. 産業別１人平均月間現金給与額（埼玉県）　（令和2年平均、事業所規模5人以上）"/>
    <hyperlink ref="A13" location="'4-11'!A1" display="4-11. 産業別男女別常用労働者数及びパートタイム労働者比率（埼玉県）　（令和2年平均、事業所規模5人以上）"/>
    <hyperlink ref="A14" location="'4-12'!A1" display="4-12. 労働関係相談件数"/>
    <hyperlink ref="A15" location="'4-13'!A1" display="4-13. パート相談状況"/>
    <hyperlink ref="A16" location="'4-14'!A1" display="4-14. 若年者等就職支援相談状況"/>
    <hyperlink ref="A17" location="'4-15'!A1" display="4-15. 従業上の地位別雇用形態別男女別有業者数（推計）"/>
    <hyperlink ref="A18" location="'4-16'!A1" display="4-16. 所得階層別男女別有業者数（推計）"/>
    <hyperlink ref="A19" location="'4-17'!A1" display="4-17. 市内総生産"/>
    <hyperlink ref="A20" location="'4-18'!A1" display="4-18. 市民所得の分配"/>
    <hyperlink ref="A21" location="'4-19'!A1" display="4-19. 市営住宅の状況"/>
    <hyperlink ref="A22" location="'4-20'!A1" display="4-20. 住宅の所有関係別状況"/>
    <hyperlink ref="A23" location="'4-21'!A1" display="4-21. 世帯人員別世帯数"/>
    <hyperlink ref="A24" location="'4-22'!A1" display="4-22. 居住世帯の有無別住宅数"/>
    <hyperlink ref="A25" location="'4-23'!A1" display="4-23. 住宅の種類・構造・建築の時期別住宅数"/>
    <hyperlink ref="A26" location="'4-24(1)'!A1" display="4-24. 住宅の所有関係等の住宅数　（1）住宅の所有関係・建て方・階数別専用住宅数"/>
    <hyperlink ref="A27" location="'4-24(2)'!A1" display="4-24. 住宅の所有関係等の住宅数　（2）住宅の所有関係・別世帯の子の居住地別高齢者世帯数"/>
    <hyperlink ref="A28" location="'4-25'!A1" display="4-25. 土地の標準価格"/>
    <hyperlink ref="A29" location="'4-26'!A1" display="4-26. 「市長への手紙等市民の声」関係担当部課所別・種別件数"/>
    <hyperlink ref="A30" location="'4-27'!A1" display="4-27. 各種相談件数"/>
    <hyperlink ref="A31" location="'4-28'!A1" display="4-28. 市民相談、法律相談の状況"/>
    <hyperlink ref="A32" location="'4-29'!A1" display="4-29. 面談要望等件数"/>
    <hyperlink ref="A33" location="'4-30'!A1" display="4-30. 種類別届出件数"/>
    <hyperlink ref="A34" location="'4-31'!A1" display="4-31. 市政移動教室（令和2年から市内見学バスツアー）実施回数及び参加人数"/>
    <hyperlink ref="A35" location="'4-32'!A1" display="4-32. 広報刊行物等発行状況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24"/>
  <sheetViews>
    <sheetView zoomScale="110" zoomScaleNormal="110" workbookViewId="0"/>
  </sheetViews>
  <sheetFormatPr defaultColWidth="8.75" defaultRowHeight="13.5" x14ac:dyDescent="0.15"/>
  <cols>
    <col min="1" max="1" width="18.75" style="185" customWidth="1"/>
    <col min="2" max="10" width="7.5" style="185" customWidth="1"/>
    <col min="11" max="16384" width="8.75" style="185"/>
  </cols>
  <sheetData>
    <row r="1" spans="1:10" s="213" customFormat="1" ht="15" customHeight="1" x14ac:dyDescent="0.15">
      <c r="A1" s="732" t="s">
        <v>771</v>
      </c>
    </row>
    <row r="2" spans="1:10" s="213" customFormat="1" ht="15" customHeight="1" x14ac:dyDescent="0.15"/>
    <row r="3" spans="1:10" ht="15" customHeight="1" x14ac:dyDescent="0.15">
      <c r="A3" s="183" t="s">
        <v>201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0" ht="15" customHeight="1" x14ac:dyDescent="0.15">
      <c r="A4" s="186" t="s">
        <v>202</v>
      </c>
      <c r="B4" s="187"/>
      <c r="C4" s="187"/>
      <c r="E4" s="187"/>
      <c r="F4" s="188"/>
      <c r="H4" s="187"/>
      <c r="J4" s="189" t="s">
        <v>203</v>
      </c>
    </row>
    <row r="5" spans="1:10" ht="15" customHeight="1" x14ac:dyDescent="0.15">
      <c r="A5" s="190" t="s">
        <v>204</v>
      </c>
      <c r="B5" s="191" t="s">
        <v>205</v>
      </c>
      <c r="C5" s="192"/>
      <c r="D5" s="192"/>
      <c r="E5" s="191" t="s">
        <v>206</v>
      </c>
      <c r="F5" s="192"/>
      <c r="G5" s="192"/>
      <c r="H5" s="191" t="s">
        <v>207</v>
      </c>
      <c r="I5" s="192"/>
      <c r="J5" s="192"/>
    </row>
    <row r="6" spans="1:10" ht="15" customHeight="1" x14ac:dyDescent="0.15">
      <c r="A6" s="190"/>
      <c r="B6" s="193" t="s">
        <v>208</v>
      </c>
      <c r="C6" s="193" t="s">
        <v>209</v>
      </c>
      <c r="D6" s="194" t="s">
        <v>210</v>
      </c>
      <c r="E6" s="193" t="s">
        <v>208</v>
      </c>
      <c r="F6" s="193" t="s">
        <v>209</v>
      </c>
      <c r="G6" s="194" t="s">
        <v>210</v>
      </c>
      <c r="H6" s="193" t="s">
        <v>208</v>
      </c>
      <c r="I6" s="193" t="s">
        <v>209</v>
      </c>
      <c r="J6" s="194" t="s">
        <v>210</v>
      </c>
    </row>
    <row r="7" spans="1:10" ht="37.5" customHeight="1" x14ac:dyDescent="0.15">
      <c r="A7" s="195" t="s">
        <v>211</v>
      </c>
      <c r="B7" s="196">
        <v>287873</v>
      </c>
      <c r="C7" s="196">
        <v>377536</v>
      </c>
      <c r="D7" s="196">
        <v>190269</v>
      </c>
      <c r="E7" s="196">
        <v>285462</v>
      </c>
      <c r="F7" s="196">
        <v>369103</v>
      </c>
      <c r="G7" s="196">
        <v>196174</v>
      </c>
      <c r="H7" s="196">
        <v>291665</v>
      </c>
      <c r="I7" s="196">
        <v>379635</v>
      </c>
      <c r="J7" s="196">
        <v>202465</v>
      </c>
    </row>
    <row r="8" spans="1:10" s="199" customFormat="1" ht="37.5" customHeight="1" x14ac:dyDescent="0.15">
      <c r="A8" s="197" t="s">
        <v>212</v>
      </c>
      <c r="B8" s="198" t="s">
        <v>213</v>
      </c>
      <c r="C8" s="198" t="s">
        <v>213</v>
      </c>
      <c r="D8" s="198" t="s">
        <v>213</v>
      </c>
      <c r="E8" s="198">
        <v>391941</v>
      </c>
      <c r="F8" s="198">
        <v>407239</v>
      </c>
      <c r="G8" s="198">
        <v>279815</v>
      </c>
      <c r="H8" s="198" t="s">
        <v>214</v>
      </c>
      <c r="I8" s="198" t="s">
        <v>214</v>
      </c>
      <c r="J8" s="198" t="s">
        <v>214</v>
      </c>
    </row>
    <row r="9" spans="1:10" ht="37.5" customHeight="1" x14ac:dyDescent="0.15">
      <c r="A9" s="197" t="s">
        <v>215</v>
      </c>
      <c r="B9" s="200">
        <v>453789</v>
      </c>
      <c r="C9" s="200">
        <v>482552</v>
      </c>
      <c r="D9" s="200">
        <v>293098</v>
      </c>
      <c r="E9" s="200">
        <v>439902</v>
      </c>
      <c r="F9" s="200">
        <v>481626</v>
      </c>
      <c r="G9" s="200">
        <v>294218</v>
      </c>
      <c r="H9" s="200">
        <v>428956</v>
      </c>
      <c r="I9" s="200">
        <v>473089</v>
      </c>
      <c r="J9" s="200">
        <v>273060</v>
      </c>
    </row>
    <row r="10" spans="1:10" ht="37.5" customHeight="1" x14ac:dyDescent="0.15">
      <c r="A10" s="197" t="s">
        <v>216</v>
      </c>
      <c r="B10" s="200">
        <v>361591</v>
      </c>
      <c r="C10" s="200">
        <v>428257</v>
      </c>
      <c r="D10" s="200">
        <v>214589</v>
      </c>
      <c r="E10" s="200">
        <v>358343</v>
      </c>
      <c r="F10" s="200">
        <v>420112</v>
      </c>
      <c r="G10" s="200">
        <v>216658</v>
      </c>
      <c r="H10" s="200">
        <v>367198</v>
      </c>
      <c r="I10" s="200">
        <v>430752</v>
      </c>
      <c r="J10" s="200">
        <v>223645</v>
      </c>
    </row>
    <row r="11" spans="1:10" ht="37.5" customHeight="1" x14ac:dyDescent="0.15">
      <c r="A11" s="197" t="s">
        <v>217</v>
      </c>
      <c r="B11" s="200">
        <v>522483</v>
      </c>
      <c r="C11" s="200">
        <v>543473</v>
      </c>
      <c r="D11" s="200">
        <v>383805</v>
      </c>
      <c r="E11" s="200">
        <v>523815</v>
      </c>
      <c r="F11" s="200">
        <v>538398</v>
      </c>
      <c r="G11" s="200">
        <v>415289</v>
      </c>
      <c r="H11" s="200">
        <v>531082</v>
      </c>
      <c r="I11" s="200">
        <v>537183</v>
      </c>
      <c r="J11" s="200">
        <v>478234</v>
      </c>
    </row>
    <row r="12" spans="1:10" ht="37.5" customHeight="1" x14ac:dyDescent="0.15">
      <c r="A12" s="197" t="s">
        <v>218</v>
      </c>
      <c r="B12" s="200">
        <v>421514</v>
      </c>
      <c r="C12" s="200">
        <v>466959</v>
      </c>
      <c r="D12" s="200">
        <v>280286</v>
      </c>
      <c r="E12" s="200">
        <v>345122</v>
      </c>
      <c r="F12" s="200">
        <v>437448</v>
      </c>
      <c r="G12" s="200">
        <v>236314</v>
      </c>
      <c r="H12" s="200">
        <v>421262</v>
      </c>
      <c r="I12" s="200">
        <v>489622</v>
      </c>
      <c r="J12" s="200">
        <v>295547</v>
      </c>
    </row>
    <row r="13" spans="1:10" ht="37.5" customHeight="1" x14ac:dyDescent="0.15">
      <c r="A13" s="197" t="s">
        <v>219</v>
      </c>
      <c r="B13" s="200">
        <v>324317</v>
      </c>
      <c r="C13" s="200">
        <v>374478</v>
      </c>
      <c r="D13" s="200">
        <v>161218</v>
      </c>
      <c r="E13" s="200">
        <v>263058</v>
      </c>
      <c r="F13" s="200">
        <v>331177</v>
      </c>
      <c r="G13" s="200">
        <v>128655</v>
      </c>
      <c r="H13" s="200">
        <v>240585</v>
      </c>
      <c r="I13" s="200">
        <v>316383</v>
      </c>
      <c r="J13" s="200">
        <v>131969</v>
      </c>
    </row>
    <row r="14" spans="1:10" ht="37.5" customHeight="1" x14ac:dyDescent="0.15">
      <c r="A14" s="197" t="s">
        <v>220</v>
      </c>
      <c r="B14" s="200">
        <v>225627</v>
      </c>
      <c r="C14" s="200">
        <v>337773</v>
      </c>
      <c r="D14" s="200">
        <v>136053</v>
      </c>
      <c r="E14" s="200">
        <v>245890</v>
      </c>
      <c r="F14" s="200">
        <v>342059</v>
      </c>
      <c r="G14" s="200">
        <v>149184</v>
      </c>
      <c r="H14" s="200">
        <v>257079</v>
      </c>
      <c r="I14" s="200">
        <v>362449</v>
      </c>
      <c r="J14" s="200">
        <v>155004</v>
      </c>
    </row>
    <row r="15" spans="1:10" ht="37.5" customHeight="1" x14ac:dyDescent="0.15">
      <c r="A15" s="197" t="s">
        <v>221</v>
      </c>
      <c r="B15" s="200">
        <v>423453</v>
      </c>
      <c r="C15" s="200">
        <v>643665</v>
      </c>
      <c r="D15" s="200">
        <v>301931</v>
      </c>
      <c r="E15" s="200">
        <v>413600</v>
      </c>
      <c r="F15" s="200">
        <v>649700</v>
      </c>
      <c r="G15" s="200">
        <v>304979</v>
      </c>
      <c r="H15" s="200">
        <v>445977</v>
      </c>
      <c r="I15" s="200">
        <v>659719</v>
      </c>
      <c r="J15" s="200">
        <v>341849</v>
      </c>
    </row>
    <row r="16" spans="1:10" ht="37.5" customHeight="1" x14ac:dyDescent="0.15">
      <c r="A16" s="197" t="s">
        <v>222</v>
      </c>
      <c r="B16" s="200">
        <v>238714</v>
      </c>
      <c r="C16" s="200">
        <v>297686</v>
      </c>
      <c r="D16" s="200">
        <v>156799</v>
      </c>
      <c r="E16" s="200">
        <v>295905</v>
      </c>
      <c r="F16" s="200">
        <v>369743</v>
      </c>
      <c r="G16" s="200">
        <v>175863</v>
      </c>
      <c r="H16" s="200">
        <v>329650</v>
      </c>
      <c r="I16" s="200">
        <v>396579</v>
      </c>
      <c r="J16" s="200">
        <v>210895</v>
      </c>
    </row>
    <row r="17" spans="1:10" ht="37.5" customHeight="1" x14ac:dyDescent="0.15">
      <c r="A17" s="197" t="s">
        <v>223</v>
      </c>
      <c r="B17" s="200">
        <v>430946</v>
      </c>
      <c r="C17" s="200">
        <v>518452</v>
      </c>
      <c r="D17" s="200">
        <v>267895</v>
      </c>
      <c r="E17" s="200">
        <v>443044</v>
      </c>
      <c r="F17" s="200">
        <v>534952</v>
      </c>
      <c r="G17" s="200">
        <v>272382</v>
      </c>
      <c r="H17" s="200">
        <v>473349</v>
      </c>
      <c r="I17" s="200">
        <v>551857</v>
      </c>
      <c r="J17" s="200">
        <v>302756</v>
      </c>
    </row>
    <row r="18" spans="1:10" ht="37.5" customHeight="1" x14ac:dyDescent="0.15">
      <c r="A18" s="197" t="s">
        <v>224</v>
      </c>
      <c r="B18" s="200">
        <v>110806</v>
      </c>
      <c r="C18" s="200">
        <v>140664</v>
      </c>
      <c r="D18" s="200">
        <v>92212</v>
      </c>
      <c r="E18" s="200">
        <v>98735</v>
      </c>
      <c r="F18" s="200">
        <v>115160</v>
      </c>
      <c r="G18" s="200">
        <v>88249</v>
      </c>
      <c r="H18" s="200">
        <v>96087</v>
      </c>
      <c r="I18" s="200">
        <v>119770</v>
      </c>
      <c r="J18" s="200">
        <v>85070</v>
      </c>
    </row>
    <row r="19" spans="1:10" ht="37.5" customHeight="1" x14ac:dyDescent="0.15">
      <c r="A19" s="197" t="s">
        <v>225</v>
      </c>
      <c r="B19" s="200">
        <v>196339</v>
      </c>
      <c r="C19" s="200">
        <v>262305</v>
      </c>
      <c r="D19" s="200">
        <v>143592</v>
      </c>
      <c r="E19" s="200">
        <v>182733</v>
      </c>
      <c r="F19" s="200">
        <v>230868</v>
      </c>
      <c r="G19" s="200">
        <v>141213</v>
      </c>
      <c r="H19" s="200">
        <v>177355</v>
      </c>
      <c r="I19" s="200">
        <v>217972</v>
      </c>
      <c r="J19" s="200">
        <v>136914</v>
      </c>
    </row>
    <row r="20" spans="1:10" ht="37.5" customHeight="1" x14ac:dyDescent="0.15">
      <c r="A20" s="197" t="s">
        <v>226</v>
      </c>
      <c r="B20" s="200">
        <v>351957</v>
      </c>
      <c r="C20" s="200">
        <v>398927</v>
      </c>
      <c r="D20" s="200">
        <v>304499</v>
      </c>
      <c r="E20" s="200">
        <v>359037</v>
      </c>
      <c r="F20" s="200">
        <v>432366</v>
      </c>
      <c r="G20" s="200">
        <v>292935</v>
      </c>
      <c r="H20" s="200">
        <v>367837</v>
      </c>
      <c r="I20" s="200">
        <v>414864</v>
      </c>
      <c r="J20" s="200">
        <v>334178</v>
      </c>
    </row>
    <row r="21" spans="1:10" ht="37.5" customHeight="1" x14ac:dyDescent="0.15">
      <c r="A21" s="197" t="s">
        <v>227</v>
      </c>
      <c r="B21" s="200">
        <v>282216</v>
      </c>
      <c r="C21" s="200">
        <v>385846</v>
      </c>
      <c r="D21" s="200">
        <v>244471</v>
      </c>
      <c r="E21" s="200">
        <v>291731</v>
      </c>
      <c r="F21" s="200">
        <v>395013</v>
      </c>
      <c r="G21" s="200">
        <v>257657</v>
      </c>
      <c r="H21" s="200">
        <v>297324</v>
      </c>
      <c r="I21" s="200">
        <v>395231</v>
      </c>
      <c r="J21" s="200">
        <v>263935</v>
      </c>
    </row>
    <row r="22" spans="1:10" ht="37.5" customHeight="1" x14ac:dyDescent="0.15">
      <c r="A22" s="197" t="s">
        <v>228</v>
      </c>
      <c r="B22" s="200">
        <v>421573</v>
      </c>
      <c r="C22" s="200">
        <v>521030</v>
      </c>
      <c r="D22" s="200">
        <v>279280</v>
      </c>
      <c r="E22" s="200">
        <v>371948</v>
      </c>
      <c r="F22" s="200">
        <v>455600</v>
      </c>
      <c r="G22" s="200">
        <v>244561</v>
      </c>
      <c r="H22" s="201">
        <v>404462</v>
      </c>
      <c r="I22" s="201">
        <v>461138</v>
      </c>
      <c r="J22" s="201">
        <v>296309</v>
      </c>
    </row>
    <row r="23" spans="1:10" ht="37.5" customHeight="1" x14ac:dyDescent="0.15">
      <c r="A23" s="202" t="s">
        <v>229</v>
      </c>
      <c r="B23" s="203">
        <v>239857</v>
      </c>
      <c r="C23" s="203">
        <v>309436</v>
      </c>
      <c r="D23" s="203">
        <v>152434</v>
      </c>
      <c r="E23" s="203">
        <v>245159</v>
      </c>
      <c r="F23" s="203">
        <v>313967</v>
      </c>
      <c r="G23" s="203">
        <v>157963</v>
      </c>
      <c r="H23" s="203">
        <v>265087</v>
      </c>
      <c r="I23" s="203">
        <v>336704</v>
      </c>
      <c r="J23" s="203">
        <v>166805</v>
      </c>
    </row>
    <row r="24" spans="1:10" ht="15" customHeight="1" x14ac:dyDescent="0.15">
      <c r="A24" s="204"/>
      <c r="B24" s="204"/>
      <c r="C24" s="204"/>
      <c r="D24" s="204"/>
      <c r="E24" s="204"/>
      <c r="F24" s="204"/>
      <c r="G24" s="204"/>
      <c r="H24" s="204"/>
      <c r="I24" s="204"/>
      <c r="J24" s="205" t="s">
        <v>230</v>
      </c>
    </row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24"/>
  <sheetViews>
    <sheetView zoomScale="110" zoomScaleNormal="110" workbookViewId="0">
      <pane xSplit="1" ySplit="6" topLeftCell="B7" activePane="bottomRight" state="frozen"/>
      <selection activeCell="E24" sqref="E24"/>
      <selection pane="topRight" activeCell="E24" sqref="E24"/>
      <selection pane="bottomLeft" activeCell="E24" sqref="E24"/>
      <selection pane="bottomRight"/>
    </sheetView>
  </sheetViews>
  <sheetFormatPr defaultColWidth="8.75" defaultRowHeight="15" customHeight="1" x14ac:dyDescent="0.15"/>
  <cols>
    <col min="1" max="1" width="18.75" style="185" customWidth="1"/>
    <col min="2" max="10" width="7.5" style="185" customWidth="1"/>
    <col min="11" max="16384" width="8.75" style="185"/>
  </cols>
  <sheetData>
    <row r="1" spans="1:10" s="213" customFormat="1" ht="15" customHeight="1" x14ac:dyDescent="0.15">
      <c r="A1" s="732" t="s">
        <v>771</v>
      </c>
    </row>
    <row r="2" spans="1:10" s="213" customFormat="1" ht="15" customHeight="1" x14ac:dyDescent="0.15"/>
    <row r="3" spans="1:10" ht="15" customHeight="1" x14ac:dyDescent="0.15">
      <c r="A3" s="183" t="s">
        <v>231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0" ht="15" customHeight="1" x14ac:dyDescent="0.15">
      <c r="A4" s="186" t="s">
        <v>202</v>
      </c>
      <c r="B4" s="187"/>
      <c r="C4" s="187"/>
      <c r="E4" s="187"/>
      <c r="F4" s="187"/>
      <c r="H4" s="187"/>
      <c r="I4" s="187"/>
      <c r="J4" s="189" t="s">
        <v>232</v>
      </c>
    </row>
    <row r="5" spans="1:10" ht="15" customHeight="1" x14ac:dyDescent="0.15">
      <c r="A5" s="190" t="s">
        <v>204</v>
      </c>
      <c r="B5" s="191" t="s">
        <v>233</v>
      </c>
      <c r="C5" s="192"/>
      <c r="D5" s="192"/>
      <c r="E5" s="191" t="s">
        <v>206</v>
      </c>
      <c r="F5" s="192"/>
      <c r="G5" s="192"/>
      <c r="H5" s="191" t="s">
        <v>207</v>
      </c>
      <c r="I5" s="192"/>
      <c r="J5" s="192"/>
    </row>
    <row r="6" spans="1:10" ht="15" customHeight="1" x14ac:dyDescent="0.15">
      <c r="A6" s="190"/>
      <c r="B6" s="193" t="s">
        <v>208</v>
      </c>
      <c r="C6" s="193" t="s">
        <v>209</v>
      </c>
      <c r="D6" s="194" t="s">
        <v>210</v>
      </c>
      <c r="E6" s="193" t="s">
        <v>208</v>
      </c>
      <c r="F6" s="193" t="s">
        <v>209</v>
      </c>
      <c r="G6" s="194" t="s">
        <v>210</v>
      </c>
      <c r="H6" s="193" t="s">
        <v>208</v>
      </c>
      <c r="I6" s="193" t="s">
        <v>209</v>
      </c>
      <c r="J6" s="194" t="s">
        <v>210</v>
      </c>
    </row>
    <row r="7" spans="1:10" ht="37.5" customHeight="1" x14ac:dyDescent="0.15">
      <c r="A7" s="195" t="s">
        <v>211</v>
      </c>
      <c r="B7" s="206">
        <v>131.9</v>
      </c>
      <c r="C7" s="206">
        <v>152.19999999999999</v>
      </c>
      <c r="D7" s="206">
        <v>109.8</v>
      </c>
      <c r="E7" s="206">
        <v>129</v>
      </c>
      <c r="F7" s="206">
        <v>147.5</v>
      </c>
      <c r="G7" s="206">
        <v>109.3</v>
      </c>
      <c r="H7" s="206">
        <v>130.5</v>
      </c>
      <c r="I7" s="206">
        <v>149.9</v>
      </c>
      <c r="J7" s="206">
        <v>110.9</v>
      </c>
    </row>
    <row r="8" spans="1:10" ht="37.5" customHeight="1" x14ac:dyDescent="0.15">
      <c r="A8" s="197" t="s">
        <v>212</v>
      </c>
      <c r="B8" s="207" t="s">
        <v>213</v>
      </c>
      <c r="C8" s="207" t="s">
        <v>213</v>
      </c>
      <c r="D8" s="207" t="s">
        <v>213</v>
      </c>
      <c r="E8" s="207">
        <v>156.80000000000001</v>
      </c>
      <c r="F8" s="207">
        <v>159.69999999999999</v>
      </c>
      <c r="G8" s="207">
        <v>134.80000000000001</v>
      </c>
      <c r="H8" s="207" t="s">
        <v>214</v>
      </c>
      <c r="I8" s="207" t="s">
        <v>214</v>
      </c>
      <c r="J8" s="207" t="s">
        <v>214</v>
      </c>
    </row>
    <row r="9" spans="1:10" ht="37.5" customHeight="1" x14ac:dyDescent="0.15">
      <c r="A9" s="197" t="s">
        <v>215</v>
      </c>
      <c r="B9" s="208">
        <v>170.9</v>
      </c>
      <c r="C9" s="208">
        <v>176.6</v>
      </c>
      <c r="D9" s="208">
        <v>139.80000000000001</v>
      </c>
      <c r="E9" s="208">
        <v>160.1</v>
      </c>
      <c r="F9" s="208">
        <v>167</v>
      </c>
      <c r="G9" s="208">
        <v>136.19999999999999</v>
      </c>
      <c r="H9" s="208">
        <v>160</v>
      </c>
      <c r="I9" s="208">
        <v>167.9</v>
      </c>
      <c r="J9" s="208">
        <v>132</v>
      </c>
    </row>
    <row r="10" spans="1:10" ht="37.5" customHeight="1" x14ac:dyDescent="0.15">
      <c r="A10" s="197" t="s">
        <v>216</v>
      </c>
      <c r="B10" s="208">
        <v>155.30000000000001</v>
      </c>
      <c r="C10" s="208">
        <v>165.7</v>
      </c>
      <c r="D10" s="208">
        <v>132.4</v>
      </c>
      <c r="E10" s="208">
        <v>151.19999999999999</v>
      </c>
      <c r="F10" s="208">
        <v>160</v>
      </c>
      <c r="G10" s="208">
        <v>130.9</v>
      </c>
      <c r="H10" s="208">
        <v>152</v>
      </c>
      <c r="I10" s="208">
        <v>162.6</v>
      </c>
      <c r="J10" s="208">
        <v>128.30000000000001</v>
      </c>
    </row>
    <row r="11" spans="1:10" ht="37.5" customHeight="1" x14ac:dyDescent="0.15">
      <c r="A11" s="197" t="s">
        <v>217</v>
      </c>
      <c r="B11" s="208">
        <v>147.80000000000001</v>
      </c>
      <c r="C11" s="208">
        <v>149.9</v>
      </c>
      <c r="D11" s="208">
        <v>133.19999999999999</v>
      </c>
      <c r="E11" s="208">
        <v>140.1</v>
      </c>
      <c r="F11" s="208">
        <v>140.9</v>
      </c>
      <c r="G11" s="208">
        <v>134.30000000000001</v>
      </c>
      <c r="H11" s="208">
        <v>145.69999999999999</v>
      </c>
      <c r="I11" s="208">
        <v>146.30000000000001</v>
      </c>
      <c r="J11" s="208">
        <v>139.9</v>
      </c>
    </row>
    <row r="12" spans="1:10" ht="37.5" customHeight="1" x14ac:dyDescent="0.15">
      <c r="A12" s="197" t="s">
        <v>218</v>
      </c>
      <c r="B12" s="208">
        <v>155.5</v>
      </c>
      <c r="C12" s="208">
        <v>158.80000000000001</v>
      </c>
      <c r="D12" s="208">
        <v>145</v>
      </c>
      <c r="E12" s="208">
        <v>155.69999999999999</v>
      </c>
      <c r="F12" s="208">
        <v>161</v>
      </c>
      <c r="G12" s="208">
        <v>149.5</v>
      </c>
      <c r="H12" s="208">
        <v>160.4</v>
      </c>
      <c r="I12" s="208">
        <v>164.2</v>
      </c>
      <c r="J12" s="208">
        <v>153.5</v>
      </c>
    </row>
    <row r="13" spans="1:10" ht="37.5" customHeight="1" x14ac:dyDescent="0.15">
      <c r="A13" s="197" t="s">
        <v>219</v>
      </c>
      <c r="B13" s="208">
        <v>163.4</v>
      </c>
      <c r="C13" s="208">
        <v>181.6</v>
      </c>
      <c r="D13" s="208">
        <v>104.1</v>
      </c>
      <c r="E13" s="208">
        <v>145.80000000000001</v>
      </c>
      <c r="F13" s="208">
        <v>169.5</v>
      </c>
      <c r="G13" s="208">
        <v>98.8</v>
      </c>
      <c r="H13" s="208">
        <v>145.5</v>
      </c>
      <c r="I13" s="208">
        <v>175.2</v>
      </c>
      <c r="J13" s="208">
        <v>103</v>
      </c>
    </row>
    <row r="14" spans="1:10" ht="37.5" customHeight="1" x14ac:dyDescent="0.15">
      <c r="A14" s="197" t="s">
        <v>220</v>
      </c>
      <c r="B14" s="208">
        <v>119</v>
      </c>
      <c r="C14" s="208">
        <v>143.69999999999999</v>
      </c>
      <c r="D14" s="208">
        <v>99.4</v>
      </c>
      <c r="E14" s="208">
        <v>126.7</v>
      </c>
      <c r="F14" s="208">
        <v>150.30000000000001</v>
      </c>
      <c r="G14" s="208">
        <v>102.9</v>
      </c>
      <c r="H14" s="208">
        <v>126.7</v>
      </c>
      <c r="I14" s="208">
        <v>147.19999999999999</v>
      </c>
      <c r="J14" s="208">
        <v>106.8</v>
      </c>
    </row>
    <row r="15" spans="1:10" ht="37.5" customHeight="1" x14ac:dyDescent="0.15">
      <c r="A15" s="197" t="s">
        <v>221</v>
      </c>
      <c r="B15" s="208">
        <v>141.5</v>
      </c>
      <c r="C15" s="208">
        <v>160.19999999999999</v>
      </c>
      <c r="D15" s="208">
        <v>131.1</v>
      </c>
      <c r="E15" s="208">
        <v>136.9</v>
      </c>
      <c r="F15" s="208">
        <v>157.5</v>
      </c>
      <c r="G15" s="208">
        <v>127.5</v>
      </c>
      <c r="H15" s="208">
        <v>143.6</v>
      </c>
      <c r="I15" s="208">
        <v>164.2</v>
      </c>
      <c r="J15" s="208">
        <v>133.69999999999999</v>
      </c>
    </row>
    <row r="16" spans="1:10" ht="37.5" customHeight="1" x14ac:dyDescent="0.15">
      <c r="A16" s="197" t="s">
        <v>222</v>
      </c>
      <c r="B16" s="208">
        <v>125.5</v>
      </c>
      <c r="C16" s="208">
        <v>140.80000000000001</v>
      </c>
      <c r="D16" s="208">
        <v>104.1</v>
      </c>
      <c r="E16" s="208">
        <v>135.19999999999999</v>
      </c>
      <c r="F16" s="208">
        <v>152</v>
      </c>
      <c r="G16" s="208">
        <v>107.7</v>
      </c>
      <c r="H16" s="208">
        <v>143.19999999999999</v>
      </c>
      <c r="I16" s="208">
        <v>155.19999999999999</v>
      </c>
      <c r="J16" s="208">
        <v>121.9</v>
      </c>
    </row>
    <row r="17" spans="1:10" ht="37.5" customHeight="1" x14ac:dyDescent="0.15">
      <c r="A17" s="197" t="s">
        <v>223</v>
      </c>
      <c r="B17" s="208">
        <v>143.80000000000001</v>
      </c>
      <c r="C17" s="208">
        <v>151.1</v>
      </c>
      <c r="D17" s="208">
        <v>130</v>
      </c>
      <c r="E17" s="208">
        <v>142.19999999999999</v>
      </c>
      <c r="F17" s="208">
        <v>151.80000000000001</v>
      </c>
      <c r="G17" s="208">
        <v>124.3</v>
      </c>
      <c r="H17" s="208">
        <v>146.1</v>
      </c>
      <c r="I17" s="208">
        <v>155.19999999999999</v>
      </c>
      <c r="J17" s="208">
        <v>126.3</v>
      </c>
    </row>
    <row r="18" spans="1:10" ht="37.5" customHeight="1" x14ac:dyDescent="0.15">
      <c r="A18" s="197" t="s">
        <v>224</v>
      </c>
      <c r="B18" s="208">
        <v>86</v>
      </c>
      <c r="C18" s="208">
        <v>96.9</v>
      </c>
      <c r="D18" s="208">
        <v>79.2</v>
      </c>
      <c r="E18" s="208">
        <v>76.8</v>
      </c>
      <c r="F18" s="208">
        <v>81.7</v>
      </c>
      <c r="G18" s="208">
        <v>73.5</v>
      </c>
      <c r="H18" s="208">
        <v>71.599999999999994</v>
      </c>
      <c r="I18" s="208">
        <v>76.400000000000006</v>
      </c>
      <c r="J18" s="208">
        <v>69.400000000000006</v>
      </c>
    </row>
    <row r="19" spans="1:10" ht="37.5" customHeight="1" x14ac:dyDescent="0.15">
      <c r="A19" s="197" t="s">
        <v>225</v>
      </c>
      <c r="B19" s="208">
        <v>121.9</v>
      </c>
      <c r="C19" s="208">
        <v>136.30000000000001</v>
      </c>
      <c r="D19" s="208">
        <v>110.3</v>
      </c>
      <c r="E19" s="208">
        <v>98.5</v>
      </c>
      <c r="F19" s="208">
        <v>115.6</v>
      </c>
      <c r="G19" s="208">
        <v>83.7</v>
      </c>
      <c r="H19" s="208">
        <v>101.9</v>
      </c>
      <c r="I19" s="208">
        <v>120.7</v>
      </c>
      <c r="J19" s="208">
        <v>83.2</v>
      </c>
    </row>
    <row r="20" spans="1:10" ht="37.5" customHeight="1" x14ac:dyDescent="0.15">
      <c r="A20" s="197" t="s">
        <v>226</v>
      </c>
      <c r="B20" s="208">
        <v>114</v>
      </c>
      <c r="C20" s="208">
        <v>121.7</v>
      </c>
      <c r="D20" s="208">
        <v>106.4</v>
      </c>
      <c r="E20" s="208">
        <v>118.1</v>
      </c>
      <c r="F20" s="208">
        <v>127.2</v>
      </c>
      <c r="G20" s="208">
        <v>110</v>
      </c>
      <c r="H20" s="208">
        <v>128.30000000000001</v>
      </c>
      <c r="I20" s="208">
        <v>135.1</v>
      </c>
      <c r="J20" s="208">
        <v>123.4</v>
      </c>
    </row>
    <row r="21" spans="1:10" ht="37.5" customHeight="1" x14ac:dyDescent="0.15">
      <c r="A21" s="197" t="s">
        <v>227</v>
      </c>
      <c r="B21" s="208">
        <v>121.1</v>
      </c>
      <c r="C21" s="208">
        <v>127.2</v>
      </c>
      <c r="D21" s="208">
        <v>118.9</v>
      </c>
      <c r="E21" s="208">
        <v>121.3</v>
      </c>
      <c r="F21" s="208">
        <v>121.8</v>
      </c>
      <c r="G21" s="208">
        <v>121.2</v>
      </c>
      <c r="H21" s="208">
        <v>124.7</v>
      </c>
      <c r="I21" s="208">
        <v>127.4</v>
      </c>
      <c r="J21" s="208">
        <v>123.7</v>
      </c>
    </row>
    <row r="22" spans="1:10" ht="37.5" customHeight="1" x14ac:dyDescent="0.15">
      <c r="A22" s="197" t="s">
        <v>228</v>
      </c>
      <c r="B22" s="208">
        <v>144.1</v>
      </c>
      <c r="C22" s="208">
        <v>153.6</v>
      </c>
      <c r="D22" s="208">
        <v>130.80000000000001</v>
      </c>
      <c r="E22" s="208">
        <v>139.5</v>
      </c>
      <c r="F22" s="208">
        <v>148.6</v>
      </c>
      <c r="G22" s="208">
        <v>125.4</v>
      </c>
      <c r="H22" s="208">
        <v>144.19999999999999</v>
      </c>
      <c r="I22" s="208">
        <v>149</v>
      </c>
      <c r="J22" s="208">
        <v>134.69999999999999</v>
      </c>
    </row>
    <row r="23" spans="1:10" ht="37.5" customHeight="1" x14ac:dyDescent="0.15">
      <c r="A23" s="202" t="s">
        <v>229</v>
      </c>
      <c r="B23" s="209">
        <v>135.30000000000001</v>
      </c>
      <c r="C23" s="209">
        <v>157.1</v>
      </c>
      <c r="D23" s="209">
        <v>107.9</v>
      </c>
      <c r="E23" s="209">
        <v>132.9</v>
      </c>
      <c r="F23" s="209">
        <v>154.5</v>
      </c>
      <c r="G23" s="209">
        <v>105.3</v>
      </c>
      <c r="H23" s="209">
        <v>135.6</v>
      </c>
      <c r="I23" s="209">
        <v>156</v>
      </c>
      <c r="J23" s="209">
        <v>107.6</v>
      </c>
    </row>
    <row r="24" spans="1:10" ht="15" customHeight="1" x14ac:dyDescent="0.15">
      <c r="A24" s="210"/>
      <c r="B24" s="210"/>
      <c r="C24" s="210"/>
      <c r="D24" s="210"/>
      <c r="E24" s="210"/>
      <c r="F24" s="210"/>
      <c r="G24" s="210"/>
      <c r="H24" s="210"/>
      <c r="I24" s="210"/>
      <c r="J24" s="205" t="s">
        <v>230</v>
      </c>
    </row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R24"/>
  <sheetViews>
    <sheetView zoomScale="110" zoomScaleNormal="110" zoomScaleSheetLayoutView="100" workbookViewId="0"/>
  </sheetViews>
  <sheetFormatPr defaultColWidth="8.75" defaultRowHeight="15" customHeight="1" x14ac:dyDescent="0.15"/>
  <cols>
    <col min="1" max="1" width="18.75" style="185" customWidth="1"/>
    <col min="2" max="2" width="8.125" style="185" customWidth="1"/>
    <col min="3" max="3" width="7.5" style="185" customWidth="1"/>
    <col min="4" max="4" width="8.125" style="185" customWidth="1"/>
    <col min="5" max="5" width="7.5" style="185" customWidth="1"/>
    <col min="6" max="8" width="8.75" style="185" customWidth="1"/>
    <col min="9" max="9" width="10" style="185" customWidth="1"/>
    <col min="10" max="10" width="18.75" style="185" customWidth="1"/>
    <col min="11" max="11" width="8.125" style="185" customWidth="1"/>
    <col min="12" max="12" width="7.5" style="185" customWidth="1"/>
    <col min="13" max="13" width="8.125" style="185" customWidth="1"/>
    <col min="14" max="14" width="7.5" style="185" customWidth="1"/>
    <col min="15" max="17" width="8.75" style="185" customWidth="1"/>
    <col min="18" max="18" width="10" style="185" customWidth="1"/>
    <col min="19" max="16384" width="8.75" style="185"/>
  </cols>
  <sheetData>
    <row r="1" spans="1:18" s="213" customFormat="1" ht="15" customHeight="1" x14ac:dyDescent="0.15">
      <c r="A1" s="732" t="s">
        <v>771</v>
      </c>
    </row>
    <row r="2" spans="1:18" s="213" customFormat="1" ht="15" customHeight="1" x14ac:dyDescent="0.15"/>
    <row r="3" spans="1:18" ht="15" customHeight="1" x14ac:dyDescent="0.15">
      <c r="A3" s="183" t="s">
        <v>234</v>
      </c>
      <c r="B3" s="184"/>
      <c r="C3" s="184"/>
      <c r="D3" s="184"/>
      <c r="E3" s="184"/>
      <c r="F3" s="184"/>
      <c r="G3" s="184"/>
      <c r="H3" s="184"/>
      <c r="I3" s="184"/>
      <c r="J3" s="183"/>
      <c r="K3" s="184"/>
      <c r="L3" s="184"/>
      <c r="M3" s="184"/>
      <c r="N3" s="184"/>
      <c r="O3" s="184"/>
      <c r="P3" s="184"/>
      <c r="Q3" s="184"/>
      <c r="R3" s="184"/>
    </row>
    <row r="4" spans="1:18" s="213" customFormat="1" ht="15" customHeight="1" x14ac:dyDescent="0.15">
      <c r="A4" s="211" t="s">
        <v>235</v>
      </c>
      <c r="B4" s="212"/>
      <c r="C4" s="212"/>
      <c r="D4" s="212"/>
      <c r="E4" s="212"/>
      <c r="F4" s="212"/>
      <c r="G4" s="212"/>
      <c r="H4" s="212"/>
      <c r="I4" s="189" t="s">
        <v>236</v>
      </c>
      <c r="J4" s="211" t="s">
        <v>237</v>
      </c>
      <c r="K4" s="212"/>
      <c r="L4" s="212"/>
      <c r="M4" s="212"/>
      <c r="N4" s="212"/>
      <c r="O4" s="212"/>
      <c r="P4" s="212"/>
      <c r="Q4" s="212"/>
      <c r="R4" s="189" t="s">
        <v>236</v>
      </c>
    </row>
    <row r="5" spans="1:18" ht="15" customHeight="1" x14ac:dyDescent="0.15">
      <c r="A5" s="190" t="s">
        <v>204</v>
      </c>
      <c r="B5" s="191" t="s">
        <v>238</v>
      </c>
      <c r="C5" s="192"/>
      <c r="D5" s="191" t="s">
        <v>239</v>
      </c>
      <c r="E5" s="192"/>
      <c r="F5" s="192"/>
      <c r="G5" s="190"/>
      <c r="H5" s="191" t="s">
        <v>240</v>
      </c>
      <c r="I5" s="192"/>
      <c r="J5" s="190" t="s">
        <v>204</v>
      </c>
      <c r="K5" s="191" t="s">
        <v>238</v>
      </c>
      <c r="L5" s="192"/>
      <c r="M5" s="191" t="s">
        <v>239</v>
      </c>
      <c r="N5" s="192"/>
      <c r="O5" s="192"/>
      <c r="P5" s="190"/>
      <c r="Q5" s="191" t="s">
        <v>240</v>
      </c>
      <c r="R5" s="192"/>
    </row>
    <row r="6" spans="1:18" ht="30" customHeight="1" x14ac:dyDescent="0.15">
      <c r="A6" s="190"/>
      <c r="B6" s="214" t="s">
        <v>241</v>
      </c>
      <c r="C6" s="214" t="s">
        <v>242</v>
      </c>
      <c r="D6" s="214" t="s">
        <v>241</v>
      </c>
      <c r="E6" s="214" t="s">
        <v>242</v>
      </c>
      <c r="F6" s="215" t="s">
        <v>243</v>
      </c>
      <c r="G6" s="215" t="s">
        <v>244</v>
      </c>
      <c r="H6" s="214" t="s">
        <v>241</v>
      </c>
      <c r="I6" s="216" t="s">
        <v>245</v>
      </c>
      <c r="J6" s="190"/>
      <c r="K6" s="214" t="s">
        <v>241</v>
      </c>
      <c r="L6" s="214" t="s">
        <v>242</v>
      </c>
      <c r="M6" s="214" t="s">
        <v>241</v>
      </c>
      <c r="N6" s="214" t="s">
        <v>242</v>
      </c>
      <c r="O6" s="215" t="s">
        <v>243</v>
      </c>
      <c r="P6" s="215" t="s">
        <v>244</v>
      </c>
      <c r="Q6" s="214" t="s">
        <v>241</v>
      </c>
      <c r="R6" s="216" t="s">
        <v>245</v>
      </c>
    </row>
    <row r="7" spans="1:18" ht="37.5" customHeight="1" x14ac:dyDescent="0.15">
      <c r="A7" s="195" t="s">
        <v>211</v>
      </c>
      <c r="B7" s="217">
        <v>285462</v>
      </c>
      <c r="C7" s="218">
        <v>-0.8</v>
      </c>
      <c r="D7" s="219">
        <v>243163</v>
      </c>
      <c r="E7" s="218">
        <v>0.2</v>
      </c>
      <c r="F7" s="219">
        <v>227789</v>
      </c>
      <c r="G7" s="219">
        <v>15374</v>
      </c>
      <c r="H7" s="219">
        <v>42299</v>
      </c>
      <c r="I7" s="220">
        <v>-2902</v>
      </c>
      <c r="J7" s="195" t="s">
        <v>211</v>
      </c>
      <c r="K7" s="217">
        <v>291665</v>
      </c>
      <c r="L7" s="218">
        <f>(K7-B7)/B7*100</f>
        <v>2.1729687313898172</v>
      </c>
      <c r="M7" s="219">
        <v>245049</v>
      </c>
      <c r="N7" s="218">
        <f>(M7-D7)/D7*100</f>
        <v>0.77561142114548676</v>
      </c>
      <c r="O7" s="219">
        <v>228770</v>
      </c>
      <c r="P7" s="219">
        <v>16279</v>
      </c>
      <c r="Q7" s="219">
        <f>K7-M7</f>
        <v>46616</v>
      </c>
      <c r="R7" s="220">
        <f>Q7-H7</f>
        <v>4317</v>
      </c>
    </row>
    <row r="8" spans="1:18" ht="37.5" customHeight="1" x14ac:dyDescent="0.15">
      <c r="A8" s="197" t="s">
        <v>212</v>
      </c>
      <c r="B8" s="221">
        <v>391941</v>
      </c>
      <c r="C8" s="222" t="s">
        <v>246</v>
      </c>
      <c r="D8" s="223">
        <v>308833</v>
      </c>
      <c r="E8" s="222" t="s">
        <v>246</v>
      </c>
      <c r="F8" s="223">
        <v>279235</v>
      </c>
      <c r="G8" s="223">
        <v>29598</v>
      </c>
      <c r="H8" s="223">
        <v>83108</v>
      </c>
      <c r="I8" s="222" t="s">
        <v>246</v>
      </c>
      <c r="J8" s="197" t="s">
        <v>212</v>
      </c>
      <c r="K8" s="221" t="s">
        <v>213</v>
      </c>
      <c r="L8" s="223" t="s">
        <v>246</v>
      </c>
      <c r="M8" s="223" t="s">
        <v>213</v>
      </c>
      <c r="N8" s="223" t="s">
        <v>246</v>
      </c>
      <c r="O8" s="223" t="s">
        <v>213</v>
      </c>
      <c r="P8" s="223" t="s">
        <v>213</v>
      </c>
      <c r="Q8" s="224" t="s">
        <v>246</v>
      </c>
      <c r="R8" s="224" t="s">
        <v>246</v>
      </c>
    </row>
    <row r="9" spans="1:18" ht="37.5" customHeight="1" x14ac:dyDescent="0.15">
      <c r="A9" s="197" t="s">
        <v>215</v>
      </c>
      <c r="B9" s="221">
        <v>439902</v>
      </c>
      <c r="C9" s="222">
        <v>-3</v>
      </c>
      <c r="D9" s="223">
        <v>374688</v>
      </c>
      <c r="E9" s="222">
        <v>-1.3</v>
      </c>
      <c r="F9" s="223">
        <v>347666</v>
      </c>
      <c r="G9" s="223">
        <v>27022</v>
      </c>
      <c r="H9" s="223">
        <v>65214</v>
      </c>
      <c r="I9" s="224">
        <v>-9020</v>
      </c>
      <c r="J9" s="197" t="s">
        <v>215</v>
      </c>
      <c r="K9" s="225">
        <v>428956</v>
      </c>
      <c r="L9" s="222">
        <f t="shared" ref="L9:L23" si="0">(K9-B9)/B9*100</f>
        <v>-2.488281480875286</v>
      </c>
      <c r="M9" s="223">
        <v>363983</v>
      </c>
      <c r="N9" s="222">
        <f t="shared" ref="N9:N23" si="1">(M9-D9)/D9*100</f>
        <v>-2.8570437270475701</v>
      </c>
      <c r="O9" s="223">
        <v>331566</v>
      </c>
      <c r="P9" s="223">
        <v>32417</v>
      </c>
      <c r="Q9" s="223">
        <f t="shared" ref="Q9:Q23" si="2">K9-M9</f>
        <v>64973</v>
      </c>
      <c r="R9" s="224">
        <f t="shared" ref="R9:R23" si="3">Q9-H9</f>
        <v>-241</v>
      </c>
    </row>
    <row r="10" spans="1:18" ht="37.5" customHeight="1" x14ac:dyDescent="0.15">
      <c r="A10" s="197" t="s">
        <v>216</v>
      </c>
      <c r="B10" s="221">
        <v>358343</v>
      </c>
      <c r="C10" s="222">
        <v>-1</v>
      </c>
      <c r="D10" s="223">
        <v>299771</v>
      </c>
      <c r="E10" s="222">
        <v>0.3</v>
      </c>
      <c r="F10" s="223">
        <v>279908</v>
      </c>
      <c r="G10" s="223">
        <v>19863</v>
      </c>
      <c r="H10" s="223">
        <v>58572</v>
      </c>
      <c r="I10" s="224">
        <v>-4038</v>
      </c>
      <c r="J10" s="197" t="s">
        <v>216</v>
      </c>
      <c r="K10" s="225">
        <v>367198</v>
      </c>
      <c r="L10" s="222">
        <f t="shared" si="0"/>
        <v>2.4710961285695547</v>
      </c>
      <c r="M10" s="223">
        <v>302192</v>
      </c>
      <c r="N10" s="222">
        <f t="shared" si="1"/>
        <v>0.80761648058017621</v>
      </c>
      <c r="O10" s="223">
        <v>279225</v>
      </c>
      <c r="P10" s="223">
        <v>22967</v>
      </c>
      <c r="Q10" s="223">
        <f t="shared" si="2"/>
        <v>65006</v>
      </c>
      <c r="R10" s="224">
        <f t="shared" si="3"/>
        <v>6434</v>
      </c>
    </row>
    <row r="11" spans="1:18" ht="37.5" customHeight="1" x14ac:dyDescent="0.15">
      <c r="A11" s="197" t="s">
        <v>217</v>
      </c>
      <c r="B11" s="221">
        <v>523815</v>
      </c>
      <c r="C11" s="222">
        <v>0.5</v>
      </c>
      <c r="D11" s="223">
        <v>426375</v>
      </c>
      <c r="E11" s="222">
        <v>-2.9</v>
      </c>
      <c r="F11" s="223">
        <v>389919</v>
      </c>
      <c r="G11" s="223">
        <v>36456</v>
      </c>
      <c r="H11" s="223">
        <v>97440</v>
      </c>
      <c r="I11" s="224">
        <v>14745</v>
      </c>
      <c r="J11" s="197" t="s">
        <v>217</v>
      </c>
      <c r="K11" s="225">
        <v>531082</v>
      </c>
      <c r="L11" s="222">
        <f t="shared" si="0"/>
        <v>1.3873218598169201</v>
      </c>
      <c r="M11" s="223">
        <v>451737</v>
      </c>
      <c r="N11" s="222">
        <f t="shared" si="1"/>
        <v>5.9482849604221633</v>
      </c>
      <c r="O11" s="223">
        <v>398697</v>
      </c>
      <c r="P11" s="223">
        <v>53040</v>
      </c>
      <c r="Q11" s="223">
        <f t="shared" si="2"/>
        <v>79345</v>
      </c>
      <c r="R11" s="224">
        <f t="shared" si="3"/>
        <v>-18095</v>
      </c>
    </row>
    <row r="12" spans="1:18" ht="37.5" customHeight="1" x14ac:dyDescent="0.15">
      <c r="A12" s="197" t="s">
        <v>218</v>
      </c>
      <c r="B12" s="221">
        <v>345122</v>
      </c>
      <c r="C12" s="222">
        <v>-18.100000000000001</v>
      </c>
      <c r="D12" s="223">
        <v>281260</v>
      </c>
      <c r="E12" s="222">
        <v>-15.7</v>
      </c>
      <c r="F12" s="223">
        <v>258539</v>
      </c>
      <c r="G12" s="223">
        <v>22721</v>
      </c>
      <c r="H12" s="223">
        <v>63862</v>
      </c>
      <c r="I12" s="224">
        <v>-24180</v>
      </c>
      <c r="J12" s="197" t="s">
        <v>218</v>
      </c>
      <c r="K12" s="225">
        <v>421262</v>
      </c>
      <c r="L12" s="222">
        <f t="shared" si="0"/>
        <v>22.061763666181815</v>
      </c>
      <c r="M12" s="223">
        <v>321525</v>
      </c>
      <c r="N12" s="222">
        <f t="shared" si="1"/>
        <v>14.315935433406812</v>
      </c>
      <c r="O12" s="223">
        <v>294844</v>
      </c>
      <c r="P12" s="223">
        <v>26681</v>
      </c>
      <c r="Q12" s="223">
        <f t="shared" si="2"/>
        <v>99737</v>
      </c>
      <c r="R12" s="224">
        <f t="shared" si="3"/>
        <v>35875</v>
      </c>
    </row>
    <row r="13" spans="1:18" ht="37.5" customHeight="1" x14ac:dyDescent="0.15">
      <c r="A13" s="197" t="s">
        <v>219</v>
      </c>
      <c r="B13" s="221">
        <v>263058</v>
      </c>
      <c r="C13" s="222">
        <v>-18.7</v>
      </c>
      <c r="D13" s="223">
        <v>236795</v>
      </c>
      <c r="E13" s="222">
        <v>-15.9</v>
      </c>
      <c r="F13" s="223">
        <v>207878</v>
      </c>
      <c r="G13" s="223">
        <v>28917</v>
      </c>
      <c r="H13" s="223">
        <v>26263</v>
      </c>
      <c r="I13" s="224">
        <v>-16029</v>
      </c>
      <c r="J13" s="197" t="s">
        <v>219</v>
      </c>
      <c r="K13" s="225">
        <v>240585</v>
      </c>
      <c r="L13" s="222">
        <f t="shared" si="0"/>
        <v>-8.542982916315033</v>
      </c>
      <c r="M13" s="223">
        <v>216613</v>
      </c>
      <c r="N13" s="222">
        <f t="shared" si="1"/>
        <v>-8.52298401570979</v>
      </c>
      <c r="O13" s="223">
        <v>187040</v>
      </c>
      <c r="P13" s="223">
        <v>29573</v>
      </c>
      <c r="Q13" s="223">
        <f t="shared" si="2"/>
        <v>23972</v>
      </c>
      <c r="R13" s="224">
        <f t="shared" si="3"/>
        <v>-2291</v>
      </c>
    </row>
    <row r="14" spans="1:18" ht="37.5" customHeight="1" x14ac:dyDescent="0.15">
      <c r="A14" s="197" t="s">
        <v>220</v>
      </c>
      <c r="B14" s="221">
        <v>245890</v>
      </c>
      <c r="C14" s="222">
        <v>9.1</v>
      </c>
      <c r="D14" s="223">
        <v>208988</v>
      </c>
      <c r="E14" s="222">
        <v>8.6999999999999993</v>
      </c>
      <c r="F14" s="223">
        <v>195883</v>
      </c>
      <c r="G14" s="223">
        <v>13105</v>
      </c>
      <c r="H14" s="223">
        <v>36902</v>
      </c>
      <c r="I14" s="224">
        <v>3657</v>
      </c>
      <c r="J14" s="197" t="s">
        <v>220</v>
      </c>
      <c r="K14" s="225">
        <v>257079</v>
      </c>
      <c r="L14" s="222">
        <f t="shared" si="0"/>
        <v>4.5504087193460485</v>
      </c>
      <c r="M14" s="223">
        <v>214250</v>
      </c>
      <c r="N14" s="222">
        <f t="shared" si="1"/>
        <v>2.5178479147128066</v>
      </c>
      <c r="O14" s="223">
        <v>200582</v>
      </c>
      <c r="P14" s="223">
        <v>13668</v>
      </c>
      <c r="Q14" s="223">
        <f t="shared" si="2"/>
        <v>42829</v>
      </c>
      <c r="R14" s="224">
        <f t="shared" si="3"/>
        <v>5927</v>
      </c>
    </row>
    <row r="15" spans="1:18" ht="37.5" customHeight="1" x14ac:dyDescent="0.15">
      <c r="A15" s="197" t="s">
        <v>221</v>
      </c>
      <c r="B15" s="221">
        <v>413600</v>
      </c>
      <c r="C15" s="222">
        <v>-2.2000000000000002</v>
      </c>
      <c r="D15" s="223">
        <v>323327</v>
      </c>
      <c r="E15" s="222">
        <v>0.9</v>
      </c>
      <c r="F15" s="223">
        <v>301672</v>
      </c>
      <c r="G15" s="223">
        <v>21655</v>
      </c>
      <c r="H15" s="223">
        <v>90273</v>
      </c>
      <c r="I15" s="224">
        <v>-12676</v>
      </c>
      <c r="J15" s="197" t="s">
        <v>221</v>
      </c>
      <c r="K15" s="225">
        <v>445977</v>
      </c>
      <c r="L15" s="222">
        <f t="shared" si="0"/>
        <v>7.8280947775628622</v>
      </c>
      <c r="M15" s="223">
        <v>335632</v>
      </c>
      <c r="N15" s="222">
        <f t="shared" si="1"/>
        <v>3.805744648606519</v>
      </c>
      <c r="O15" s="223">
        <v>314009</v>
      </c>
      <c r="P15" s="223">
        <v>21623</v>
      </c>
      <c r="Q15" s="223">
        <f t="shared" si="2"/>
        <v>110345</v>
      </c>
      <c r="R15" s="224">
        <f t="shared" si="3"/>
        <v>20072</v>
      </c>
    </row>
    <row r="16" spans="1:18" ht="37.5" customHeight="1" x14ac:dyDescent="0.15">
      <c r="A16" s="197" t="s">
        <v>222</v>
      </c>
      <c r="B16" s="221">
        <v>295905</v>
      </c>
      <c r="C16" s="222">
        <v>23.9</v>
      </c>
      <c r="D16" s="223">
        <v>247999</v>
      </c>
      <c r="E16" s="222">
        <v>20.100000000000001</v>
      </c>
      <c r="F16" s="223">
        <v>234214</v>
      </c>
      <c r="G16" s="223">
        <v>13785</v>
      </c>
      <c r="H16" s="223">
        <v>47906</v>
      </c>
      <c r="I16" s="224">
        <v>15636</v>
      </c>
      <c r="J16" s="197" t="s">
        <v>222</v>
      </c>
      <c r="K16" s="225">
        <v>329650</v>
      </c>
      <c r="L16" s="222">
        <f t="shared" si="0"/>
        <v>11.403997904732938</v>
      </c>
      <c r="M16" s="223">
        <v>265630</v>
      </c>
      <c r="N16" s="222">
        <f t="shared" si="1"/>
        <v>7.1093028600921775</v>
      </c>
      <c r="O16" s="223">
        <v>248883</v>
      </c>
      <c r="P16" s="223">
        <v>16747</v>
      </c>
      <c r="Q16" s="223">
        <f t="shared" si="2"/>
        <v>64020</v>
      </c>
      <c r="R16" s="224">
        <f t="shared" si="3"/>
        <v>16114</v>
      </c>
    </row>
    <row r="17" spans="1:18" ht="37.5" customHeight="1" x14ac:dyDescent="0.15">
      <c r="A17" s="197" t="s">
        <v>223</v>
      </c>
      <c r="B17" s="221">
        <v>443044</v>
      </c>
      <c r="C17" s="222">
        <v>2.7</v>
      </c>
      <c r="D17" s="223">
        <v>357764</v>
      </c>
      <c r="E17" s="222">
        <v>4.0999999999999996</v>
      </c>
      <c r="F17" s="223">
        <v>336193</v>
      </c>
      <c r="G17" s="223">
        <v>21571</v>
      </c>
      <c r="H17" s="223">
        <v>85280</v>
      </c>
      <c r="I17" s="224">
        <v>-2065</v>
      </c>
      <c r="J17" s="197" t="s">
        <v>223</v>
      </c>
      <c r="K17" s="225">
        <v>473349</v>
      </c>
      <c r="L17" s="222">
        <f t="shared" si="0"/>
        <v>6.8401784021451597</v>
      </c>
      <c r="M17" s="223">
        <v>379495</v>
      </c>
      <c r="N17" s="222">
        <f t="shared" si="1"/>
        <v>6.0741158976308407</v>
      </c>
      <c r="O17" s="223">
        <v>358216</v>
      </c>
      <c r="P17" s="223">
        <v>21279</v>
      </c>
      <c r="Q17" s="223">
        <f t="shared" si="2"/>
        <v>93854</v>
      </c>
      <c r="R17" s="224">
        <f t="shared" si="3"/>
        <v>8574</v>
      </c>
    </row>
    <row r="18" spans="1:18" ht="37.5" customHeight="1" x14ac:dyDescent="0.15">
      <c r="A18" s="197" t="s">
        <v>224</v>
      </c>
      <c r="B18" s="221">
        <v>98735</v>
      </c>
      <c r="C18" s="222">
        <v>-10.9</v>
      </c>
      <c r="D18" s="223">
        <v>94246</v>
      </c>
      <c r="E18" s="222">
        <v>-9.3000000000000007</v>
      </c>
      <c r="F18" s="223">
        <v>89902</v>
      </c>
      <c r="G18" s="223">
        <v>4344</v>
      </c>
      <c r="H18" s="223">
        <v>4489</v>
      </c>
      <c r="I18" s="224">
        <v>-2508</v>
      </c>
      <c r="J18" s="197" t="s">
        <v>224</v>
      </c>
      <c r="K18" s="225">
        <v>96087</v>
      </c>
      <c r="L18" s="222">
        <f t="shared" si="0"/>
        <v>-2.6819263685623134</v>
      </c>
      <c r="M18" s="223">
        <v>90618</v>
      </c>
      <c r="N18" s="222">
        <f t="shared" si="1"/>
        <v>-3.8495002440421873</v>
      </c>
      <c r="O18" s="223">
        <v>88397</v>
      </c>
      <c r="P18" s="223">
        <v>2221</v>
      </c>
      <c r="Q18" s="223">
        <f t="shared" si="2"/>
        <v>5469</v>
      </c>
      <c r="R18" s="224">
        <f t="shared" si="3"/>
        <v>980</v>
      </c>
    </row>
    <row r="19" spans="1:18" ht="37.5" customHeight="1" x14ac:dyDescent="0.15">
      <c r="A19" s="197" t="s">
        <v>225</v>
      </c>
      <c r="B19" s="221">
        <v>182733</v>
      </c>
      <c r="C19" s="222">
        <v>-6.8</v>
      </c>
      <c r="D19" s="223">
        <v>167831</v>
      </c>
      <c r="E19" s="222">
        <v>-6.4</v>
      </c>
      <c r="F19" s="223">
        <v>162493</v>
      </c>
      <c r="G19" s="223">
        <v>5338</v>
      </c>
      <c r="H19" s="223">
        <v>14902</v>
      </c>
      <c r="I19" s="224">
        <v>-2279</v>
      </c>
      <c r="J19" s="197" t="s">
        <v>225</v>
      </c>
      <c r="K19" s="225">
        <v>177355</v>
      </c>
      <c r="L19" s="222">
        <f t="shared" si="0"/>
        <v>-2.9430918334400462</v>
      </c>
      <c r="M19" s="223">
        <v>163662</v>
      </c>
      <c r="N19" s="222">
        <f t="shared" si="1"/>
        <v>-2.4840464514898914</v>
      </c>
      <c r="O19" s="223">
        <v>157154</v>
      </c>
      <c r="P19" s="223">
        <v>6508</v>
      </c>
      <c r="Q19" s="223">
        <f t="shared" si="2"/>
        <v>13693</v>
      </c>
      <c r="R19" s="224">
        <f t="shared" si="3"/>
        <v>-1209</v>
      </c>
    </row>
    <row r="20" spans="1:18" ht="37.5" customHeight="1" x14ac:dyDescent="0.15">
      <c r="A20" s="197" t="s">
        <v>226</v>
      </c>
      <c r="B20" s="221">
        <v>359037</v>
      </c>
      <c r="C20" s="222">
        <v>2</v>
      </c>
      <c r="D20" s="223">
        <v>282873</v>
      </c>
      <c r="E20" s="222">
        <v>3.8</v>
      </c>
      <c r="F20" s="223">
        <v>279974</v>
      </c>
      <c r="G20" s="223">
        <v>2899</v>
      </c>
      <c r="H20" s="223">
        <v>76164</v>
      </c>
      <c r="I20" s="224">
        <v>-2955</v>
      </c>
      <c r="J20" s="197" t="s">
        <v>226</v>
      </c>
      <c r="K20" s="225">
        <v>367837</v>
      </c>
      <c r="L20" s="222">
        <f t="shared" si="0"/>
        <v>2.4510008717764467</v>
      </c>
      <c r="M20" s="223">
        <v>282215</v>
      </c>
      <c r="N20" s="222">
        <f t="shared" si="1"/>
        <v>-0.23261322218804903</v>
      </c>
      <c r="O20" s="223">
        <v>279671</v>
      </c>
      <c r="P20" s="223">
        <v>2544</v>
      </c>
      <c r="Q20" s="223">
        <f t="shared" si="2"/>
        <v>85622</v>
      </c>
      <c r="R20" s="224">
        <f t="shared" si="3"/>
        <v>9458</v>
      </c>
    </row>
    <row r="21" spans="1:18" ht="37.5" customHeight="1" x14ac:dyDescent="0.15">
      <c r="A21" s="197" t="s">
        <v>227</v>
      </c>
      <c r="B21" s="221">
        <v>291731</v>
      </c>
      <c r="C21" s="222">
        <v>3.4</v>
      </c>
      <c r="D21" s="223">
        <v>252853</v>
      </c>
      <c r="E21" s="222">
        <v>4.5</v>
      </c>
      <c r="F21" s="223">
        <v>241008</v>
      </c>
      <c r="G21" s="223">
        <v>11845</v>
      </c>
      <c r="H21" s="223">
        <v>38878</v>
      </c>
      <c r="I21" s="224">
        <v>-1186</v>
      </c>
      <c r="J21" s="197" t="s">
        <v>227</v>
      </c>
      <c r="K21" s="225">
        <v>297324</v>
      </c>
      <c r="L21" s="222">
        <f t="shared" si="0"/>
        <v>1.9171771255026036</v>
      </c>
      <c r="M21" s="223">
        <v>259197</v>
      </c>
      <c r="N21" s="222">
        <f t="shared" si="1"/>
        <v>2.5089676610520737</v>
      </c>
      <c r="O21" s="223">
        <v>248493</v>
      </c>
      <c r="P21" s="223">
        <v>10704</v>
      </c>
      <c r="Q21" s="223">
        <f t="shared" si="2"/>
        <v>38127</v>
      </c>
      <c r="R21" s="224">
        <f t="shared" si="3"/>
        <v>-751</v>
      </c>
    </row>
    <row r="22" spans="1:18" ht="37.5" customHeight="1" x14ac:dyDescent="0.15">
      <c r="A22" s="197" t="s">
        <v>228</v>
      </c>
      <c r="B22" s="221">
        <v>371948</v>
      </c>
      <c r="C22" s="222">
        <v>-11.6</v>
      </c>
      <c r="D22" s="223">
        <v>289464</v>
      </c>
      <c r="E22" s="222">
        <v>-8.5</v>
      </c>
      <c r="F22" s="223">
        <v>272503</v>
      </c>
      <c r="G22" s="223">
        <v>16961</v>
      </c>
      <c r="H22" s="223">
        <v>82484</v>
      </c>
      <c r="I22" s="224">
        <v>-22635</v>
      </c>
      <c r="J22" s="197" t="s">
        <v>228</v>
      </c>
      <c r="K22" s="226">
        <v>404462</v>
      </c>
      <c r="L22" s="222">
        <f t="shared" si="0"/>
        <v>8.7415445169754911</v>
      </c>
      <c r="M22" s="223">
        <v>307008</v>
      </c>
      <c r="N22" s="222">
        <f t="shared" si="1"/>
        <v>6.0608573086808724</v>
      </c>
      <c r="O22" s="223">
        <v>292573</v>
      </c>
      <c r="P22" s="223">
        <v>14435</v>
      </c>
      <c r="Q22" s="223">
        <f t="shared" si="2"/>
        <v>97454</v>
      </c>
      <c r="R22" s="224">
        <f t="shared" si="3"/>
        <v>14970</v>
      </c>
    </row>
    <row r="23" spans="1:18" ht="37.5" customHeight="1" x14ac:dyDescent="0.15">
      <c r="A23" s="202" t="s">
        <v>229</v>
      </c>
      <c r="B23" s="227">
        <v>245159</v>
      </c>
      <c r="C23" s="222">
        <v>2.2000000000000002</v>
      </c>
      <c r="D23" s="223">
        <v>217654</v>
      </c>
      <c r="E23" s="222">
        <v>1.6</v>
      </c>
      <c r="F23" s="223">
        <v>200535</v>
      </c>
      <c r="G23" s="223">
        <v>17119</v>
      </c>
      <c r="H23" s="223">
        <v>27505</v>
      </c>
      <c r="I23" s="224">
        <v>1924</v>
      </c>
      <c r="J23" s="202" t="s">
        <v>229</v>
      </c>
      <c r="K23" s="226">
        <v>265087</v>
      </c>
      <c r="L23" s="222">
        <f t="shared" si="0"/>
        <v>8.1286022540473741</v>
      </c>
      <c r="M23" s="223">
        <v>229342</v>
      </c>
      <c r="N23" s="222">
        <f t="shared" si="1"/>
        <v>5.3699909029928241</v>
      </c>
      <c r="O23" s="223">
        <v>209748</v>
      </c>
      <c r="P23" s="223">
        <v>19594</v>
      </c>
      <c r="Q23" s="223">
        <f t="shared" si="2"/>
        <v>35745</v>
      </c>
      <c r="R23" s="224">
        <f t="shared" si="3"/>
        <v>8240</v>
      </c>
    </row>
    <row r="24" spans="1:18" ht="15.95" customHeight="1" x14ac:dyDescent="0.15">
      <c r="A24" s="204"/>
      <c r="B24" s="210"/>
      <c r="C24" s="210"/>
      <c r="D24" s="210"/>
      <c r="E24" s="210"/>
      <c r="F24" s="210"/>
      <c r="G24" s="210"/>
      <c r="H24" s="210"/>
      <c r="I24" s="210"/>
      <c r="J24" s="204"/>
      <c r="K24" s="210"/>
      <c r="L24" s="210"/>
      <c r="M24" s="210"/>
      <c r="N24" s="210"/>
      <c r="O24" s="210"/>
      <c r="P24" s="210"/>
      <c r="Q24" s="210"/>
      <c r="R24" s="205" t="s">
        <v>230</v>
      </c>
    </row>
  </sheetData>
  <mergeCells count="8">
    <mergeCell ref="M5:P5"/>
    <mergeCell ref="Q5:R5"/>
    <mergeCell ref="A5:A6"/>
    <mergeCell ref="B5:C5"/>
    <mergeCell ref="D5:G5"/>
    <mergeCell ref="H5:I5"/>
    <mergeCell ref="J5:J6"/>
    <mergeCell ref="K5:L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U24"/>
  <sheetViews>
    <sheetView zoomScale="110" zoomScaleNormal="110" workbookViewId="0">
      <pane xSplit="1" ySplit="6" topLeftCell="B7" activePane="bottomRight" state="frozen"/>
      <selection activeCell="E24" sqref="E24"/>
      <selection pane="topRight" activeCell="E24" sqref="E24"/>
      <selection pane="bottomLeft" activeCell="E24" sqref="E24"/>
      <selection pane="bottomRight"/>
    </sheetView>
  </sheetViews>
  <sheetFormatPr defaultColWidth="8.75" defaultRowHeight="15" customHeight="1" x14ac:dyDescent="0.15"/>
  <cols>
    <col min="1" max="1" width="18.75" style="232" customWidth="1"/>
    <col min="2" max="2" width="8.75" style="232" customWidth="1"/>
    <col min="3" max="4" width="6.875" style="232" customWidth="1"/>
    <col min="5" max="5" width="8.75" style="232" customWidth="1"/>
    <col min="6" max="7" width="6.875" style="232" customWidth="1"/>
    <col min="8" max="8" width="8.75" style="232" customWidth="1"/>
    <col min="9" max="10" width="6.875" style="232" customWidth="1"/>
    <col min="11" max="11" width="18.75" style="232" customWidth="1"/>
    <col min="12" max="12" width="8.75" style="232" customWidth="1"/>
    <col min="13" max="14" width="6.875" style="232" customWidth="1"/>
    <col min="15" max="15" width="8.75" style="232" customWidth="1"/>
    <col min="16" max="17" width="6.875" style="232" customWidth="1"/>
    <col min="18" max="18" width="8.75" style="232" customWidth="1"/>
    <col min="19" max="20" width="6.875" style="232" customWidth="1"/>
    <col min="21" max="16384" width="8.75" style="232"/>
  </cols>
  <sheetData>
    <row r="1" spans="1:21" s="733" customFormat="1" ht="15" customHeight="1" x14ac:dyDescent="0.15">
      <c r="A1" s="732" t="s">
        <v>771</v>
      </c>
    </row>
    <row r="2" spans="1:21" s="733" customFormat="1" ht="15" customHeight="1" x14ac:dyDescent="0.15"/>
    <row r="3" spans="1:21" ht="15" customHeight="1" x14ac:dyDescent="0.15">
      <c r="A3" s="228" t="s">
        <v>247</v>
      </c>
      <c r="B3" s="229"/>
      <c r="C3" s="229"/>
      <c r="D3" s="229"/>
      <c r="E3" s="230"/>
      <c r="F3" s="230"/>
      <c r="G3" s="230"/>
      <c r="H3" s="230"/>
      <c r="I3" s="230"/>
      <c r="J3" s="230"/>
      <c r="K3" s="231"/>
      <c r="L3" s="230"/>
      <c r="M3" s="230"/>
      <c r="N3" s="230"/>
      <c r="O3" s="230"/>
      <c r="P3" s="230"/>
      <c r="Q3" s="230"/>
      <c r="R3" s="230"/>
      <c r="S3" s="230"/>
      <c r="T3" s="230"/>
    </row>
    <row r="4" spans="1:21" ht="15" customHeight="1" x14ac:dyDescent="0.15">
      <c r="A4" s="211" t="s">
        <v>248</v>
      </c>
      <c r="B4" s="229"/>
      <c r="C4" s="229"/>
      <c r="D4" s="229"/>
      <c r="E4" s="230"/>
      <c r="F4" s="230"/>
      <c r="G4" s="230"/>
      <c r="H4" s="230"/>
      <c r="I4" s="230"/>
      <c r="J4" s="233" t="s">
        <v>249</v>
      </c>
      <c r="K4" s="211" t="s">
        <v>250</v>
      </c>
      <c r="L4" s="230"/>
      <c r="M4" s="230"/>
      <c r="N4" s="230"/>
      <c r="O4" s="230"/>
      <c r="P4" s="230"/>
      <c r="Q4" s="230"/>
      <c r="R4" s="230"/>
      <c r="S4" s="230"/>
      <c r="T4" s="233" t="s">
        <v>251</v>
      </c>
    </row>
    <row r="5" spans="1:21" ht="15" customHeight="1" x14ac:dyDescent="0.15">
      <c r="A5" s="234" t="s">
        <v>252</v>
      </c>
      <c r="B5" s="235" t="s">
        <v>253</v>
      </c>
      <c r="C5" s="235"/>
      <c r="D5" s="235"/>
      <c r="E5" s="235" t="s">
        <v>254</v>
      </c>
      <c r="F5" s="235"/>
      <c r="G5" s="235"/>
      <c r="H5" s="235" t="s">
        <v>255</v>
      </c>
      <c r="I5" s="235"/>
      <c r="J5" s="236"/>
      <c r="K5" s="234" t="s">
        <v>252</v>
      </c>
      <c r="L5" s="235" t="s">
        <v>253</v>
      </c>
      <c r="M5" s="235"/>
      <c r="N5" s="235"/>
      <c r="O5" s="235" t="s">
        <v>254</v>
      </c>
      <c r="P5" s="235"/>
      <c r="Q5" s="235"/>
      <c r="R5" s="235" t="s">
        <v>255</v>
      </c>
      <c r="S5" s="235"/>
      <c r="T5" s="236"/>
    </row>
    <row r="6" spans="1:21" ht="30" customHeight="1" x14ac:dyDescent="0.15">
      <c r="A6" s="237"/>
      <c r="B6" s="238" t="s">
        <v>256</v>
      </c>
      <c r="C6" s="239" t="s">
        <v>257</v>
      </c>
      <c r="D6" s="240" t="s">
        <v>258</v>
      </c>
      <c r="E6" s="238" t="s">
        <v>256</v>
      </c>
      <c r="F6" s="239" t="s">
        <v>257</v>
      </c>
      <c r="G6" s="240" t="s">
        <v>258</v>
      </c>
      <c r="H6" s="238" t="s">
        <v>256</v>
      </c>
      <c r="I6" s="239" t="s">
        <v>257</v>
      </c>
      <c r="J6" s="241" t="s">
        <v>258</v>
      </c>
      <c r="K6" s="237"/>
      <c r="L6" s="238" t="s">
        <v>256</v>
      </c>
      <c r="M6" s="239" t="s">
        <v>257</v>
      </c>
      <c r="N6" s="240" t="s">
        <v>258</v>
      </c>
      <c r="O6" s="238" t="s">
        <v>256</v>
      </c>
      <c r="P6" s="239" t="s">
        <v>257</v>
      </c>
      <c r="Q6" s="240" t="s">
        <v>258</v>
      </c>
      <c r="R6" s="238" t="s">
        <v>256</v>
      </c>
      <c r="S6" s="239" t="s">
        <v>257</v>
      </c>
      <c r="T6" s="241" t="s">
        <v>258</v>
      </c>
    </row>
    <row r="7" spans="1:21" ht="37.5" customHeight="1" x14ac:dyDescent="0.15">
      <c r="A7" s="195" t="s">
        <v>211</v>
      </c>
      <c r="B7" s="242">
        <v>21480.06</v>
      </c>
      <c r="C7" s="243">
        <v>100</v>
      </c>
      <c r="D7" s="243">
        <v>39</v>
      </c>
      <c r="E7" s="242">
        <v>11091.25</v>
      </c>
      <c r="F7" s="243">
        <v>100</v>
      </c>
      <c r="G7" s="244">
        <v>22</v>
      </c>
      <c r="H7" s="242">
        <v>10388.81</v>
      </c>
      <c r="I7" s="243">
        <v>100</v>
      </c>
      <c r="J7" s="244">
        <v>57.2</v>
      </c>
      <c r="K7" s="195" t="s">
        <v>211</v>
      </c>
      <c r="L7" s="242">
        <v>21386.58</v>
      </c>
      <c r="M7" s="243">
        <v>100</v>
      </c>
      <c r="N7" s="243">
        <v>39.200000000000003</v>
      </c>
      <c r="O7" s="242">
        <v>10759.91</v>
      </c>
      <c r="P7" s="243">
        <v>100</v>
      </c>
      <c r="Q7" s="244">
        <v>21.7</v>
      </c>
      <c r="R7" s="242">
        <v>10626.68</v>
      </c>
      <c r="S7" s="243">
        <v>100</v>
      </c>
      <c r="T7" s="244">
        <v>56.8</v>
      </c>
      <c r="U7" s="245"/>
    </row>
    <row r="8" spans="1:21" ht="37.5" customHeight="1" x14ac:dyDescent="0.15">
      <c r="A8" s="197" t="s">
        <v>212</v>
      </c>
      <c r="B8" s="246">
        <v>1.2</v>
      </c>
      <c r="C8" s="247">
        <f t="shared" ref="C8:C23" si="0">B8/$B$7*100</f>
        <v>5.5865765738084524E-3</v>
      </c>
      <c r="D8" s="248">
        <v>4.2</v>
      </c>
      <c r="E8" s="246">
        <v>1.06</v>
      </c>
      <c r="F8" s="247">
        <f t="shared" ref="F8:F23" si="1">E8/$E$7*100</f>
        <v>9.5570832863743956E-3</v>
      </c>
      <c r="G8" s="249">
        <v>3.8</v>
      </c>
      <c r="H8" s="246">
        <v>0.14000000000000001</v>
      </c>
      <c r="I8" s="247">
        <f t="shared" ref="I8:I23" si="2">H8/$H$7*100</f>
        <v>1.3476038160289776E-3</v>
      </c>
      <c r="J8" s="249">
        <v>6.9</v>
      </c>
      <c r="K8" s="197" t="s">
        <v>212</v>
      </c>
      <c r="L8" s="250" t="s">
        <v>213</v>
      </c>
      <c r="M8" s="250" t="s">
        <v>259</v>
      </c>
      <c r="N8" s="250" t="s">
        <v>213</v>
      </c>
      <c r="O8" s="250" t="s">
        <v>213</v>
      </c>
      <c r="P8" s="250" t="s">
        <v>259</v>
      </c>
      <c r="Q8" s="250" t="s">
        <v>213</v>
      </c>
      <c r="R8" s="250" t="s">
        <v>213</v>
      </c>
      <c r="S8" s="250" t="s">
        <v>260</v>
      </c>
      <c r="T8" s="250" t="s">
        <v>213</v>
      </c>
      <c r="U8" s="245"/>
    </row>
    <row r="9" spans="1:21" ht="37.5" customHeight="1" x14ac:dyDescent="0.15">
      <c r="A9" s="197" t="s">
        <v>215</v>
      </c>
      <c r="B9" s="246">
        <v>943</v>
      </c>
      <c r="C9" s="247">
        <f t="shared" si="0"/>
        <v>4.3901180909178095</v>
      </c>
      <c r="D9" s="248">
        <v>4.2</v>
      </c>
      <c r="E9" s="246">
        <v>733.6</v>
      </c>
      <c r="F9" s="247">
        <f t="shared" si="1"/>
        <v>6.6142229234757126</v>
      </c>
      <c r="G9" s="251">
        <v>2.6</v>
      </c>
      <c r="H9" s="246">
        <v>209.4</v>
      </c>
      <c r="I9" s="247">
        <f t="shared" si="2"/>
        <v>2.0156302791176279</v>
      </c>
      <c r="J9" s="251">
        <v>17</v>
      </c>
      <c r="K9" s="197" t="s">
        <v>215</v>
      </c>
      <c r="L9" s="246">
        <v>936.69</v>
      </c>
      <c r="M9" s="247">
        <f t="shared" ref="M9:M23" si="3">L9/$L$7*100</f>
        <v>4.3798026612950736</v>
      </c>
      <c r="N9" s="248">
        <v>7.5</v>
      </c>
      <c r="O9" s="246">
        <v>729.31</v>
      </c>
      <c r="P9" s="247">
        <f t="shared" ref="P9:P23" si="4">O9/$O$7*100</f>
        <v>6.7780306712602618</v>
      </c>
      <c r="Q9" s="251">
        <v>3.9</v>
      </c>
      <c r="R9" s="246">
        <v>207.38</v>
      </c>
      <c r="S9" s="247">
        <f t="shared" ref="S9:S23" si="5">R9/$R$7*100</f>
        <v>1.9515031976120483</v>
      </c>
      <c r="T9" s="251">
        <v>20.2</v>
      </c>
      <c r="U9" s="245"/>
    </row>
    <row r="10" spans="1:21" ht="37.5" customHeight="1" x14ac:dyDescent="0.15">
      <c r="A10" s="197" t="s">
        <v>216</v>
      </c>
      <c r="B10" s="246">
        <v>3834.63</v>
      </c>
      <c r="C10" s="247">
        <f t="shared" si="0"/>
        <v>17.852045106019258</v>
      </c>
      <c r="D10" s="248">
        <v>17</v>
      </c>
      <c r="E10" s="246">
        <v>2670.67</v>
      </c>
      <c r="F10" s="247">
        <f t="shared" si="1"/>
        <v>24.079071340020285</v>
      </c>
      <c r="G10" s="251">
        <v>6</v>
      </c>
      <c r="H10" s="246">
        <v>1163.96</v>
      </c>
      <c r="I10" s="247">
        <f t="shared" si="2"/>
        <v>11.203978126464918</v>
      </c>
      <c r="J10" s="251">
        <v>42.2</v>
      </c>
      <c r="K10" s="197" t="s">
        <v>216</v>
      </c>
      <c r="L10" s="246">
        <v>3783.09</v>
      </c>
      <c r="M10" s="247">
        <f t="shared" si="3"/>
        <v>17.689083528081628</v>
      </c>
      <c r="N10" s="248">
        <v>18.2</v>
      </c>
      <c r="O10" s="246">
        <v>2620.75</v>
      </c>
      <c r="P10" s="247">
        <f t="shared" si="4"/>
        <v>24.356616365750273</v>
      </c>
      <c r="Q10" s="251">
        <v>6.7</v>
      </c>
      <c r="R10" s="246">
        <v>1162.3399999999999</v>
      </c>
      <c r="S10" s="247">
        <f t="shared" si="5"/>
        <v>10.93794110672383</v>
      </c>
      <c r="T10" s="251">
        <v>44.1</v>
      </c>
      <c r="U10" s="245"/>
    </row>
    <row r="11" spans="1:21" ht="37.5" customHeight="1" x14ac:dyDescent="0.15">
      <c r="A11" s="197" t="s">
        <v>217</v>
      </c>
      <c r="B11" s="246">
        <v>76.290000000000006</v>
      </c>
      <c r="C11" s="247">
        <f t="shared" si="0"/>
        <v>0.3551666056798724</v>
      </c>
      <c r="D11" s="248">
        <v>7.7</v>
      </c>
      <c r="E11" s="246">
        <v>67.260000000000005</v>
      </c>
      <c r="F11" s="247">
        <f t="shared" si="1"/>
        <v>0.60642398286937904</v>
      </c>
      <c r="G11" s="251">
        <v>7.4</v>
      </c>
      <c r="H11" s="246">
        <v>9.0399999999999991</v>
      </c>
      <c r="I11" s="247">
        <f t="shared" si="2"/>
        <v>8.7016703549299676E-2</v>
      </c>
      <c r="J11" s="251">
        <v>8.3000000000000007</v>
      </c>
      <c r="K11" s="197" t="s">
        <v>217</v>
      </c>
      <c r="L11" s="246">
        <v>71.98</v>
      </c>
      <c r="M11" s="247">
        <f t="shared" si="3"/>
        <v>0.33656620179570551</v>
      </c>
      <c r="N11" s="248">
        <v>5.0999999999999996</v>
      </c>
      <c r="O11" s="246">
        <v>64.5</v>
      </c>
      <c r="P11" s="247">
        <f t="shared" si="4"/>
        <v>0.59944739314734041</v>
      </c>
      <c r="Q11" s="251">
        <v>5.7</v>
      </c>
      <c r="R11" s="246">
        <v>7.47</v>
      </c>
      <c r="S11" s="247">
        <f t="shared" si="5"/>
        <v>7.0294767509701997E-2</v>
      </c>
      <c r="T11" s="251">
        <v>0.2</v>
      </c>
      <c r="U11" s="245"/>
    </row>
    <row r="12" spans="1:21" ht="37.5" customHeight="1" x14ac:dyDescent="0.15">
      <c r="A12" s="197" t="s">
        <v>218</v>
      </c>
      <c r="B12" s="246">
        <v>172</v>
      </c>
      <c r="C12" s="247">
        <f t="shared" si="0"/>
        <v>0.80074264224587832</v>
      </c>
      <c r="D12" s="248">
        <v>8</v>
      </c>
      <c r="E12" s="246">
        <v>93.01</v>
      </c>
      <c r="F12" s="247">
        <f t="shared" si="1"/>
        <v>0.83858897779781361</v>
      </c>
      <c r="G12" s="251">
        <v>7.6</v>
      </c>
      <c r="H12" s="246">
        <v>78.98</v>
      </c>
      <c r="I12" s="247">
        <f t="shared" si="2"/>
        <v>0.76024106707120453</v>
      </c>
      <c r="J12" s="251">
        <v>8.4</v>
      </c>
      <c r="K12" s="197" t="s">
        <v>218</v>
      </c>
      <c r="L12" s="246">
        <v>176.46</v>
      </c>
      <c r="M12" s="247">
        <f t="shared" si="3"/>
        <v>0.82509685980647673</v>
      </c>
      <c r="N12" s="248">
        <v>3.8</v>
      </c>
      <c r="O12" s="246">
        <v>114.29</v>
      </c>
      <c r="P12" s="247">
        <f t="shared" si="4"/>
        <v>1.0621836056249543</v>
      </c>
      <c r="Q12" s="251">
        <v>2.4</v>
      </c>
      <c r="R12" s="246">
        <v>62.17</v>
      </c>
      <c r="S12" s="247">
        <f t="shared" si="5"/>
        <v>0.58503690710551182</v>
      </c>
      <c r="T12" s="251">
        <v>6.7</v>
      </c>
      <c r="U12" s="245"/>
    </row>
    <row r="13" spans="1:21" ht="37.5" customHeight="1" x14ac:dyDescent="0.15">
      <c r="A13" s="197" t="s">
        <v>219</v>
      </c>
      <c r="B13" s="246">
        <v>1921.22</v>
      </c>
      <c r="C13" s="247">
        <f t="shared" si="0"/>
        <v>8.9442022042768965</v>
      </c>
      <c r="D13" s="248">
        <v>41.5</v>
      </c>
      <c r="E13" s="246">
        <v>1274.7</v>
      </c>
      <c r="F13" s="247">
        <f t="shared" si="1"/>
        <v>11.492843457680605</v>
      </c>
      <c r="G13" s="251">
        <v>22</v>
      </c>
      <c r="H13" s="246">
        <v>646.53</v>
      </c>
      <c r="I13" s="247">
        <f t="shared" si="2"/>
        <v>6.2233306798372485</v>
      </c>
      <c r="J13" s="251">
        <v>79.8</v>
      </c>
      <c r="K13" s="197" t="s">
        <v>219</v>
      </c>
      <c r="L13" s="246">
        <v>1931.51</v>
      </c>
      <c r="M13" s="247">
        <f t="shared" si="3"/>
        <v>9.0314112868911245</v>
      </c>
      <c r="N13" s="248">
        <v>48.5</v>
      </c>
      <c r="O13" s="246">
        <v>1137.83</v>
      </c>
      <c r="P13" s="247">
        <f t="shared" si="4"/>
        <v>10.57471670302075</v>
      </c>
      <c r="Q13" s="251">
        <v>25.8</v>
      </c>
      <c r="R13" s="246">
        <v>793.68</v>
      </c>
      <c r="S13" s="247">
        <f t="shared" si="5"/>
        <v>7.4687484708300236</v>
      </c>
      <c r="T13" s="251">
        <v>81</v>
      </c>
      <c r="U13" s="245"/>
    </row>
    <row r="14" spans="1:21" ht="37.5" customHeight="1" x14ac:dyDescent="0.15">
      <c r="A14" s="197" t="s">
        <v>220</v>
      </c>
      <c r="B14" s="246">
        <v>4404.8599999999997</v>
      </c>
      <c r="C14" s="247">
        <f t="shared" si="0"/>
        <v>20.50673973908825</v>
      </c>
      <c r="D14" s="248">
        <v>52.2</v>
      </c>
      <c r="E14" s="246">
        <v>2209.69</v>
      </c>
      <c r="F14" s="247">
        <f t="shared" si="1"/>
        <v>19.922822044404374</v>
      </c>
      <c r="G14" s="251">
        <v>27.9</v>
      </c>
      <c r="H14" s="246">
        <v>2195.1799999999998</v>
      </c>
      <c r="I14" s="247">
        <f t="shared" si="2"/>
        <v>21.130235320503502</v>
      </c>
      <c r="J14" s="251">
        <v>76.599999999999994</v>
      </c>
      <c r="K14" s="197" t="s">
        <v>220</v>
      </c>
      <c r="L14" s="246">
        <v>4422.49</v>
      </c>
      <c r="M14" s="247">
        <f t="shared" si="3"/>
        <v>20.678808860509719</v>
      </c>
      <c r="N14" s="248">
        <v>50.3</v>
      </c>
      <c r="O14" s="246">
        <v>2174.67</v>
      </c>
      <c r="P14" s="247">
        <f t="shared" si="4"/>
        <v>20.210856782259331</v>
      </c>
      <c r="Q14" s="251">
        <v>26.8</v>
      </c>
      <c r="R14" s="246">
        <v>2247.8200000000002</v>
      </c>
      <c r="S14" s="247">
        <f t="shared" si="5"/>
        <v>21.152608340516512</v>
      </c>
      <c r="T14" s="251">
        <v>73</v>
      </c>
      <c r="U14" s="245"/>
    </row>
    <row r="15" spans="1:21" ht="37.5" customHeight="1" x14ac:dyDescent="0.15">
      <c r="A15" s="197" t="s">
        <v>221</v>
      </c>
      <c r="B15" s="246">
        <v>442.33</v>
      </c>
      <c r="C15" s="247">
        <f t="shared" si="0"/>
        <v>2.0592586799105774</v>
      </c>
      <c r="D15" s="248">
        <v>12.2</v>
      </c>
      <c r="E15" s="246">
        <v>139.21</v>
      </c>
      <c r="F15" s="247">
        <f t="shared" si="1"/>
        <v>1.255133551222811</v>
      </c>
      <c r="G15" s="251">
        <v>2.2000000000000002</v>
      </c>
      <c r="H15" s="246">
        <v>303.12</v>
      </c>
      <c r="I15" s="247">
        <f t="shared" si="2"/>
        <v>2.9177547765335974</v>
      </c>
      <c r="J15" s="251">
        <v>16.899999999999999</v>
      </c>
      <c r="K15" s="197" t="s">
        <v>221</v>
      </c>
      <c r="L15" s="246">
        <v>444.98</v>
      </c>
      <c r="M15" s="247">
        <f t="shared" si="3"/>
        <v>2.0806505762024594</v>
      </c>
      <c r="N15" s="248">
        <v>11.3</v>
      </c>
      <c r="O15" s="246">
        <v>145.49</v>
      </c>
      <c r="P15" s="247">
        <f t="shared" si="4"/>
        <v>1.3521488562636677</v>
      </c>
      <c r="Q15" s="251">
        <v>1.8</v>
      </c>
      <c r="R15" s="246">
        <v>299.5</v>
      </c>
      <c r="S15" s="247">
        <f t="shared" si="5"/>
        <v>2.8183778941306219</v>
      </c>
      <c r="T15" s="251">
        <v>15.9</v>
      </c>
      <c r="U15" s="245"/>
    </row>
    <row r="16" spans="1:21" ht="37.5" customHeight="1" x14ac:dyDescent="0.15">
      <c r="A16" s="197" t="s">
        <v>222</v>
      </c>
      <c r="B16" s="246">
        <v>262.02999999999997</v>
      </c>
      <c r="C16" s="247">
        <f t="shared" si="0"/>
        <v>1.2198755496958571</v>
      </c>
      <c r="D16" s="248">
        <v>32.799999999999997</v>
      </c>
      <c r="E16" s="246">
        <v>162.41999999999999</v>
      </c>
      <c r="F16" s="247">
        <f t="shared" si="1"/>
        <v>1.4643976107291783</v>
      </c>
      <c r="G16" s="251">
        <v>17.100000000000001</v>
      </c>
      <c r="H16" s="246">
        <v>99.63</v>
      </c>
      <c r="I16" s="247">
        <f t="shared" si="2"/>
        <v>0.95901262993547864</v>
      </c>
      <c r="J16" s="251">
        <v>58.5</v>
      </c>
      <c r="K16" s="197" t="s">
        <v>222</v>
      </c>
      <c r="L16" s="246">
        <v>248.68</v>
      </c>
      <c r="M16" s="247">
        <f t="shared" si="3"/>
        <v>1.1627852606634628</v>
      </c>
      <c r="N16" s="248">
        <v>27.9</v>
      </c>
      <c r="O16" s="246">
        <v>158.88999999999999</v>
      </c>
      <c r="P16" s="247">
        <f t="shared" si="4"/>
        <v>1.4766852139097817</v>
      </c>
      <c r="Q16" s="251">
        <v>16.8</v>
      </c>
      <c r="R16" s="246">
        <v>89.78</v>
      </c>
      <c r="S16" s="247">
        <f t="shared" si="5"/>
        <v>0.84485464886493233</v>
      </c>
      <c r="T16" s="251">
        <v>47.5</v>
      </c>
      <c r="U16" s="245"/>
    </row>
    <row r="17" spans="1:21" ht="37.5" customHeight="1" x14ac:dyDescent="0.15">
      <c r="A17" s="197" t="s">
        <v>223</v>
      </c>
      <c r="B17" s="246">
        <v>400.36</v>
      </c>
      <c r="C17" s="247">
        <f t="shared" si="0"/>
        <v>1.8638681642416266</v>
      </c>
      <c r="D17" s="248">
        <v>17.3</v>
      </c>
      <c r="E17" s="246">
        <v>259.75</v>
      </c>
      <c r="F17" s="247">
        <f t="shared" si="1"/>
        <v>2.3419362109771216</v>
      </c>
      <c r="G17" s="251">
        <v>7.3</v>
      </c>
      <c r="H17" s="246">
        <v>140.61000000000001</v>
      </c>
      <c r="I17" s="247">
        <f t="shared" si="2"/>
        <v>1.3534755183702467</v>
      </c>
      <c r="J17" s="251">
        <v>35.700000000000003</v>
      </c>
      <c r="K17" s="197" t="s">
        <v>223</v>
      </c>
      <c r="L17" s="246">
        <v>398.61</v>
      </c>
      <c r="M17" s="247">
        <f t="shared" si="3"/>
        <v>1.863832365904226</v>
      </c>
      <c r="N17" s="248">
        <v>13.1</v>
      </c>
      <c r="O17" s="246">
        <v>272.51</v>
      </c>
      <c r="P17" s="247">
        <f t="shared" si="4"/>
        <v>2.5326420016524303</v>
      </c>
      <c r="Q17" s="251">
        <v>4.3</v>
      </c>
      <c r="R17" s="246">
        <v>126.1</v>
      </c>
      <c r="S17" s="247">
        <f t="shared" si="5"/>
        <v>1.18663590133513</v>
      </c>
      <c r="T17" s="251">
        <v>31.7</v>
      </c>
      <c r="U17" s="245"/>
    </row>
    <row r="18" spans="1:21" ht="37.5" customHeight="1" x14ac:dyDescent="0.15">
      <c r="A18" s="197" t="s">
        <v>224</v>
      </c>
      <c r="B18" s="246">
        <v>1873.49</v>
      </c>
      <c r="C18" s="247">
        <f t="shared" si="0"/>
        <v>8.7219961210536656</v>
      </c>
      <c r="D18" s="248">
        <v>85.8</v>
      </c>
      <c r="E18" s="246">
        <v>728.7</v>
      </c>
      <c r="F18" s="247">
        <f t="shared" si="1"/>
        <v>6.5700439535670005</v>
      </c>
      <c r="G18" s="251">
        <v>79</v>
      </c>
      <c r="H18" s="246">
        <v>1144.79</v>
      </c>
      <c r="I18" s="247">
        <f t="shared" si="2"/>
        <v>11.019452661084378</v>
      </c>
      <c r="J18" s="251">
        <v>90</v>
      </c>
      <c r="K18" s="197" t="s">
        <v>224</v>
      </c>
      <c r="L18" s="246">
        <v>1888.92</v>
      </c>
      <c r="M18" s="247">
        <f t="shared" si="3"/>
        <v>8.8322677118080595</v>
      </c>
      <c r="N18" s="248">
        <v>84.8</v>
      </c>
      <c r="O18" s="246">
        <v>598.78</v>
      </c>
      <c r="P18" s="247">
        <f t="shared" si="4"/>
        <v>5.5649164351746432</v>
      </c>
      <c r="Q18" s="251">
        <v>75.599999999999994</v>
      </c>
      <c r="R18" s="246">
        <v>1290.1600000000001</v>
      </c>
      <c r="S18" s="247">
        <f t="shared" si="5"/>
        <v>12.140762684112065</v>
      </c>
      <c r="T18" s="251">
        <v>89</v>
      </c>
      <c r="U18" s="245"/>
    </row>
    <row r="19" spans="1:21" ht="37.5" customHeight="1" x14ac:dyDescent="0.15">
      <c r="A19" s="197" t="s">
        <v>225</v>
      </c>
      <c r="B19" s="246">
        <v>688.34</v>
      </c>
      <c r="C19" s="247">
        <f t="shared" si="0"/>
        <v>3.204553432346092</v>
      </c>
      <c r="D19" s="248">
        <v>52.6</v>
      </c>
      <c r="E19" s="246">
        <v>318.22000000000003</v>
      </c>
      <c r="F19" s="247">
        <f t="shared" si="1"/>
        <v>2.8691085315000566</v>
      </c>
      <c r="G19" s="251">
        <v>40</v>
      </c>
      <c r="H19" s="246">
        <v>370.12</v>
      </c>
      <c r="I19" s="247">
        <f t="shared" si="2"/>
        <v>3.5626794599188938</v>
      </c>
      <c r="J19" s="251">
        <v>63.4</v>
      </c>
      <c r="K19" s="197" t="s">
        <v>225</v>
      </c>
      <c r="L19" s="246">
        <v>624.34</v>
      </c>
      <c r="M19" s="247">
        <f t="shared" si="3"/>
        <v>2.9193073413327419</v>
      </c>
      <c r="N19" s="248">
        <v>60.2</v>
      </c>
      <c r="O19" s="246">
        <v>311.55</v>
      </c>
      <c r="P19" s="247">
        <f t="shared" si="4"/>
        <v>2.8954703152721537</v>
      </c>
      <c r="Q19" s="251">
        <v>48</v>
      </c>
      <c r="R19" s="246">
        <v>312.79000000000002</v>
      </c>
      <c r="S19" s="247">
        <f t="shared" si="5"/>
        <v>2.9434404724711762</v>
      </c>
      <c r="T19" s="251">
        <v>72.3</v>
      </c>
      <c r="U19" s="245"/>
    </row>
    <row r="20" spans="1:21" ht="37.5" customHeight="1" x14ac:dyDescent="0.15">
      <c r="A20" s="197" t="s">
        <v>226</v>
      </c>
      <c r="B20" s="246">
        <v>1210.69</v>
      </c>
      <c r="C20" s="247">
        <f t="shared" si="0"/>
        <v>5.6363436601201302</v>
      </c>
      <c r="D20" s="248">
        <v>34</v>
      </c>
      <c r="E20" s="246">
        <v>573.54</v>
      </c>
      <c r="F20" s="247">
        <f t="shared" si="1"/>
        <v>5.1711033472331787</v>
      </c>
      <c r="G20" s="251">
        <v>25.9</v>
      </c>
      <c r="H20" s="246">
        <v>637.14</v>
      </c>
      <c r="I20" s="247">
        <f t="shared" si="2"/>
        <v>6.1329449667478757</v>
      </c>
      <c r="J20" s="251">
        <v>41.3</v>
      </c>
      <c r="K20" s="197" t="s">
        <v>226</v>
      </c>
      <c r="L20" s="246">
        <v>1210.67</v>
      </c>
      <c r="M20" s="247">
        <f t="shared" si="3"/>
        <v>5.6608864063351874</v>
      </c>
      <c r="N20" s="248">
        <v>33.1</v>
      </c>
      <c r="O20" s="246">
        <v>503.98</v>
      </c>
      <c r="P20" s="247">
        <f t="shared" si="4"/>
        <v>4.6838681736185528</v>
      </c>
      <c r="Q20" s="251">
        <v>27.3</v>
      </c>
      <c r="R20" s="246">
        <v>706.7</v>
      </c>
      <c r="S20" s="247">
        <f t="shared" si="5"/>
        <v>6.6502425969352617</v>
      </c>
      <c r="T20" s="251">
        <v>37</v>
      </c>
      <c r="U20" s="245"/>
    </row>
    <row r="21" spans="1:21" ht="37.5" customHeight="1" x14ac:dyDescent="0.15">
      <c r="A21" s="197" t="s">
        <v>227</v>
      </c>
      <c r="B21" s="246">
        <v>3489.18</v>
      </c>
      <c r="C21" s="247">
        <f t="shared" si="0"/>
        <v>16.243809374834147</v>
      </c>
      <c r="D21" s="248">
        <v>38.700000000000003</v>
      </c>
      <c r="E21" s="246">
        <v>867.37</v>
      </c>
      <c r="F21" s="247">
        <f t="shared" si="1"/>
        <v>7.8203088019835461</v>
      </c>
      <c r="G21" s="251">
        <v>32.6</v>
      </c>
      <c r="H21" s="246">
        <v>2621.81</v>
      </c>
      <c r="I21" s="247">
        <f t="shared" si="2"/>
        <v>25.236865435020949</v>
      </c>
      <c r="J21" s="251">
        <v>40.700000000000003</v>
      </c>
      <c r="K21" s="197" t="s">
        <v>227</v>
      </c>
      <c r="L21" s="246">
        <v>3461.03</v>
      </c>
      <c r="M21" s="247">
        <f t="shared" si="3"/>
        <v>16.183185904431657</v>
      </c>
      <c r="N21" s="248">
        <v>36.5</v>
      </c>
      <c r="O21" s="246">
        <v>879.86</v>
      </c>
      <c r="P21" s="247">
        <f t="shared" si="4"/>
        <v>8.1772059431723871</v>
      </c>
      <c r="Q21" s="251">
        <v>30.2</v>
      </c>
      <c r="R21" s="246">
        <v>2581.17</v>
      </c>
      <c r="S21" s="247">
        <f t="shared" si="5"/>
        <v>24.289524103482933</v>
      </c>
      <c r="T21" s="251">
        <v>38.700000000000003</v>
      </c>
      <c r="U21" s="245"/>
    </row>
    <row r="22" spans="1:21" ht="37.5" customHeight="1" x14ac:dyDescent="0.15">
      <c r="A22" s="197" t="s">
        <v>228</v>
      </c>
      <c r="B22" s="246">
        <v>170.42</v>
      </c>
      <c r="C22" s="247">
        <f t="shared" si="0"/>
        <v>0.79338698309036371</v>
      </c>
      <c r="D22" s="248">
        <v>32.6</v>
      </c>
      <c r="E22" s="246">
        <v>102.83</v>
      </c>
      <c r="F22" s="247">
        <f t="shared" si="1"/>
        <v>0.92712723994139523</v>
      </c>
      <c r="G22" s="251">
        <v>20.2</v>
      </c>
      <c r="H22" s="246">
        <v>67.59</v>
      </c>
      <c r="I22" s="247">
        <f t="shared" si="2"/>
        <v>0.65060387089570415</v>
      </c>
      <c r="J22" s="251">
        <v>51.4</v>
      </c>
      <c r="K22" s="197" t="s">
        <v>228</v>
      </c>
      <c r="L22" s="246">
        <v>168.1</v>
      </c>
      <c r="M22" s="247">
        <f t="shared" si="3"/>
        <v>0.78600692583853971</v>
      </c>
      <c r="N22" s="248">
        <v>20.7</v>
      </c>
      <c r="O22" s="246">
        <v>110.37</v>
      </c>
      <c r="P22" s="247">
        <f t="shared" si="4"/>
        <v>1.0257520741344492</v>
      </c>
      <c r="Q22" s="251">
        <v>13.1</v>
      </c>
      <c r="R22" s="246">
        <v>57.73</v>
      </c>
      <c r="S22" s="247">
        <f t="shared" si="5"/>
        <v>0.54325527822424302</v>
      </c>
      <c r="T22" s="251">
        <v>35</v>
      </c>
      <c r="U22" s="245"/>
    </row>
    <row r="23" spans="1:21" ht="37.5" customHeight="1" x14ac:dyDescent="0.15">
      <c r="A23" s="202" t="s">
        <v>229</v>
      </c>
      <c r="B23" s="246">
        <v>1590.04</v>
      </c>
      <c r="C23" s="247">
        <f t="shared" si="0"/>
        <v>7.4024001795153271</v>
      </c>
      <c r="D23" s="251">
        <v>35.5</v>
      </c>
      <c r="E23" s="246">
        <v>889.24</v>
      </c>
      <c r="F23" s="247">
        <f t="shared" si="1"/>
        <v>8.0174912656373269</v>
      </c>
      <c r="G23" s="251">
        <v>17.399999999999999</v>
      </c>
      <c r="H23" s="246">
        <v>700.8</v>
      </c>
      <c r="I23" s="247">
        <f t="shared" si="2"/>
        <v>6.7457196733793383</v>
      </c>
      <c r="J23" s="251">
        <v>58.5</v>
      </c>
      <c r="K23" s="202" t="s">
        <v>229</v>
      </c>
      <c r="L23" s="246">
        <v>1617.81</v>
      </c>
      <c r="M23" s="247">
        <f t="shared" si="3"/>
        <v>7.5646035972090893</v>
      </c>
      <c r="N23" s="251">
        <v>36.9</v>
      </c>
      <c r="O23" s="246">
        <v>936.03</v>
      </c>
      <c r="P23" s="247">
        <f t="shared" si="4"/>
        <v>8.6992363319024051</v>
      </c>
      <c r="Q23" s="251">
        <v>20</v>
      </c>
      <c r="R23" s="246">
        <v>681.78</v>
      </c>
      <c r="S23" s="247">
        <f t="shared" si="5"/>
        <v>6.4157384997007529</v>
      </c>
      <c r="T23" s="251">
        <v>60.2</v>
      </c>
      <c r="U23" s="245"/>
    </row>
    <row r="24" spans="1:21" ht="15" customHeight="1" x14ac:dyDescent="0.15">
      <c r="A24" s="252"/>
      <c r="B24" s="253"/>
      <c r="C24" s="253"/>
      <c r="D24" s="253"/>
      <c r="E24" s="253"/>
      <c r="F24" s="253"/>
      <c r="G24" s="253"/>
      <c r="H24" s="253"/>
      <c r="I24" s="253"/>
      <c r="J24" s="253"/>
      <c r="K24" s="252"/>
      <c r="L24" s="253"/>
      <c r="M24" s="253"/>
      <c r="N24" s="253"/>
      <c r="O24" s="253"/>
      <c r="P24" s="253"/>
      <c r="Q24" s="253"/>
      <c r="R24" s="253"/>
      <c r="S24" s="253"/>
      <c r="T24" s="254" t="s">
        <v>230</v>
      </c>
    </row>
  </sheetData>
  <mergeCells count="8">
    <mergeCell ref="O5:Q5"/>
    <mergeCell ref="R5:T5"/>
    <mergeCell ref="A5:A6"/>
    <mergeCell ref="B5:D5"/>
    <mergeCell ref="E5:G5"/>
    <mergeCell ref="H5:J5"/>
    <mergeCell ref="K5:K6"/>
    <mergeCell ref="L5:N5"/>
  </mergeCells>
  <phoneticPr fontId="2"/>
  <dataValidations count="1">
    <dataValidation type="whole" allowBlank="1" showInputMessage="1" showErrorMessage="1" errorTitle="入力エラー" error="入力した値に誤りがあります" sqref="A7:A9 A11:A19 K7:K9 K11:K19">
      <formula1>-999999999999</formula1>
      <formula2>999999999999</formula2>
    </dataValidation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9"/>
  <sheetViews>
    <sheetView zoomScale="110" zoomScaleNormal="110" workbookViewId="0"/>
  </sheetViews>
  <sheetFormatPr defaultColWidth="8.75" defaultRowHeight="15" customHeight="1" x14ac:dyDescent="0.15"/>
  <cols>
    <col min="1" max="1" width="11.25" style="122" customWidth="1"/>
    <col min="2" max="2" width="8.625" style="122" customWidth="1"/>
    <col min="3" max="9" width="8.25" style="122" customWidth="1"/>
    <col min="10" max="10" width="8.625" style="122" customWidth="1"/>
    <col min="11" max="16384" width="8.75" style="122"/>
  </cols>
  <sheetData>
    <row r="1" spans="1:10" ht="15" customHeight="1" x14ac:dyDescent="0.15">
      <c r="A1" s="730" t="s">
        <v>771</v>
      </c>
    </row>
    <row r="3" spans="1:10" ht="15" customHeight="1" x14ac:dyDescent="0.15">
      <c r="A3" s="255" t="s">
        <v>261</v>
      </c>
      <c r="B3" s="256"/>
      <c r="C3" s="256"/>
      <c r="D3" s="256"/>
      <c r="E3" s="256"/>
      <c r="F3" s="256"/>
      <c r="G3" s="256"/>
      <c r="H3" s="256"/>
      <c r="I3" s="256"/>
      <c r="J3" s="256"/>
    </row>
    <row r="4" spans="1:10" s="35" customFormat="1" ht="15" customHeight="1" x14ac:dyDescent="0.15">
      <c r="A4" s="256"/>
      <c r="B4" s="256"/>
      <c r="C4" s="256"/>
      <c r="D4" s="256"/>
      <c r="E4" s="256"/>
      <c r="F4" s="256"/>
      <c r="G4" s="256"/>
      <c r="H4" s="256"/>
      <c r="I4" s="256"/>
      <c r="J4" s="37" t="s">
        <v>262</v>
      </c>
    </row>
    <row r="5" spans="1:10" s="259" customFormat="1" ht="15" customHeight="1" x14ac:dyDescent="0.15">
      <c r="A5" s="104" t="s">
        <v>163</v>
      </c>
      <c r="B5" s="257" t="s">
        <v>263</v>
      </c>
      <c r="C5" s="258" t="s">
        <v>264</v>
      </c>
      <c r="D5" s="258" t="s">
        <v>265</v>
      </c>
      <c r="E5" s="258" t="s">
        <v>266</v>
      </c>
      <c r="F5" s="258" t="s">
        <v>267</v>
      </c>
      <c r="G5" s="258" t="s">
        <v>268</v>
      </c>
      <c r="H5" s="258" t="s">
        <v>269</v>
      </c>
      <c r="I5" s="258" t="s">
        <v>270</v>
      </c>
      <c r="J5" s="258" t="s">
        <v>37</v>
      </c>
    </row>
    <row r="6" spans="1:10" s="35" customFormat="1" ht="15" customHeight="1" x14ac:dyDescent="0.15">
      <c r="A6" s="260" t="s">
        <v>271</v>
      </c>
      <c r="B6" s="261">
        <v>54</v>
      </c>
      <c r="C6" s="128">
        <v>16</v>
      </c>
      <c r="D6" s="128">
        <v>2</v>
      </c>
      <c r="E6" s="128">
        <v>10</v>
      </c>
      <c r="F6" s="128">
        <v>0</v>
      </c>
      <c r="G6" s="128">
        <v>0</v>
      </c>
      <c r="H6" s="128">
        <v>2</v>
      </c>
      <c r="I6" s="128">
        <v>17</v>
      </c>
      <c r="J6" s="128">
        <v>7</v>
      </c>
    </row>
    <row r="7" spans="1:10" s="35" customFormat="1" ht="15" customHeight="1" x14ac:dyDescent="0.15">
      <c r="A7" s="262" t="s">
        <v>272</v>
      </c>
      <c r="B7" s="261">
        <v>45</v>
      </c>
      <c r="C7" s="128">
        <v>10</v>
      </c>
      <c r="D7" s="128">
        <v>7</v>
      </c>
      <c r="E7" s="128">
        <v>5</v>
      </c>
      <c r="F7" s="128">
        <v>0</v>
      </c>
      <c r="G7" s="128">
        <v>1</v>
      </c>
      <c r="H7" s="128">
        <v>0</v>
      </c>
      <c r="I7" s="128">
        <v>16</v>
      </c>
      <c r="J7" s="128">
        <v>6</v>
      </c>
    </row>
    <row r="8" spans="1:10" s="35" customFormat="1" ht="15" customHeight="1" x14ac:dyDescent="0.15">
      <c r="A8" s="262" t="s">
        <v>41</v>
      </c>
      <c r="B8" s="261">
        <v>34</v>
      </c>
      <c r="C8" s="128">
        <v>6</v>
      </c>
      <c r="D8" s="128">
        <v>5</v>
      </c>
      <c r="E8" s="128">
        <v>13</v>
      </c>
      <c r="F8" s="128">
        <v>0</v>
      </c>
      <c r="G8" s="128">
        <v>0</v>
      </c>
      <c r="H8" s="128">
        <v>1</v>
      </c>
      <c r="I8" s="128">
        <v>9</v>
      </c>
      <c r="J8" s="128">
        <v>0</v>
      </c>
    </row>
    <row r="9" spans="1:10" s="35" customFormat="1" ht="15" customHeight="1" x14ac:dyDescent="0.15">
      <c r="A9" s="131"/>
      <c r="B9" s="131"/>
      <c r="C9" s="131"/>
      <c r="D9" s="131"/>
      <c r="E9" s="131"/>
      <c r="F9" s="131"/>
      <c r="G9" s="131"/>
      <c r="H9" s="131"/>
      <c r="I9" s="131"/>
      <c r="J9" s="132" t="s">
        <v>273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D9"/>
  <sheetViews>
    <sheetView zoomScale="110" zoomScaleNormal="110" workbookViewId="0"/>
  </sheetViews>
  <sheetFormatPr defaultColWidth="8.75" defaultRowHeight="15" customHeight="1" x14ac:dyDescent="0.15"/>
  <cols>
    <col min="1" max="1" width="11.25" style="122" customWidth="1"/>
    <col min="2" max="4" width="25" style="122" customWidth="1"/>
    <col min="5" max="16384" width="8.75" style="122"/>
  </cols>
  <sheetData>
    <row r="1" spans="1:4" ht="15" customHeight="1" x14ac:dyDescent="0.15">
      <c r="A1" s="730" t="s">
        <v>771</v>
      </c>
    </row>
    <row r="3" spans="1:4" ht="15" customHeight="1" x14ac:dyDescent="0.15">
      <c r="A3" s="34" t="s">
        <v>274</v>
      </c>
    </row>
    <row r="4" spans="1:4" ht="15" customHeight="1" x14ac:dyDescent="0.15">
      <c r="D4" s="37" t="s">
        <v>275</v>
      </c>
    </row>
    <row r="5" spans="1:4" ht="15" customHeight="1" x14ac:dyDescent="0.15">
      <c r="A5" s="263" t="s">
        <v>163</v>
      </c>
      <c r="B5" s="264" t="s">
        <v>276</v>
      </c>
      <c r="C5" s="264" t="s">
        <v>277</v>
      </c>
      <c r="D5" s="264" t="s">
        <v>278</v>
      </c>
    </row>
    <row r="6" spans="1:4" ht="15" customHeight="1" x14ac:dyDescent="0.15">
      <c r="A6" s="45" t="s">
        <v>279</v>
      </c>
      <c r="B6" s="265">
        <v>4367</v>
      </c>
      <c r="C6" s="265">
        <v>6359</v>
      </c>
      <c r="D6" s="265">
        <v>1637</v>
      </c>
    </row>
    <row r="7" spans="1:4" ht="15" customHeight="1" x14ac:dyDescent="0.15">
      <c r="A7" s="45" t="s">
        <v>40</v>
      </c>
      <c r="B7" s="265">
        <v>4208</v>
      </c>
      <c r="C7" s="265">
        <v>5199</v>
      </c>
      <c r="D7" s="265">
        <v>1233</v>
      </c>
    </row>
    <row r="8" spans="1:4" ht="15" customHeight="1" x14ac:dyDescent="0.15">
      <c r="A8" s="45" t="s">
        <v>41</v>
      </c>
      <c r="B8" s="265">
        <v>4591</v>
      </c>
      <c r="C8" s="265">
        <v>5116</v>
      </c>
      <c r="D8" s="265">
        <v>1220</v>
      </c>
    </row>
    <row r="9" spans="1:4" ht="15" customHeight="1" x14ac:dyDescent="0.15">
      <c r="A9" s="266"/>
      <c r="B9" s="266"/>
      <c r="C9" s="266"/>
      <c r="D9" s="132" t="s">
        <v>273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E9"/>
  <sheetViews>
    <sheetView zoomScale="110" zoomScaleNormal="110" workbookViewId="0"/>
  </sheetViews>
  <sheetFormatPr defaultColWidth="8.75" defaultRowHeight="15" customHeight="1" x14ac:dyDescent="0.15"/>
  <cols>
    <col min="1" max="1" width="11.25" style="122" customWidth="1"/>
    <col min="2" max="5" width="18.75" style="122" customWidth="1"/>
    <col min="6" max="16384" width="8.75" style="122"/>
  </cols>
  <sheetData>
    <row r="1" spans="1:5" ht="15" customHeight="1" x14ac:dyDescent="0.15">
      <c r="A1" s="730" t="s">
        <v>771</v>
      </c>
    </row>
    <row r="3" spans="1:5" ht="15" customHeight="1" x14ac:dyDescent="0.15">
      <c r="A3" s="267" t="s">
        <v>280</v>
      </c>
    </row>
    <row r="4" spans="1:5" ht="15" customHeight="1" x14ac:dyDescent="0.15">
      <c r="B4" s="268"/>
      <c r="C4" s="268"/>
      <c r="D4" s="268"/>
      <c r="E4" s="269" t="s">
        <v>162</v>
      </c>
    </row>
    <row r="5" spans="1:5" ht="15" customHeight="1" x14ac:dyDescent="0.15">
      <c r="A5" s="38" t="s">
        <v>163</v>
      </c>
      <c r="B5" s="270" t="s">
        <v>281</v>
      </c>
      <c r="C5" s="270" t="s">
        <v>282</v>
      </c>
      <c r="D5" s="270" t="s">
        <v>283</v>
      </c>
      <c r="E5" s="270" t="s">
        <v>284</v>
      </c>
    </row>
    <row r="6" spans="1:5" ht="15" customHeight="1" x14ac:dyDescent="0.15">
      <c r="A6" s="45" t="s">
        <v>168</v>
      </c>
      <c r="B6" s="271">
        <v>118</v>
      </c>
      <c r="C6" s="271">
        <v>324</v>
      </c>
      <c r="D6" s="271">
        <v>90</v>
      </c>
      <c r="E6" s="271">
        <v>34</v>
      </c>
    </row>
    <row r="7" spans="1:5" ht="15" customHeight="1" x14ac:dyDescent="0.15">
      <c r="A7" s="45" t="s">
        <v>40</v>
      </c>
      <c r="B7" s="271">
        <v>115</v>
      </c>
      <c r="C7" s="271">
        <v>275</v>
      </c>
      <c r="D7" s="271">
        <v>96</v>
      </c>
      <c r="E7" s="271">
        <v>37</v>
      </c>
    </row>
    <row r="8" spans="1:5" ht="15" customHeight="1" x14ac:dyDescent="0.15">
      <c r="A8" s="45" t="s">
        <v>41</v>
      </c>
      <c r="B8" s="271">
        <v>156</v>
      </c>
      <c r="C8" s="271">
        <v>373</v>
      </c>
      <c r="D8" s="271">
        <v>119</v>
      </c>
      <c r="E8" s="271">
        <v>42</v>
      </c>
    </row>
    <row r="9" spans="1:5" ht="15" customHeight="1" x14ac:dyDescent="0.15">
      <c r="A9" s="266"/>
      <c r="B9" s="266"/>
      <c r="C9" s="266"/>
      <c r="D9" s="266"/>
      <c r="E9" s="272" t="s">
        <v>273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landscape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28"/>
  <sheetViews>
    <sheetView zoomScale="110" zoomScaleNormal="110" workbookViewId="0"/>
  </sheetViews>
  <sheetFormatPr defaultColWidth="8.75" defaultRowHeight="15" customHeight="1" x14ac:dyDescent="0.15"/>
  <cols>
    <col min="1" max="1" width="6.25" style="275" customWidth="1"/>
    <col min="2" max="2" width="13.75" style="275" customWidth="1"/>
    <col min="3" max="3" width="25" style="275" customWidth="1"/>
    <col min="4" max="6" width="13.75" style="275" customWidth="1"/>
    <col min="7" max="16384" width="8.75" style="275"/>
  </cols>
  <sheetData>
    <row r="1" spans="1:6" s="734" customFormat="1" ht="15" customHeight="1" x14ac:dyDescent="0.15">
      <c r="A1" s="732" t="s">
        <v>771</v>
      </c>
    </row>
    <row r="2" spans="1:6" s="734" customFormat="1" ht="15" customHeight="1" x14ac:dyDescent="0.15"/>
    <row r="3" spans="1:6" ht="15" customHeight="1" x14ac:dyDescent="0.15">
      <c r="A3" s="273" t="s">
        <v>285</v>
      </c>
      <c r="B3" s="274"/>
      <c r="C3" s="274"/>
      <c r="D3" s="274"/>
      <c r="E3" s="274"/>
      <c r="F3" s="274"/>
    </row>
    <row r="4" spans="1:6" ht="15" customHeight="1" x14ac:dyDescent="0.15">
      <c r="A4" s="276" t="s">
        <v>286</v>
      </c>
      <c r="B4" s="277"/>
      <c r="C4" s="278"/>
      <c r="D4" s="279"/>
      <c r="E4" s="279"/>
      <c r="F4" s="280" t="s">
        <v>287</v>
      </c>
    </row>
    <row r="5" spans="1:6" ht="15" customHeight="1" x14ac:dyDescent="0.15">
      <c r="A5" s="281" t="s">
        <v>288</v>
      </c>
      <c r="B5" s="281"/>
      <c r="C5" s="282"/>
      <c r="D5" s="283" t="s">
        <v>289</v>
      </c>
      <c r="E5" s="284" t="s">
        <v>290</v>
      </c>
      <c r="F5" s="285" t="s">
        <v>291</v>
      </c>
    </row>
    <row r="6" spans="1:6" ht="15" customHeight="1" x14ac:dyDescent="0.15">
      <c r="A6" s="286" t="s">
        <v>292</v>
      </c>
      <c r="B6" s="287" t="s">
        <v>293</v>
      </c>
      <c r="C6" s="288"/>
      <c r="D6" s="289">
        <v>2600</v>
      </c>
      <c r="E6" s="289">
        <v>400</v>
      </c>
      <c r="F6" s="289">
        <v>3000</v>
      </c>
    </row>
    <row r="7" spans="1:6" ht="15" customHeight="1" x14ac:dyDescent="0.15">
      <c r="A7" s="290"/>
      <c r="B7" s="291" t="s">
        <v>294</v>
      </c>
      <c r="C7" s="292"/>
      <c r="D7" s="293">
        <v>5400</v>
      </c>
      <c r="E7" s="293">
        <v>1600</v>
      </c>
      <c r="F7" s="293">
        <v>7000</v>
      </c>
    </row>
    <row r="8" spans="1:6" ht="15" customHeight="1" x14ac:dyDescent="0.15">
      <c r="A8" s="290"/>
      <c r="B8" s="291" t="s">
        <v>295</v>
      </c>
      <c r="C8" s="292"/>
      <c r="D8" s="294" t="s">
        <v>296</v>
      </c>
      <c r="E8" s="293">
        <v>1500</v>
      </c>
      <c r="F8" s="293">
        <v>1500</v>
      </c>
    </row>
    <row r="9" spans="1:6" ht="15" customHeight="1" x14ac:dyDescent="0.15">
      <c r="A9" s="295"/>
      <c r="B9" s="296" t="s">
        <v>297</v>
      </c>
      <c r="C9" s="297"/>
      <c r="D9" s="293">
        <v>8000</v>
      </c>
      <c r="E9" s="293">
        <v>3500</v>
      </c>
      <c r="F9" s="293">
        <v>11500</v>
      </c>
    </row>
    <row r="10" spans="1:6" ht="15" customHeight="1" x14ac:dyDescent="0.15">
      <c r="A10" s="298" t="s">
        <v>298</v>
      </c>
      <c r="B10" s="298"/>
      <c r="C10" s="299"/>
      <c r="D10" s="300">
        <v>400</v>
      </c>
      <c r="E10" s="300">
        <v>1500</v>
      </c>
      <c r="F10" s="300">
        <v>1900</v>
      </c>
    </row>
    <row r="11" spans="1:6" ht="15" customHeight="1" x14ac:dyDescent="0.15">
      <c r="A11" s="301" t="s">
        <v>299</v>
      </c>
      <c r="B11" s="302" t="s">
        <v>300</v>
      </c>
      <c r="C11" s="303"/>
      <c r="D11" s="293">
        <v>8400</v>
      </c>
      <c r="E11" s="293">
        <v>1600</v>
      </c>
      <c r="F11" s="293">
        <v>10000</v>
      </c>
    </row>
    <row r="12" spans="1:6" ht="15" customHeight="1" x14ac:dyDescent="0.15">
      <c r="A12" s="304"/>
      <c r="B12" s="305" t="s">
        <v>301</v>
      </c>
      <c r="C12" s="306" t="s">
        <v>302</v>
      </c>
      <c r="D12" s="307">
        <v>67200</v>
      </c>
      <c r="E12" s="307">
        <v>26600</v>
      </c>
      <c r="F12" s="307">
        <v>93800</v>
      </c>
    </row>
    <row r="13" spans="1:6" ht="15" customHeight="1" x14ac:dyDescent="0.15">
      <c r="A13" s="304"/>
      <c r="B13" s="308"/>
      <c r="C13" s="309" t="s">
        <v>303</v>
      </c>
      <c r="D13" s="293">
        <v>4400</v>
      </c>
      <c r="E13" s="293">
        <v>26100</v>
      </c>
      <c r="F13" s="293">
        <v>30500</v>
      </c>
    </row>
    <row r="14" spans="1:6" ht="15" customHeight="1" x14ac:dyDescent="0.15">
      <c r="A14" s="304"/>
      <c r="B14" s="308"/>
      <c r="C14" s="309" t="s">
        <v>304</v>
      </c>
      <c r="D14" s="293">
        <v>7000</v>
      </c>
      <c r="E14" s="293">
        <v>7500</v>
      </c>
      <c r="F14" s="293">
        <v>14600</v>
      </c>
    </row>
    <row r="15" spans="1:6" ht="15" customHeight="1" x14ac:dyDescent="0.15">
      <c r="A15" s="304"/>
      <c r="B15" s="308"/>
      <c r="C15" s="310" t="s">
        <v>305</v>
      </c>
      <c r="D15" s="293">
        <v>600</v>
      </c>
      <c r="E15" s="293">
        <v>3100</v>
      </c>
      <c r="F15" s="293">
        <v>3700</v>
      </c>
    </row>
    <row r="16" spans="1:6" ht="15" customHeight="1" x14ac:dyDescent="0.15">
      <c r="A16" s="304"/>
      <c r="B16" s="308"/>
      <c r="C16" s="309" t="s">
        <v>306</v>
      </c>
      <c r="D16" s="293">
        <v>3500</v>
      </c>
      <c r="E16" s="293">
        <v>3600</v>
      </c>
      <c r="F16" s="293">
        <v>7100</v>
      </c>
    </row>
    <row r="17" spans="1:6" ht="15" customHeight="1" x14ac:dyDescent="0.15">
      <c r="A17" s="304"/>
      <c r="B17" s="308"/>
      <c r="C17" s="309" t="s">
        <v>307</v>
      </c>
      <c r="D17" s="293">
        <v>1000</v>
      </c>
      <c r="E17" s="293">
        <v>1100</v>
      </c>
      <c r="F17" s="293">
        <v>2100</v>
      </c>
    </row>
    <row r="18" spans="1:6" ht="15" customHeight="1" x14ac:dyDescent="0.15">
      <c r="A18" s="304"/>
      <c r="B18" s="311"/>
      <c r="C18" s="312" t="s">
        <v>308</v>
      </c>
      <c r="D18" s="293">
        <v>83700</v>
      </c>
      <c r="E18" s="293">
        <v>68000</v>
      </c>
      <c r="F18" s="293">
        <v>151700</v>
      </c>
    </row>
    <row r="19" spans="1:6" ht="15" customHeight="1" x14ac:dyDescent="0.15">
      <c r="A19" s="304"/>
      <c r="B19" s="313" t="s">
        <v>309</v>
      </c>
      <c r="C19" s="314"/>
      <c r="D19" s="307">
        <v>92100</v>
      </c>
      <c r="E19" s="307">
        <v>69600</v>
      </c>
      <c r="F19" s="307">
        <v>161700</v>
      </c>
    </row>
    <row r="20" spans="1:6" ht="15" customHeight="1" x14ac:dyDescent="0.15">
      <c r="A20" s="315"/>
      <c r="B20" s="316" t="s">
        <v>310</v>
      </c>
      <c r="C20" s="297"/>
      <c r="D20" s="317">
        <f>IFERROR(D19/D21*100,"")</f>
        <v>91.641791044776127</v>
      </c>
      <c r="E20" s="317">
        <f>IFERROR(E19/E21*100,"")</f>
        <v>92.800000000000011</v>
      </c>
      <c r="F20" s="317">
        <f>IFERROR(F19/F21*100,"")</f>
        <v>92.136752136752136</v>
      </c>
    </row>
    <row r="21" spans="1:6" ht="15" customHeight="1" x14ac:dyDescent="0.15">
      <c r="A21" s="318" t="s">
        <v>311</v>
      </c>
      <c r="B21" s="318"/>
      <c r="C21" s="319"/>
      <c r="D21" s="320">
        <f>100500</f>
        <v>100500</v>
      </c>
      <c r="E21" s="320">
        <v>75000</v>
      </c>
      <c r="F21" s="320">
        <v>175500</v>
      </c>
    </row>
    <row r="22" spans="1:6" ht="15" customHeight="1" x14ac:dyDescent="0.15">
      <c r="A22" s="321" t="s">
        <v>312</v>
      </c>
      <c r="B22" s="322" t="s">
        <v>313</v>
      </c>
      <c r="C22" s="323" t="s">
        <v>314</v>
      </c>
      <c r="D22" s="317">
        <f>IFERROR(D12/D19*100,"")</f>
        <v>72.964169381107496</v>
      </c>
      <c r="E22" s="317">
        <f>IFERROR(E12/E19*100,"")</f>
        <v>38.218390804597703</v>
      </c>
      <c r="F22" s="317">
        <f>IFERROR(F12/F19*100,"")</f>
        <v>58.00865800865801</v>
      </c>
    </row>
    <row r="23" spans="1:6" ht="15" customHeight="1" x14ac:dyDescent="0.15">
      <c r="A23" s="324"/>
      <c r="B23" s="325"/>
      <c r="C23" s="326" t="s">
        <v>315</v>
      </c>
      <c r="D23" s="317">
        <f>IFERROR(SUM(D13:D14)/D19*100,"")</f>
        <v>12.37785016286645</v>
      </c>
      <c r="E23" s="317">
        <f>IFERROR(SUM(E13:E14)/E19*100,"")</f>
        <v>48.275862068965516</v>
      </c>
      <c r="F23" s="317">
        <f>IFERROR(SUM(F13:F14)/F19*100,"")</f>
        <v>27.89115646258503</v>
      </c>
    </row>
    <row r="24" spans="1:6" ht="15" customHeight="1" x14ac:dyDescent="0.15">
      <c r="A24" s="327" t="s">
        <v>316</v>
      </c>
      <c r="B24" s="328"/>
      <c r="C24" s="328"/>
      <c r="D24" s="328"/>
      <c r="E24" s="328"/>
      <c r="F24" s="328"/>
    </row>
    <row r="25" spans="1:6" ht="15" customHeight="1" x14ac:dyDescent="0.15">
      <c r="A25" s="329" t="s">
        <v>317</v>
      </c>
      <c r="B25" s="329"/>
      <c r="C25" s="329"/>
      <c r="D25" s="329"/>
      <c r="E25" s="329"/>
      <c r="F25" s="329"/>
    </row>
    <row r="26" spans="1:6" ht="15" customHeight="1" x14ac:dyDescent="0.15">
      <c r="A26" s="329" t="s">
        <v>318</v>
      </c>
      <c r="B26" s="329"/>
      <c r="C26" s="329"/>
      <c r="D26" s="329"/>
      <c r="E26" s="329"/>
      <c r="F26" s="329"/>
    </row>
    <row r="27" spans="1:6" ht="15" customHeight="1" x14ac:dyDescent="0.15">
      <c r="A27" s="329" t="s">
        <v>319</v>
      </c>
      <c r="B27" s="329" t="s">
        <v>320</v>
      </c>
      <c r="C27" s="329"/>
      <c r="D27" s="329"/>
      <c r="E27" s="329"/>
      <c r="F27" s="329"/>
    </row>
    <row r="28" spans="1:6" ht="15" customHeight="1" x14ac:dyDescent="0.15">
      <c r="A28" s="329"/>
      <c r="B28" s="329"/>
      <c r="C28" s="329"/>
      <c r="D28" s="329"/>
      <c r="E28" s="329"/>
      <c r="F28" s="330" t="s">
        <v>321</v>
      </c>
    </row>
  </sheetData>
  <mergeCells count="14">
    <mergeCell ref="A22:A23"/>
    <mergeCell ref="B22:B23"/>
    <mergeCell ref="A10:B10"/>
    <mergeCell ref="A11:A20"/>
    <mergeCell ref="B12:B18"/>
    <mergeCell ref="B19:C19"/>
    <mergeCell ref="B20:C20"/>
    <mergeCell ref="A21:C21"/>
    <mergeCell ref="A5:C5"/>
    <mergeCell ref="A6:A9"/>
    <mergeCell ref="B6:C6"/>
    <mergeCell ref="B7:C7"/>
    <mergeCell ref="B8:C8"/>
    <mergeCell ref="B9:C9"/>
  </mergeCells>
  <phoneticPr fontId="2"/>
  <dataValidations count="1">
    <dataValidation imeMode="off" allowBlank="1" showInputMessage="1" showErrorMessage="1" sqref="D6:F23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27"/>
  <sheetViews>
    <sheetView zoomScale="110" zoomScaleNormal="110" workbookViewId="0"/>
  </sheetViews>
  <sheetFormatPr defaultColWidth="9" defaultRowHeight="15" customHeight="1" x14ac:dyDescent="0.15"/>
  <cols>
    <col min="1" max="1" width="22.5" style="352" customWidth="1"/>
    <col min="2" max="7" width="10.625" style="352" customWidth="1"/>
    <col min="8" max="8" width="9" style="352"/>
    <col min="9" max="9" width="8.75" style="352" customWidth="1"/>
    <col min="10" max="16384" width="9" style="352"/>
  </cols>
  <sheetData>
    <row r="1" spans="1:7" s="332" customFormat="1" ht="15" customHeight="1" x14ac:dyDescent="0.15">
      <c r="A1" s="732" t="s">
        <v>771</v>
      </c>
    </row>
    <row r="2" spans="1:7" s="332" customFormat="1" ht="15" customHeight="1" x14ac:dyDescent="0.15"/>
    <row r="3" spans="1:7" s="332" customFormat="1" ht="15" customHeight="1" x14ac:dyDescent="0.15">
      <c r="A3" s="331" t="s">
        <v>322</v>
      </c>
    </row>
    <row r="4" spans="1:7" s="332" customFormat="1" ht="15" customHeight="1" x14ac:dyDescent="0.15">
      <c r="A4" s="333" t="s">
        <v>323</v>
      </c>
      <c r="G4" s="334" t="s">
        <v>324</v>
      </c>
    </row>
    <row r="5" spans="1:7" s="332" customFormat="1" ht="15" customHeight="1" x14ac:dyDescent="0.15">
      <c r="A5" s="335" t="s">
        <v>325</v>
      </c>
      <c r="B5" s="336" t="s">
        <v>326</v>
      </c>
      <c r="C5" s="336" t="s">
        <v>327</v>
      </c>
      <c r="D5" s="336" t="s">
        <v>328</v>
      </c>
      <c r="E5" s="337" t="s">
        <v>329</v>
      </c>
      <c r="F5" s="338"/>
      <c r="G5" s="338"/>
    </row>
    <row r="6" spans="1:7" s="332" customFormat="1" ht="15" customHeight="1" x14ac:dyDescent="0.15">
      <c r="A6" s="335"/>
      <c r="B6" s="336"/>
      <c r="C6" s="336"/>
      <c r="D6" s="336"/>
      <c r="E6" s="339" t="s">
        <v>326</v>
      </c>
      <c r="F6" s="339" t="s">
        <v>327</v>
      </c>
      <c r="G6" s="340" t="s">
        <v>328</v>
      </c>
    </row>
    <row r="7" spans="1:7" s="332" customFormat="1" ht="15" customHeight="1" x14ac:dyDescent="0.15">
      <c r="A7" s="341" t="s">
        <v>330</v>
      </c>
      <c r="B7" s="342">
        <v>100500</v>
      </c>
      <c r="C7" s="342">
        <v>75000</v>
      </c>
      <c r="D7" s="342">
        <v>175500</v>
      </c>
      <c r="E7" s="342">
        <v>92100</v>
      </c>
      <c r="F7" s="342">
        <v>69600</v>
      </c>
      <c r="G7" s="342">
        <v>161700</v>
      </c>
    </row>
    <row r="8" spans="1:7" s="332" customFormat="1" ht="15" customHeight="1" x14ac:dyDescent="0.15">
      <c r="A8" s="343" t="s">
        <v>331</v>
      </c>
      <c r="B8" s="344">
        <v>2700</v>
      </c>
      <c r="C8" s="344">
        <v>8700</v>
      </c>
      <c r="D8" s="344">
        <v>11300</v>
      </c>
      <c r="E8" s="344">
        <v>2500</v>
      </c>
      <c r="F8" s="344">
        <v>7300</v>
      </c>
      <c r="G8" s="344">
        <v>9800</v>
      </c>
    </row>
    <row r="9" spans="1:7" s="332" customFormat="1" ht="15" customHeight="1" x14ac:dyDescent="0.15">
      <c r="A9" s="343" t="s">
        <v>332</v>
      </c>
      <c r="B9" s="344">
        <v>3300</v>
      </c>
      <c r="C9" s="344">
        <v>13400</v>
      </c>
      <c r="D9" s="344">
        <v>16800</v>
      </c>
      <c r="E9" s="344">
        <v>2200</v>
      </c>
      <c r="F9" s="344">
        <v>12400</v>
      </c>
      <c r="G9" s="344">
        <v>14600</v>
      </c>
    </row>
    <row r="10" spans="1:7" s="332" customFormat="1" ht="15" customHeight="1" x14ac:dyDescent="0.15">
      <c r="A10" s="343" t="s">
        <v>333</v>
      </c>
      <c r="B10" s="344">
        <v>4700</v>
      </c>
      <c r="C10" s="344">
        <v>12400</v>
      </c>
      <c r="D10" s="344">
        <v>17000</v>
      </c>
      <c r="E10" s="344">
        <v>4500</v>
      </c>
      <c r="F10" s="344">
        <v>11600</v>
      </c>
      <c r="G10" s="344">
        <v>16100</v>
      </c>
    </row>
    <row r="11" spans="1:7" s="332" customFormat="1" ht="15" customHeight="1" x14ac:dyDescent="0.15">
      <c r="A11" s="343" t="s">
        <v>334</v>
      </c>
      <c r="B11" s="344">
        <v>3900</v>
      </c>
      <c r="C11" s="344">
        <v>5300</v>
      </c>
      <c r="D11" s="344">
        <v>9200</v>
      </c>
      <c r="E11" s="344">
        <v>3300</v>
      </c>
      <c r="F11" s="344">
        <v>5100</v>
      </c>
      <c r="G11" s="344">
        <v>8300</v>
      </c>
    </row>
    <row r="12" spans="1:7" s="332" customFormat="1" ht="15" customHeight="1" x14ac:dyDescent="0.15">
      <c r="A12" s="343" t="s">
        <v>335</v>
      </c>
      <c r="B12" s="344">
        <v>9400</v>
      </c>
      <c r="C12" s="344">
        <v>8200</v>
      </c>
      <c r="D12" s="344">
        <v>17600</v>
      </c>
      <c r="E12" s="344">
        <v>8900</v>
      </c>
      <c r="F12" s="344">
        <v>8200</v>
      </c>
      <c r="G12" s="344">
        <v>17100</v>
      </c>
    </row>
    <row r="13" spans="1:7" s="332" customFormat="1" ht="15" customHeight="1" x14ac:dyDescent="0.15">
      <c r="A13" s="343" t="s">
        <v>336</v>
      </c>
      <c r="B13" s="344">
        <v>4500</v>
      </c>
      <c r="C13" s="344">
        <v>7000</v>
      </c>
      <c r="D13" s="344">
        <v>11500</v>
      </c>
      <c r="E13" s="344">
        <v>3900</v>
      </c>
      <c r="F13" s="344">
        <v>7000</v>
      </c>
      <c r="G13" s="344">
        <v>10800</v>
      </c>
    </row>
    <row r="14" spans="1:7" s="332" customFormat="1" ht="15" customHeight="1" x14ac:dyDescent="0.15">
      <c r="A14" s="343" t="s">
        <v>337</v>
      </c>
      <c r="B14" s="344">
        <v>14900</v>
      </c>
      <c r="C14" s="344">
        <v>5800</v>
      </c>
      <c r="D14" s="344">
        <v>20800</v>
      </c>
      <c r="E14" s="344">
        <v>14200</v>
      </c>
      <c r="F14" s="344">
        <v>5600</v>
      </c>
      <c r="G14" s="344">
        <v>19800</v>
      </c>
    </row>
    <row r="15" spans="1:7" s="332" customFormat="1" ht="15" customHeight="1" x14ac:dyDescent="0.15">
      <c r="A15" s="343" t="s">
        <v>338</v>
      </c>
      <c r="B15" s="344">
        <v>16100</v>
      </c>
      <c r="C15" s="344">
        <v>5100</v>
      </c>
      <c r="D15" s="344">
        <v>21100</v>
      </c>
      <c r="E15" s="344">
        <v>14600</v>
      </c>
      <c r="F15" s="344">
        <v>5100</v>
      </c>
      <c r="G15" s="344">
        <v>19600</v>
      </c>
    </row>
    <row r="16" spans="1:7" s="332" customFormat="1" ht="15" customHeight="1" x14ac:dyDescent="0.15">
      <c r="A16" s="343" t="s">
        <v>339</v>
      </c>
      <c r="B16" s="344">
        <v>11900</v>
      </c>
      <c r="C16" s="344">
        <v>3200</v>
      </c>
      <c r="D16" s="344">
        <v>15100</v>
      </c>
      <c r="E16" s="344">
        <v>11500</v>
      </c>
      <c r="F16" s="344">
        <v>3200</v>
      </c>
      <c r="G16" s="344">
        <v>14700</v>
      </c>
    </row>
    <row r="17" spans="1:7" s="332" customFormat="1" ht="15" customHeight="1" x14ac:dyDescent="0.15">
      <c r="A17" s="343" t="s">
        <v>340</v>
      </c>
      <c r="B17" s="344">
        <v>8700</v>
      </c>
      <c r="C17" s="344">
        <v>1600</v>
      </c>
      <c r="D17" s="344">
        <v>10300</v>
      </c>
      <c r="E17" s="344">
        <v>8700</v>
      </c>
      <c r="F17" s="344">
        <v>1600</v>
      </c>
      <c r="G17" s="344">
        <v>10300</v>
      </c>
    </row>
    <row r="18" spans="1:7" s="332" customFormat="1" ht="15" customHeight="1" x14ac:dyDescent="0.15">
      <c r="A18" s="343" t="s">
        <v>341</v>
      </c>
      <c r="B18" s="344">
        <v>7000</v>
      </c>
      <c r="C18" s="344">
        <v>500</v>
      </c>
      <c r="D18" s="344">
        <v>7500</v>
      </c>
      <c r="E18" s="344">
        <v>6300</v>
      </c>
      <c r="F18" s="344">
        <v>300</v>
      </c>
      <c r="G18" s="344">
        <v>6600</v>
      </c>
    </row>
    <row r="19" spans="1:7" s="332" customFormat="1" ht="15" customHeight="1" x14ac:dyDescent="0.15">
      <c r="A19" s="343" t="s">
        <v>342</v>
      </c>
      <c r="B19" s="344">
        <v>2100</v>
      </c>
      <c r="C19" s="344">
        <v>700</v>
      </c>
      <c r="D19" s="344">
        <v>2800</v>
      </c>
      <c r="E19" s="344">
        <v>2100</v>
      </c>
      <c r="F19" s="344">
        <v>700</v>
      </c>
      <c r="G19" s="344">
        <v>2800</v>
      </c>
    </row>
    <row r="20" spans="1:7" s="332" customFormat="1" ht="15" customHeight="1" x14ac:dyDescent="0.15">
      <c r="A20" s="343" t="s">
        <v>343</v>
      </c>
      <c r="B20" s="344">
        <v>2900</v>
      </c>
      <c r="C20" s="345" t="s">
        <v>296</v>
      </c>
      <c r="D20" s="344">
        <v>2900</v>
      </c>
      <c r="E20" s="344">
        <v>2700</v>
      </c>
      <c r="F20" s="345" t="s">
        <v>296</v>
      </c>
      <c r="G20" s="344">
        <v>2700</v>
      </c>
    </row>
    <row r="21" spans="1:7" s="332" customFormat="1" ht="15" customHeight="1" x14ac:dyDescent="0.15">
      <c r="A21" s="343" t="s">
        <v>344</v>
      </c>
      <c r="B21" s="344">
        <v>3400</v>
      </c>
      <c r="C21" s="346">
        <v>400</v>
      </c>
      <c r="D21" s="344">
        <v>3800</v>
      </c>
      <c r="E21" s="344">
        <v>3200</v>
      </c>
      <c r="F21" s="346">
        <v>200</v>
      </c>
      <c r="G21" s="344">
        <v>3300</v>
      </c>
    </row>
    <row r="22" spans="1:7" s="332" customFormat="1" ht="15" customHeight="1" x14ac:dyDescent="0.15">
      <c r="A22" s="347" t="s">
        <v>345</v>
      </c>
      <c r="B22" s="348">
        <v>2700</v>
      </c>
      <c r="C22" s="345" t="s">
        <v>296</v>
      </c>
      <c r="D22" s="348">
        <v>2700</v>
      </c>
      <c r="E22" s="348">
        <v>2300</v>
      </c>
      <c r="F22" s="345" t="s">
        <v>296</v>
      </c>
      <c r="G22" s="348">
        <v>2300</v>
      </c>
    </row>
    <row r="23" spans="1:7" s="332" customFormat="1" ht="15" customHeight="1" x14ac:dyDescent="0.15">
      <c r="A23" s="349" t="s">
        <v>316</v>
      </c>
      <c r="B23" s="350"/>
      <c r="C23" s="350"/>
      <c r="D23" s="350"/>
      <c r="E23" s="350"/>
      <c r="F23" s="350"/>
      <c r="G23" s="350"/>
    </row>
    <row r="24" spans="1:7" s="332" customFormat="1" ht="15" customHeight="1" x14ac:dyDescent="0.15">
      <c r="A24" s="349" t="s">
        <v>317</v>
      </c>
    </row>
    <row r="25" spans="1:7" s="332" customFormat="1" ht="15" customHeight="1" x14ac:dyDescent="0.15">
      <c r="A25" s="332" t="s">
        <v>318</v>
      </c>
      <c r="G25" s="351"/>
    </row>
    <row r="26" spans="1:7" s="332" customFormat="1" ht="15" customHeight="1" x14ac:dyDescent="0.15">
      <c r="A26" s="349" t="s">
        <v>346</v>
      </c>
    </row>
    <row r="27" spans="1:7" s="332" customFormat="1" ht="15" customHeight="1" x14ac:dyDescent="0.15">
      <c r="G27" s="351" t="s">
        <v>347</v>
      </c>
    </row>
  </sheetData>
  <mergeCells count="5">
    <mergeCell ref="A5:A6"/>
    <mergeCell ref="B5:B6"/>
    <mergeCell ref="C5:C6"/>
    <mergeCell ref="D5:D6"/>
    <mergeCell ref="E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F32"/>
  <sheetViews>
    <sheetView zoomScale="110" zoomScaleNormal="110" zoomScaleSheetLayoutView="115" workbookViewId="0">
      <pane xSplit="1" ySplit="5" topLeftCell="B6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5" customHeight="1" x14ac:dyDescent="0.15"/>
  <cols>
    <col min="1" max="1" width="30" style="354" customWidth="1"/>
    <col min="2" max="6" width="11.25" style="354" customWidth="1"/>
    <col min="7" max="16384" width="8.75" style="354"/>
  </cols>
  <sheetData>
    <row r="1" spans="1:6" ht="15" customHeight="1" x14ac:dyDescent="0.15">
      <c r="A1" s="735" t="s">
        <v>771</v>
      </c>
    </row>
    <row r="3" spans="1:6" ht="15" customHeight="1" x14ac:dyDescent="0.15">
      <c r="A3" s="353" t="s">
        <v>348</v>
      </c>
    </row>
    <row r="4" spans="1:6" ht="15" customHeight="1" x14ac:dyDescent="0.15">
      <c r="A4" s="355"/>
      <c r="F4" s="356" t="s">
        <v>349</v>
      </c>
    </row>
    <row r="5" spans="1:6" s="359" customFormat="1" ht="15" customHeight="1" x14ac:dyDescent="0.15">
      <c r="A5" s="357" t="s">
        <v>350</v>
      </c>
      <c r="B5" s="358" t="s">
        <v>351</v>
      </c>
      <c r="C5" s="358" t="s">
        <v>352</v>
      </c>
      <c r="D5" s="358" t="s">
        <v>353</v>
      </c>
      <c r="E5" s="358" t="s">
        <v>354</v>
      </c>
      <c r="F5" s="358" t="s">
        <v>355</v>
      </c>
    </row>
    <row r="6" spans="1:6" s="359" customFormat="1" ht="15" customHeight="1" x14ac:dyDescent="0.15">
      <c r="A6" s="360" t="s">
        <v>356</v>
      </c>
      <c r="B6" s="361">
        <v>841567</v>
      </c>
      <c r="C6" s="361">
        <v>832523</v>
      </c>
      <c r="D6" s="361">
        <v>853763</v>
      </c>
      <c r="E6" s="361">
        <v>854814</v>
      </c>
      <c r="F6" s="361">
        <v>853560</v>
      </c>
    </row>
    <row r="7" spans="1:6" s="359" customFormat="1" ht="15" customHeight="1" x14ac:dyDescent="0.15">
      <c r="A7" s="362" t="s">
        <v>242</v>
      </c>
      <c r="B7" s="363">
        <v>4.6519465080245424E-2</v>
      </c>
      <c r="C7" s="363">
        <v>-1.074661910459892E-2</v>
      </c>
      <c r="D7" s="363">
        <v>2.5512808655136256E-2</v>
      </c>
      <c r="E7" s="363">
        <v>1.2310207867991469E-3</v>
      </c>
      <c r="F7" s="363">
        <v>-1.4669858004197403E-3</v>
      </c>
    </row>
    <row r="8" spans="1:6" ht="15" customHeight="1" x14ac:dyDescent="0.15">
      <c r="A8" s="364" t="s">
        <v>357</v>
      </c>
      <c r="B8" s="365">
        <v>2345</v>
      </c>
      <c r="C8" s="365">
        <v>2453</v>
      </c>
      <c r="D8" s="365">
        <v>2372</v>
      </c>
      <c r="E8" s="365">
        <v>2012</v>
      </c>
      <c r="F8" s="365">
        <v>1241</v>
      </c>
    </row>
    <row r="9" spans="1:6" ht="15" customHeight="1" x14ac:dyDescent="0.15">
      <c r="A9" s="366" t="s">
        <v>358</v>
      </c>
      <c r="B9" s="365">
        <v>2334</v>
      </c>
      <c r="C9" s="365">
        <v>2442</v>
      </c>
      <c r="D9" s="365">
        <v>2364</v>
      </c>
      <c r="E9" s="365">
        <v>2005</v>
      </c>
      <c r="F9" s="365">
        <v>1238</v>
      </c>
    </row>
    <row r="10" spans="1:6" ht="15" customHeight="1" x14ac:dyDescent="0.15">
      <c r="A10" s="366" t="s">
        <v>359</v>
      </c>
      <c r="B10" s="367">
        <v>7</v>
      </c>
      <c r="C10" s="367">
        <v>8</v>
      </c>
      <c r="D10" s="367">
        <v>5</v>
      </c>
      <c r="E10" s="365">
        <v>4</v>
      </c>
      <c r="F10" s="367" t="s">
        <v>260</v>
      </c>
    </row>
    <row r="11" spans="1:6" ht="15" customHeight="1" x14ac:dyDescent="0.15">
      <c r="A11" s="366" t="s">
        <v>360</v>
      </c>
      <c r="B11" s="365">
        <v>4</v>
      </c>
      <c r="C11" s="365">
        <v>3</v>
      </c>
      <c r="D11" s="365">
        <v>3</v>
      </c>
      <c r="E11" s="365">
        <v>3</v>
      </c>
      <c r="F11" s="365">
        <v>3</v>
      </c>
    </row>
    <row r="12" spans="1:6" ht="15" customHeight="1" x14ac:dyDescent="0.15">
      <c r="A12" s="364" t="s">
        <v>361</v>
      </c>
      <c r="B12" s="365">
        <v>148446</v>
      </c>
      <c r="C12" s="365">
        <v>130186</v>
      </c>
      <c r="D12" s="365">
        <v>138555</v>
      </c>
      <c r="E12" s="365">
        <v>134652</v>
      </c>
      <c r="F12" s="365">
        <v>134087</v>
      </c>
    </row>
    <row r="13" spans="1:6" ht="15" customHeight="1" x14ac:dyDescent="0.15">
      <c r="A13" s="366" t="s">
        <v>362</v>
      </c>
      <c r="B13" s="365" t="s">
        <v>260</v>
      </c>
      <c r="C13" s="365" t="s">
        <v>260</v>
      </c>
      <c r="D13" s="365" t="s">
        <v>260</v>
      </c>
      <c r="E13" s="365" t="s">
        <v>260</v>
      </c>
      <c r="F13" s="365" t="s">
        <v>260</v>
      </c>
    </row>
    <row r="14" spans="1:6" ht="15" customHeight="1" x14ac:dyDescent="0.15">
      <c r="A14" s="366" t="s">
        <v>363</v>
      </c>
      <c r="B14" s="365">
        <v>90542</v>
      </c>
      <c r="C14" s="365">
        <v>81567</v>
      </c>
      <c r="D14" s="365">
        <v>87155</v>
      </c>
      <c r="E14" s="365">
        <v>89953</v>
      </c>
      <c r="F14" s="365">
        <v>89257</v>
      </c>
    </row>
    <row r="15" spans="1:6" ht="15" customHeight="1" x14ac:dyDescent="0.15">
      <c r="A15" s="366" t="s">
        <v>364</v>
      </c>
      <c r="B15" s="365">
        <v>57904</v>
      </c>
      <c r="C15" s="365">
        <v>48619</v>
      </c>
      <c r="D15" s="365">
        <v>51400</v>
      </c>
      <c r="E15" s="365">
        <v>44699</v>
      </c>
      <c r="F15" s="365">
        <v>44830</v>
      </c>
    </row>
    <row r="16" spans="1:6" ht="15" customHeight="1" x14ac:dyDescent="0.15">
      <c r="A16" s="364" t="s">
        <v>365</v>
      </c>
      <c r="B16" s="365">
        <v>685126</v>
      </c>
      <c r="C16" s="365">
        <v>695674</v>
      </c>
      <c r="D16" s="365">
        <v>707843</v>
      </c>
      <c r="E16" s="365">
        <v>712554</v>
      </c>
      <c r="F16" s="365">
        <v>713292</v>
      </c>
    </row>
    <row r="17" spans="1:6" ht="15" customHeight="1" x14ac:dyDescent="0.15">
      <c r="A17" s="366" t="s">
        <v>366</v>
      </c>
      <c r="B17" s="365">
        <v>13717</v>
      </c>
      <c r="C17" s="365">
        <v>14370</v>
      </c>
      <c r="D17" s="365">
        <v>14261</v>
      </c>
      <c r="E17" s="365">
        <v>14514</v>
      </c>
      <c r="F17" s="365">
        <v>15737</v>
      </c>
    </row>
    <row r="18" spans="1:6" ht="15" customHeight="1" x14ac:dyDescent="0.15">
      <c r="A18" s="366" t="s">
        <v>367</v>
      </c>
      <c r="B18" s="365">
        <v>132840</v>
      </c>
      <c r="C18" s="365">
        <v>132066</v>
      </c>
      <c r="D18" s="365">
        <v>136012</v>
      </c>
      <c r="E18" s="365">
        <v>135586</v>
      </c>
      <c r="F18" s="365">
        <v>134090</v>
      </c>
    </row>
    <row r="19" spans="1:6" ht="15" customHeight="1" x14ac:dyDescent="0.15">
      <c r="A19" s="368" t="s">
        <v>368</v>
      </c>
      <c r="B19" s="365">
        <v>41504</v>
      </c>
      <c r="C19" s="365">
        <v>41166</v>
      </c>
      <c r="D19" s="365">
        <v>44087</v>
      </c>
      <c r="E19" s="365">
        <v>46465</v>
      </c>
      <c r="F19" s="365">
        <v>47308</v>
      </c>
    </row>
    <row r="20" spans="1:6" ht="15" customHeight="1" x14ac:dyDescent="0.15">
      <c r="A20" s="368" t="s">
        <v>369</v>
      </c>
      <c r="B20" s="365">
        <v>26761</v>
      </c>
      <c r="C20" s="365">
        <v>30253</v>
      </c>
      <c r="D20" s="365">
        <v>31495</v>
      </c>
      <c r="E20" s="365">
        <v>31198</v>
      </c>
      <c r="F20" s="365">
        <v>29590</v>
      </c>
    </row>
    <row r="21" spans="1:6" ht="15" customHeight="1" x14ac:dyDescent="0.15">
      <c r="A21" s="368" t="s">
        <v>370</v>
      </c>
      <c r="B21" s="365">
        <v>11732</v>
      </c>
      <c r="C21" s="365">
        <v>20439</v>
      </c>
      <c r="D21" s="365">
        <v>19617</v>
      </c>
      <c r="E21" s="365">
        <v>19935</v>
      </c>
      <c r="F21" s="365">
        <v>19724</v>
      </c>
    </row>
    <row r="22" spans="1:6" ht="15" customHeight="1" x14ac:dyDescent="0.15">
      <c r="A22" s="368" t="s">
        <v>371</v>
      </c>
      <c r="B22" s="365">
        <v>41472</v>
      </c>
      <c r="C22" s="365">
        <v>41826</v>
      </c>
      <c r="D22" s="365">
        <v>42945</v>
      </c>
      <c r="E22" s="365">
        <v>44306</v>
      </c>
      <c r="F22" s="365">
        <v>44305</v>
      </c>
    </row>
    <row r="23" spans="1:6" ht="15" customHeight="1" x14ac:dyDescent="0.15">
      <c r="A23" s="366" t="s">
        <v>372</v>
      </c>
      <c r="B23" s="365">
        <v>162154</v>
      </c>
      <c r="C23" s="365">
        <v>158820</v>
      </c>
      <c r="D23" s="365">
        <v>159141</v>
      </c>
      <c r="E23" s="365">
        <v>157152</v>
      </c>
      <c r="F23" s="365">
        <v>156211</v>
      </c>
    </row>
    <row r="24" spans="1:6" ht="15" customHeight="1" x14ac:dyDescent="0.15">
      <c r="A24" s="366" t="s">
        <v>373</v>
      </c>
      <c r="B24" s="365">
        <v>52854</v>
      </c>
      <c r="C24" s="365">
        <v>49345</v>
      </c>
      <c r="D24" s="365">
        <v>50099</v>
      </c>
      <c r="E24" s="365">
        <v>50504</v>
      </c>
      <c r="F24" s="365">
        <v>50742</v>
      </c>
    </row>
    <row r="25" spans="1:6" ht="15" customHeight="1" x14ac:dyDescent="0.15">
      <c r="A25" s="369" t="s">
        <v>374</v>
      </c>
      <c r="B25" s="365">
        <v>40512</v>
      </c>
      <c r="C25" s="365">
        <v>41574</v>
      </c>
      <c r="D25" s="365">
        <v>41771</v>
      </c>
      <c r="E25" s="365">
        <v>42200</v>
      </c>
      <c r="F25" s="365">
        <v>43004</v>
      </c>
    </row>
    <row r="26" spans="1:6" ht="15" customHeight="1" x14ac:dyDescent="0.15">
      <c r="A26" s="362" t="s">
        <v>375</v>
      </c>
      <c r="B26" s="365">
        <v>40904</v>
      </c>
      <c r="C26" s="365">
        <v>43068</v>
      </c>
      <c r="D26" s="365">
        <v>43844</v>
      </c>
      <c r="E26" s="365">
        <v>43791</v>
      </c>
      <c r="F26" s="365">
        <v>43860</v>
      </c>
    </row>
    <row r="27" spans="1:6" ht="15" customHeight="1" x14ac:dyDescent="0.15">
      <c r="A27" s="362" t="s">
        <v>376</v>
      </c>
      <c r="B27" s="370">
        <v>87987</v>
      </c>
      <c r="C27" s="370">
        <v>90197</v>
      </c>
      <c r="D27" s="370">
        <v>91295</v>
      </c>
      <c r="E27" s="370">
        <v>93795</v>
      </c>
      <c r="F27" s="370">
        <v>96128</v>
      </c>
    </row>
    <row r="28" spans="1:6" ht="15" customHeight="1" x14ac:dyDescent="0.15">
      <c r="A28" s="362" t="s">
        <v>377</v>
      </c>
      <c r="B28" s="370">
        <v>32689</v>
      </c>
      <c r="C28" s="370">
        <v>32552</v>
      </c>
      <c r="D28" s="370">
        <v>33275</v>
      </c>
      <c r="E28" s="370">
        <v>33106</v>
      </c>
      <c r="F28" s="370">
        <v>32592</v>
      </c>
    </row>
    <row r="29" spans="1:6" ht="15" customHeight="1" x14ac:dyDescent="0.15">
      <c r="A29" s="362" t="s">
        <v>378</v>
      </c>
      <c r="B29" s="370">
        <v>14434</v>
      </c>
      <c r="C29" s="370">
        <v>12481</v>
      </c>
      <c r="D29" s="370">
        <v>13995</v>
      </c>
      <c r="E29" s="370">
        <v>15003</v>
      </c>
      <c r="F29" s="370">
        <v>14805</v>
      </c>
    </row>
    <row r="30" spans="1:6" ht="15" customHeight="1" x14ac:dyDescent="0.15">
      <c r="A30" s="371" t="s">
        <v>379</v>
      </c>
      <c r="B30" s="372">
        <v>8785</v>
      </c>
      <c r="C30" s="372">
        <v>8271</v>
      </c>
      <c r="D30" s="372">
        <v>9002</v>
      </c>
      <c r="E30" s="372">
        <v>9406</v>
      </c>
      <c r="F30" s="372">
        <v>9866</v>
      </c>
    </row>
    <row r="31" spans="1:6" ht="15" customHeight="1" x14ac:dyDescent="0.15">
      <c r="A31" s="373" t="s">
        <v>380</v>
      </c>
      <c r="F31" s="374"/>
    </row>
    <row r="32" spans="1:6" ht="15" customHeight="1" x14ac:dyDescent="0.15">
      <c r="A32" s="375" t="s">
        <v>381</v>
      </c>
      <c r="F32" s="376" t="s">
        <v>382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26"/>
  <sheetViews>
    <sheetView zoomScale="110" zoomScaleNormal="110" workbookViewId="0"/>
  </sheetViews>
  <sheetFormatPr defaultColWidth="8.75" defaultRowHeight="15" customHeight="1" x14ac:dyDescent="0.15"/>
  <cols>
    <col min="1" max="1" width="8.75" style="2" customWidth="1"/>
    <col min="2" max="2" width="7.5" style="2" customWidth="1"/>
    <col min="3" max="12" width="7" style="2" customWidth="1"/>
    <col min="13" max="16384" width="8.75" style="2"/>
  </cols>
  <sheetData>
    <row r="1" spans="1:12" s="32" customFormat="1" ht="15" customHeight="1" x14ac:dyDescent="0.15">
      <c r="A1" s="728" t="s">
        <v>771</v>
      </c>
    </row>
    <row r="2" spans="1:12" s="32" customFormat="1" ht="15" customHeight="1" x14ac:dyDescent="0.15"/>
    <row r="3" spans="1:12" ht="15" customHeight="1" x14ac:dyDescent="0.15">
      <c r="A3" s="1" t="s">
        <v>0</v>
      </c>
    </row>
    <row r="4" spans="1:12" s="4" customFormat="1" ht="15" customHeight="1" x14ac:dyDescent="0.15">
      <c r="A4" s="3" t="s">
        <v>1</v>
      </c>
      <c r="L4" s="5" t="s">
        <v>2</v>
      </c>
    </row>
    <row r="5" spans="1:12" s="14" customFormat="1" ht="30" customHeight="1" x14ac:dyDescent="0.15">
      <c r="A5" s="6" t="s">
        <v>3</v>
      </c>
      <c r="B5" s="7" t="s">
        <v>4</v>
      </c>
      <c r="C5" s="8" t="s">
        <v>5</v>
      </c>
      <c r="D5" s="8" t="s">
        <v>6</v>
      </c>
      <c r="E5" s="8" t="s">
        <v>7</v>
      </c>
      <c r="F5" s="9" t="s">
        <v>8</v>
      </c>
      <c r="G5" s="10" t="s">
        <v>9</v>
      </c>
      <c r="H5" s="11" t="s">
        <v>10</v>
      </c>
      <c r="I5" s="8" t="s">
        <v>11</v>
      </c>
      <c r="J5" s="8" t="s">
        <v>12</v>
      </c>
      <c r="K5" s="12" t="s">
        <v>13</v>
      </c>
      <c r="L5" s="13" t="s">
        <v>14</v>
      </c>
    </row>
    <row r="6" spans="1:12" s="14" customFormat="1" ht="15" customHeight="1" x14ac:dyDescent="0.15">
      <c r="A6" s="15"/>
      <c r="B6" s="16" t="s">
        <v>15</v>
      </c>
      <c r="C6" s="17"/>
      <c r="D6" s="18"/>
      <c r="E6" s="18"/>
      <c r="F6" s="19"/>
      <c r="G6" s="19"/>
      <c r="H6" s="18"/>
      <c r="I6" s="18"/>
      <c r="J6" s="18"/>
      <c r="K6" s="18"/>
      <c r="L6" s="18"/>
    </row>
    <row r="7" spans="1:12" s="23" customFormat="1" ht="15" customHeight="1" x14ac:dyDescent="0.15">
      <c r="A7" s="20" t="s">
        <v>16</v>
      </c>
      <c r="B7" s="21">
        <v>97.9</v>
      </c>
      <c r="C7" s="22">
        <v>92.1</v>
      </c>
      <c r="D7" s="22">
        <v>99.8</v>
      </c>
      <c r="E7" s="22">
        <v>105.4</v>
      </c>
      <c r="F7" s="22">
        <v>95.6</v>
      </c>
      <c r="G7" s="22">
        <v>100.9</v>
      </c>
      <c r="H7" s="22">
        <v>94.4</v>
      </c>
      <c r="I7" s="22">
        <v>102.7</v>
      </c>
      <c r="J7" s="22">
        <v>109.4</v>
      </c>
      <c r="K7" s="22">
        <v>96.4</v>
      </c>
      <c r="L7" s="22">
        <v>96.2</v>
      </c>
    </row>
    <row r="8" spans="1:12" s="23" customFormat="1" ht="15" customHeight="1" x14ac:dyDescent="0.15">
      <c r="A8" s="20">
        <v>27</v>
      </c>
      <c r="B8" s="21">
        <v>98.8</v>
      </c>
      <c r="C8" s="22">
        <v>94.6</v>
      </c>
      <c r="D8" s="22">
        <v>99.9</v>
      </c>
      <c r="E8" s="22">
        <v>103.3</v>
      </c>
      <c r="F8" s="22">
        <v>97.3</v>
      </c>
      <c r="G8" s="22">
        <v>103.1</v>
      </c>
      <c r="H8" s="22">
        <v>95.2</v>
      </c>
      <c r="I8" s="22">
        <v>102</v>
      </c>
      <c r="J8" s="22">
        <v>111.5</v>
      </c>
      <c r="K8" s="22">
        <v>97.6</v>
      </c>
      <c r="L8" s="22">
        <v>97.5</v>
      </c>
    </row>
    <row r="9" spans="1:12" s="23" customFormat="1" ht="15" customHeight="1" x14ac:dyDescent="0.15">
      <c r="A9" s="20">
        <v>28</v>
      </c>
      <c r="B9" s="21">
        <v>98.5</v>
      </c>
      <c r="C9" s="22">
        <v>96.2</v>
      </c>
      <c r="D9" s="22">
        <v>99.7</v>
      </c>
      <c r="E9" s="22">
        <v>94</v>
      </c>
      <c r="F9" s="22">
        <v>97.4</v>
      </c>
      <c r="G9" s="22">
        <v>102.7</v>
      </c>
      <c r="H9" s="22">
        <v>96.4</v>
      </c>
      <c r="I9" s="22">
        <v>100</v>
      </c>
      <c r="J9" s="22">
        <v>113</v>
      </c>
      <c r="K9" s="22">
        <v>98.6</v>
      </c>
      <c r="L9" s="22">
        <v>98.1</v>
      </c>
    </row>
    <row r="10" spans="1:12" s="23" customFormat="1" ht="15" customHeight="1" x14ac:dyDescent="0.15">
      <c r="A10" s="20">
        <v>29</v>
      </c>
      <c r="B10" s="22">
        <v>98.8</v>
      </c>
      <c r="C10" s="22">
        <v>97.1</v>
      </c>
      <c r="D10" s="22">
        <v>99.8</v>
      </c>
      <c r="E10" s="22">
        <v>95.8</v>
      </c>
      <c r="F10" s="22">
        <v>96.2</v>
      </c>
      <c r="G10" s="22">
        <v>101.9</v>
      </c>
      <c r="H10" s="22">
        <v>97.2</v>
      </c>
      <c r="I10" s="22">
        <v>99.5</v>
      </c>
      <c r="J10" s="22">
        <v>113.2</v>
      </c>
      <c r="K10" s="22">
        <v>98.8</v>
      </c>
      <c r="L10" s="22">
        <v>98.3</v>
      </c>
    </row>
    <row r="11" spans="1:12" s="23" customFormat="1" ht="15" customHeight="1" x14ac:dyDescent="0.15">
      <c r="A11" s="20">
        <v>30</v>
      </c>
      <c r="B11" s="22">
        <v>99.7</v>
      </c>
      <c r="C11" s="22">
        <v>98.6</v>
      </c>
      <c r="D11" s="22">
        <v>99.7</v>
      </c>
      <c r="E11" s="22">
        <v>99.6</v>
      </c>
      <c r="F11" s="22">
        <v>95.5</v>
      </c>
      <c r="G11" s="22">
        <v>100.9</v>
      </c>
      <c r="H11" s="22">
        <v>98.9</v>
      </c>
      <c r="I11" s="22">
        <v>100.4</v>
      </c>
      <c r="J11" s="22">
        <v>113.7</v>
      </c>
      <c r="K11" s="22">
        <v>99.7</v>
      </c>
      <c r="L11" s="22">
        <v>98.8</v>
      </c>
    </row>
    <row r="12" spans="1:12" s="25" customFormat="1" ht="15" customHeight="1" x14ac:dyDescent="0.15">
      <c r="A12" s="20" t="s">
        <v>17</v>
      </c>
      <c r="B12" s="22">
        <v>100.2</v>
      </c>
      <c r="C12" s="22">
        <v>99.1</v>
      </c>
      <c r="D12" s="22">
        <v>99.8</v>
      </c>
      <c r="E12" s="22">
        <v>102.6</v>
      </c>
      <c r="F12" s="24">
        <v>97.8</v>
      </c>
      <c r="G12" s="22">
        <v>100.9</v>
      </c>
      <c r="H12" s="22">
        <v>99.5</v>
      </c>
      <c r="I12" s="22">
        <v>99.8</v>
      </c>
      <c r="J12" s="22">
        <v>110.8</v>
      </c>
      <c r="K12" s="22">
        <v>101</v>
      </c>
      <c r="L12" s="22">
        <v>100.1</v>
      </c>
    </row>
    <row r="13" spans="1:12" ht="15" customHeight="1" x14ac:dyDescent="0.15">
      <c r="A13" s="20">
        <v>2</v>
      </c>
      <c r="B13" s="22">
        <v>100</v>
      </c>
      <c r="C13" s="22">
        <v>100</v>
      </c>
      <c r="D13" s="22">
        <v>100</v>
      </c>
      <c r="E13" s="22">
        <v>100</v>
      </c>
      <c r="F13" s="24">
        <v>100</v>
      </c>
      <c r="G13" s="22">
        <v>100</v>
      </c>
      <c r="H13" s="22">
        <v>100</v>
      </c>
      <c r="I13" s="22">
        <v>100</v>
      </c>
      <c r="J13" s="22">
        <v>100</v>
      </c>
      <c r="K13" s="22">
        <v>100</v>
      </c>
      <c r="L13" s="22">
        <v>100</v>
      </c>
    </row>
    <row r="14" spans="1:12" ht="15" customHeight="1" x14ac:dyDescent="0.15">
      <c r="A14" s="20">
        <v>3</v>
      </c>
      <c r="B14" s="22">
        <v>99.5</v>
      </c>
      <c r="C14" s="22">
        <v>99.8</v>
      </c>
      <c r="D14" s="22">
        <v>100.3</v>
      </c>
      <c r="E14" s="22">
        <v>99.4</v>
      </c>
      <c r="F14" s="24">
        <v>101.6</v>
      </c>
      <c r="G14" s="22">
        <v>99.7</v>
      </c>
      <c r="H14" s="22">
        <v>99.5</v>
      </c>
      <c r="I14" s="22">
        <v>95.3</v>
      </c>
      <c r="J14" s="22">
        <v>100</v>
      </c>
      <c r="K14" s="22">
        <v>101.3</v>
      </c>
      <c r="L14" s="22">
        <v>100.2</v>
      </c>
    </row>
    <row r="15" spans="1:12" ht="15" customHeight="1" x14ac:dyDescent="0.15">
      <c r="A15" s="20">
        <v>4</v>
      </c>
      <c r="B15" s="21">
        <v>101.8</v>
      </c>
      <c r="C15" s="22">
        <v>103.7</v>
      </c>
      <c r="D15" s="22">
        <v>100.3</v>
      </c>
      <c r="E15" s="22">
        <v>117.6</v>
      </c>
      <c r="F15" s="22">
        <v>106</v>
      </c>
      <c r="G15" s="22">
        <v>101.5</v>
      </c>
      <c r="H15" s="22">
        <v>98.9</v>
      </c>
      <c r="I15" s="22">
        <v>95.4</v>
      </c>
      <c r="J15" s="22">
        <v>100.8</v>
      </c>
      <c r="K15" s="22">
        <v>102.1</v>
      </c>
      <c r="L15" s="22">
        <v>101</v>
      </c>
    </row>
    <row r="16" spans="1:12" ht="15" customHeight="1" x14ac:dyDescent="0.15">
      <c r="A16" s="26"/>
      <c r="B16" s="27" t="s">
        <v>18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 ht="15" customHeight="1" x14ac:dyDescent="0.15">
      <c r="A17" s="20" t="str">
        <f t="shared" ref="A17:A24" si="0">A7</f>
        <v>平成26</v>
      </c>
      <c r="B17" s="22">
        <v>97.5</v>
      </c>
      <c r="C17" s="22">
        <v>91.7</v>
      </c>
      <c r="D17" s="22">
        <v>99.6</v>
      </c>
      <c r="E17" s="22">
        <v>103.9</v>
      </c>
      <c r="F17" s="22">
        <v>96.1</v>
      </c>
      <c r="G17" s="22">
        <v>94.3</v>
      </c>
      <c r="H17" s="22">
        <v>95</v>
      </c>
      <c r="I17" s="22">
        <v>103.2</v>
      </c>
      <c r="J17" s="22">
        <v>105.5</v>
      </c>
      <c r="K17" s="22">
        <v>95.1</v>
      </c>
      <c r="L17" s="22">
        <v>99.7</v>
      </c>
    </row>
    <row r="18" spans="1:12" ht="15" customHeight="1" x14ac:dyDescent="0.15">
      <c r="A18" s="20">
        <f t="shared" si="0"/>
        <v>27</v>
      </c>
      <c r="B18" s="24">
        <v>98.2</v>
      </c>
      <c r="C18" s="24">
        <v>94.6</v>
      </c>
      <c r="D18" s="24">
        <v>99.6</v>
      </c>
      <c r="E18" s="24">
        <v>101.2</v>
      </c>
      <c r="F18" s="24">
        <v>97.6</v>
      </c>
      <c r="G18" s="24">
        <v>96.4</v>
      </c>
      <c r="H18" s="24">
        <v>95.8</v>
      </c>
      <c r="I18" s="24">
        <v>101.2</v>
      </c>
      <c r="J18" s="24">
        <v>107.3</v>
      </c>
      <c r="K18" s="24">
        <v>97</v>
      </c>
      <c r="L18" s="24">
        <v>100.7</v>
      </c>
    </row>
    <row r="19" spans="1:12" ht="15" customHeight="1" x14ac:dyDescent="0.15">
      <c r="A19" s="20">
        <f t="shared" si="0"/>
        <v>28</v>
      </c>
      <c r="B19" s="24">
        <v>98.1</v>
      </c>
      <c r="C19" s="24">
        <v>96.2</v>
      </c>
      <c r="D19" s="24">
        <v>99.5</v>
      </c>
      <c r="E19" s="24">
        <v>93.9</v>
      </c>
      <c r="F19" s="24">
        <v>97.2</v>
      </c>
      <c r="G19" s="24">
        <v>98.1</v>
      </c>
      <c r="H19" s="24">
        <v>96.7</v>
      </c>
      <c r="I19" s="24">
        <v>99.3</v>
      </c>
      <c r="J19" s="24">
        <v>108.9</v>
      </c>
      <c r="K19" s="24">
        <v>97.9</v>
      </c>
      <c r="L19" s="24">
        <v>101.4</v>
      </c>
    </row>
    <row r="20" spans="1:12" ht="15" customHeight="1" x14ac:dyDescent="0.15">
      <c r="A20" s="20">
        <f t="shared" si="0"/>
        <v>29</v>
      </c>
      <c r="B20" s="24">
        <v>98.6</v>
      </c>
      <c r="C20" s="24">
        <v>96.8</v>
      </c>
      <c r="D20" s="24">
        <v>99.3</v>
      </c>
      <c r="E20" s="24">
        <v>96.4</v>
      </c>
      <c r="F20" s="24">
        <v>96.7</v>
      </c>
      <c r="G20" s="24">
        <v>98.3</v>
      </c>
      <c r="H20" s="24">
        <v>97.5</v>
      </c>
      <c r="I20" s="24">
        <v>99.5</v>
      </c>
      <c r="J20" s="24">
        <v>109.6</v>
      </c>
      <c r="K20" s="24">
        <v>98.3</v>
      </c>
      <c r="L20" s="24">
        <v>101.7</v>
      </c>
    </row>
    <row r="21" spans="1:12" ht="15" customHeight="1" x14ac:dyDescent="0.15">
      <c r="A21" s="20">
        <f t="shared" si="0"/>
        <v>30</v>
      </c>
      <c r="B21" s="29">
        <v>99.5</v>
      </c>
      <c r="C21" s="24">
        <v>98.2</v>
      </c>
      <c r="D21" s="24">
        <v>99.2</v>
      </c>
      <c r="E21" s="24">
        <v>100.2</v>
      </c>
      <c r="F21" s="24">
        <v>95.7</v>
      </c>
      <c r="G21" s="24">
        <v>98.5</v>
      </c>
      <c r="H21" s="24">
        <v>99</v>
      </c>
      <c r="I21" s="24">
        <v>100.9</v>
      </c>
      <c r="J21" s="24">
        <v>110.1</v>
      </c>
      <c r="K21" s="24">
        <v>99</v>
      </c>
      <c r="L21" s="24">
        <v>102.1</v>
      </c>
    </row>
    <row r="22" spans="1:12" ht="15" customHeight="1" x14ac:dyDescent="0.15">
      <c r="A22" s="20" t="str">
        <f t="shared" si="0"/>
        <v>令和元</v>
      </c>
      <c r="B22" s="29">
        <v>100</v>
      </c>
      <c r="C22" s="24">
        <v>98.7</v>
      </c>
      <c r="D22" s="24">
        <v>99.4</v>
      </c>
      <c r="E22" s="24">
        <v>102.5</v>
      </c>
      <c r="F22" s="24">
        <v>97.7</v>
      </c>
      <c r="G22" s="24">
        <v>98.9</v>
      </c>
      <c r="H22" s="24">
        <v>99.7</v>
      </c>
      <c r="I22" s="24">
        <v>100.2</v>
      </c>
      <c r="J22" s="24">
        <v>108.4</v>
      </c>
      <c r="K22" s="24">
        <v>100.6</v>
      </c>
      <c r="L22" s="24">
        <v>102.1</v>
      </c>
    </row>
    <row r="23" spans="1:12" ht="15" customHeight="1" x14ac:dyDescent="0.15">
      <c r="A23" s="20">
        <f t="shared" si="0"/>
        <v>2</v>
      </c>
      <c r="B23" s="29">
        <v>100</v>
      </c>
      <c r="C23" s="24">
        <v>100</v>
      </c>
      <c r="D23" s="24">
        <v>100</v>
      </c>
      <c r="E23" s="24">
        <v>100</v>
      </c>
      <c r="F23" s="24">
        <v>100</v>
      </c>
      <c r="G23" s="24">
        <v>100</v>
      </c>
      <c r="H23" s="24">
        <v>100</v>
      </c>
      <c r="I23" s="24">
        <v>100</v>
      </c>
      <c r="J23" s="24">
        <v>100</v>
      </c>
      <c r="K23" s="24">
        <v>100</v>
      </c>
      <c r="L23" s="24">
        <v>100</v>
      </c>
    </row>
    <row r="24" spans="1:12" ht="15" customHeight="1" x14ac:dyDescent="0.15">
      <c r="A24" s="20">
        <f t="shared" si="0"/>
        <v>3</v>
      </c>
      <c r="B24" s="29">
        <v>99.8</v>
      </c>
      <c r="C24" s="24">
        <v>100</v>
      </c>
      <c r="D24" s="24">
        <v>100.6</v>
      </c>
      <c r="E24" s="24">
        <v>101.3</v>
      </c>
      <c r="F24" s="24">
        <v>101.7</v>
      </c>
      <c r="G24" s="24">
        <v>100.4</v>
      </c>
      <c r="H24" s="24">
        <v>99.6</v>
      </c>
      <c r="I24" s="24">
        <v>95</v>
      </c>
      <c r="J24" s="24">
        <v>100</v>
      </c>
      <c r="K24" s="24">
        <v>101.6</v>
      </c>
      <c r="L24" s="24">
        <v>101.1</v>
      </c>
    </row>
    <row r="25" spans="1:12" ht="15" customHeight="1" x14ac:dyDescent="0.15">
      <c r="A25" s="30">
        <f>A15</f>
        <v>4</v>
      </c>
      <c r="B25" s="31">
        <v>102.3</v>
      </c>
      <c r="C25" s="31">
        <v>104.5</v>
      </c>
      <c r="D25" s="31">
        <v>101.3</v>
      </c>
      <c r="E25" s="31">
        <v>116.3</v>
      </c>
      <c r="F25" s="31">
        <v>105.5</v>
      </c>
      <c r="G25" s="31">
        <v>102</v>
      </c>
      <c r="H25" s="31">
        <v>99.3</v>
      </c>
      <c r="I25" s="31">
        <v>93.5</v>
      </c>
      <c r="J25" s="31">
        <v>100.9</v>
      </c>
      <c r="K25" s="31">
        <v>102.7</v>
      </c>
      <c r="L25" s="31">
        <v>102.2</v>
      </c>
    </row>
    <row r="26" spans="1:12" ht="15" customHeight="1" x14ac:dyDescent="0.15">
      <c r="A26" s="23" t="s">
        <v>19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 t="s">
        <v>20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18"/>
  <sheetViews>
    <sheetView zoomScale="110" zoomScaleNormal="110" zoomScaleSheetLayoutView="115" workbookViewId="0">
      <pane xSplit="1" ySplit="5" topLeftCell="B6" activePane="bottomRight" state="frozen"/>
      <selection pane="topRight" activeCell="B1" sqref="B1"/>
      <selection pane="bottomLeft" activeCell="A4" sqref="A4"/>
      <selection pane="bottomRight"/>
    </sheetView>
  </sheetViews>
  <sheetFormatPr defaultColWidth="8.75" defaultRowHeight="15" customHeight="1" x14ac:dyDescent="0.15"/>
  <cols>
    <col min="1" max="1" width="30" style="354" customWidth="1"/>
    <col min="2" max="6" width="11.25" style="354" customWidth="1"/>
    <col min="7" max="16384" width="8.75" style="354"/>
  </cols>
  <sheetData>
    <row r="1" spans="1:6" ht="15" customHeight="1" x14ac:dyDescent="0.15">
      <c r="A1" s="735" t="s">
        <v>771</v>
      </c>
    </row>
    <row r="3" spans="1:6" ht="15" customHeight="1" x14ac:dyDescent="0.15">
      <c r="A3" s="353" t="s">
        <v>383</v>
      </c>
    </row>
    <row r="4" spans="1:6" ht="15" customHeight="1" x14ac:dyDescent="0.15">
      <c r="A4" s="355"/>
      <c r="C4" s="377"/>
      <c r="D4" s="377"/>
      <c r="E4" s="377"/>
      <c r="F4" s="378" t="s">
        <v>349</v>
      </c>
    </row>
    <row r="5" spans="1:6" ht="15" customHeight="1" x14ac:dyDescent="0.15">
      <c r="A5" s="357" t="s">
        <v>384</v>
      </c>
      <c r="B5" s="358" t="s">
        <v>351</v>
      </c>
      <c r="C5" s="358" t="s">
        <v>352</v>
      </c>
      <c r="D5" s="358" t="s">
        <v>385</v>
      </c>
      <c r="E5" s="358" t="s">
        <v>386</v>
      </c>
      <c r="F5" s="358" t="s">
        <v>355</v>
      </c>
    </row>
    <row r="6" spans="1:6" ht="15" customHeight="1" x14ac:dyDescent="0.15">
      <c r="A6" s="379" t="s">
        <v>387</v>
      </c>
      <c r="B6" s="380">
        <v>949438</v>
      </c>
      <c r="C6" s="380">
        <v>963443</v>
      </c>
      <c r="D6" s="380">
        <v>996895</v>
      </c>
      <c r="E6" s="380">
        <v>1004253</v>
      </c>
      <c r="F6" s="380">
        <v>995131</v>
      </c>
    </row>
    <row r="7" spans="1:6" ht="15" customHeight="1" x14ac:dyDescent="0.15">
      <c r="A7" s="362" t="s">
        <v>242</v>
      </c>
      <c r="B7" s="381">
        <v>4.6902531916348182E-2</v>
      </c>
      <c r="C7" s="381">
        <v>1.4750831544555832E-2</v>
      </c>
      <c r="D7" s="381">
        <v>3.4721306813169019E-2</v>
      </c>
      <c r="E7" s="381">
        <v>7.3809177496125472E-3</v>
      </c>
      <c r="F7" s="381">
        <v>-9.0833684340499848E-3</v>
      </c>
    </row>
    <row r="8" spans="1:6" ht="15" customHeight="1" x14ac:dyDescent="0.15">
      <c r="A8" s="364" t="s">
        <v>388</v>
      </c>
      <c r="B8" s="382">
        <v>706148</v>
      </c>
      <c r="C8" s="382">
        <v>728047</v>
      </c>
      <c r="D8" s="382">
        <v>747829</v>
      </c>
      <c r="E8" s="382">
        <v>778036</v>
      </c>
      <c r="F8" s="382">
        <v>780664</v>
      </c>
    </row>
    <row r="9" spans="1:6" ht="15" customHeight="1" x14ac:dyDescent="0.15">
      <c r="A9" s="364" t="s">
        <v>389</v>
      </c>
      <c r="B9" s="382">
        <v>48059</v>
      </c>
      <c r="C9" s="382">
        <v>49638</v>
      </c>
      <c r="D9" s="382">
        <v>52128</v>
      </c>
      <c r="E9" s="382">
        <v>54610</v>
      </c>
      <c r="F9" s="382">
        <v>54623</v>
      </c>
    </row>
    <row r="10" spans="1:6" ht="15" customHeight="1" x14ac:dyDescent="0.15">
      <c r="A10" s="366" t="s">
        <v>390</v>
      </c>
      <c r="B10" s="382">
        <v>-925</v>
      </c>
      <c r="C10" s="382">
        <v>-888</v>
      </c>
      <c r="D10" s="382">
        <v>-604</v>
      </c>
      <c r="E10" s="382">
        <v>-315</v>
      </c>
      <c r="F10" s="382">
        <v>-136</v>
      </c>
    </row>
    <row r="11" spans="1:6" ht="15" customHeight="1" x14ac:dyDescent="0.15">
      <c r="A11" s="366" t="s">
        <v>391</v>
      </c>
      <c r="B11" s="382">
        <v>48506</v>
      </c>
      <c r="C11" s="382">
        <v>50015</v>
      </c>
      <c r="D11" s="382">
        <v>52142</v>
      </c>
      <c r="E11" s="382">
        <v>54291</v>
      </c>
      <c r="F11" s="382">
        <v>54173</v>
      </c>
    </row>
    <row r="12" spans="1:6" ht="15" customHeight="1" x14ac:dyDescent="0.15">
      <c r="A12" s="366" t="s">
        <v>392</v>
      </c>
      <c r="B12" s="382">
        <v>479</v>
      </c>
      <c r="C12" s="382">
        <v>511</v>
      </c>
      <c r="D12" s="382">
        <v>590</v>
      </c>
      <c r="E12" s="382">
        <v>635</v>
      </c>
      <c r="F12" s="382">
        <v>587</v>
      </c>
    </row>
    <row r="13" spans="1:6" ht="15" customHeight="1" x14ac:dyDescent="0.15">
      <c r="A13" s="364" t="s">
        <v>393</v>
      </c>
      <c r="B13" s="382">
        <v>195230</v>
      </c>
      <c r="C13" s="382">
        <v>185757</v>
      </c>
      <c r="D13" s="382">
        <v>196938</v>
      </c>
      <c r="E13" s="382">
        <v>171607</v>
      </c>
      <c r="F13" s="382">
        <v>159845</v>
      </c>
    </row>
    <row r="14" spans="1:6" ht="15" customHeight="1" x14ac:dyDescent="0.15">
      <c r="A14" s="366" t="s">
        <v>394</v>
      </c>
      <c r="B14" s="382">
        <v>98243</v>
      </c>
      <c r="C14" s="382">
        <v>94747</v>
      </c>
      <c r="D14" s="382">
        <v>107432</v>
      </c>
      <c r="E14" s="382">
        <v>88404</v>
      </c>
      <c r="F14" s="382">
        <v>78464</v>
      </c>
    </row>
    <row r="15" spans="1:6" ht="15" customHeight="1" x14ac:dyDescent="0.15">
      <c r="A15" s="366" t="s">
        <v>395</v>
      </c>
      <c r="B15" s="382">
        <v>4571</v>
      </c>
      <c r="C15" s="382">
        <v>3527</v>
      </c>
      <c r="D15" s="382">
        <v>3482</v>
      </c>
      <c r="E15" s="382">
        <v>3174</v>
      </c>
      <c r="F15" s="382">
        <v>2278</v>
      </c>
    </row>
    <row r="16" spans="1:6" ht="15" customHeight="1" x14ac:dyDescent="0.15">
      <c r="A16" s="366" t="s">
        <v>396</v>
      </c>
      <c r="B16" s="382">
        <v>92416</v>
      </c>
      <c r="C16" s="382">
        <v>87483</v>
      </c>
      <c r="D16" s="382">
        <v>86024</v>
      </c>
      <c r="E16" s="382">
        <v>80029</v>
      </c>
      <c r="F16" s="382">
        <v>79103</v>
      </c>
    </row>
    <row r="17" spans="1:6" ht="15" customHeight="1" x14ac:dyDescent="0.15">
      <c r="A17" s="383" t="s">
        <v>380</v>
      </c>
      <c r="B17" s="383"/>
      <c r="C17" s="383"/>
      <c r="D17" s="383"/>
      <c r="E17" s="383"/>
      <c r="F17" s="384"/>
    </row>
    <row r="18" spans="1:6" ht="15" customHeight="1" x14ac:dyDescent="0.15">
      <c r="A18" s="354" t="s">
        <v>397</v>
      </c>
      <c r="F18" s="374" t="s">
        <v>382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F15"/>
  <sheetViews>
    <sheetView zoomScale="110" zoomScaleNormal="110" workbookViewId="0"/>
  </sheetViews>
  <sheetFormatPr defaultColWidth="8.75" defaultRowHeight="15" customHeight="1" x14ac:dyDescent="0.15"/>
  <cols>
    <col min="1" max="1" width="22.5" style="122" customWidth="1"/>
    <col min="2" max="6" width="12.75" style="122" customWidth="1"/>
    <col min="7" max="16384" width="8.75" style="122"/>
  </cols>
  <sheetData>
    <row r="1" spans="1:6" ht="15" customHeight="1" x14ac:dyDescent="0.15">
      <c r="A1" s="730" t="s">
        <v>771</v>
      </c>
    </row>
    <row r="3" spans="1:6" ht="15" customHeight="1" x14ac:dyDescent="0.15">
      <c r="A3" s="34" t="s">
        <v>398</v>
      </c>
    </row>
    <row r="4" spans="1:6" s="35" customFormat="1" ht="15" customHeight="1" x14ac:dyDescent="0.15">
      <c r="A4" s="385" t="s">
        <v>399</v>
      </c>
    </row>
    <row r="5" spans="1:6" s="127" customFormat="1" ht="15" customHeight="1" x14ac:dyDescent="0.15">
      <c r="A5" s="38" t="s">
        <v>400</v>
      </c>
      <c r="B5" s="264" t="s">
        <v>401</v>
      </c>
      <c r="C5" s="264" t="s">
        <v>402</v>
      </c>
      <c r="D5" s="264" t="s">
        <v>403</v>
      </c>
      <c r="E5" s="264" t="s">
        <v>404</v>
      </c>
      <c r="F5" s="264" t="s">
        <v>405</v>
      </c>
    </row>
    <row r="6" spans="1:6" s="35" customFormat="1" ht="15" customHeight="1" x14ac:dyDescent="0.15">
      <c r="A6" s="386" t="s">
        <v>406</v>
      </c>
      <c r="B6" s="387" t="s">
        <v>246</v>
      </c>
      <c r="C6" s="388">
        <f>SUM(C7:C14)</f>
        <v>20</v>
      </c>
      <c r="D6" s="388">
        <f>SUM(D7:D14)</f>
        <v>250</v>
      </c>
      <c r="E6" s="388">
        <f>SUM(E7:E14)</f>
        <v>208</v>
      </c>
      <c r="F6" s="388">
        <f>SUM(F7:F14)</f>
        <v>361</v>
      </c>
    </row>
    <row r="7" spans="1:6" s="35" customFormat="1" ht="15" customHeight="1" x14ac:dyDescent="0.15">
      <c r="A7" s="389" t="s">
        <v>407</v>
      </c>
      <c r="B7" s="390" t="s">
        <v>408</v>
      </c>
      <c r="C7" s="391">
        <v>5</v>
      </c>
      <c r="D7" s="391">
        <v>20</v>
      </c>
      <c r="E7" s="391">
        <v>19</v>
      </c>
      <c r="F7" s="391">
        <v>22</v>
      </c>
    </row>
    <row r="8" spans="1:6" s="35" customFormat="1" ht="15" customHeight="1" x14ac:dyDescent="0.15">
      <c r="A8" s="389"/>
      <c r="B8" s="390">
        <v>43</v>
      </c>
      <c r="C8" s="391">
        <v>7</v>
      </c>
      <c r="D8" s="391">
        <v>28</v>
      </c>
      <c r="E8" s="391">
        <v>25</v>
      </c>
      <c r="F8" s="391">
        <v>32</v>
      </c>
    </row>
    <row r="9" spans="1:6" s="35" customFormat="1" ht="15" customHeight="1" x14ac:dyDescent="0.15">
      <c r="A9" s="392" t="s">
        <v>409</v>
      </c>
      <c r="B9" s="390">
        <v>44</v>
      </c>
      <c r="C9" s="391">
        <v>2</v>
      </c>
      <c r="D9" s="391">
        <v>36</v>
      </c>
      <c r="E9" s="391">
        <v>12</v>
      </c>
      <c r="F9" s="391">
        <v>15</v>
      </c>
    </row>
    <row r="10" spans="1:6" s="35" customFormat="1" ht="15" customHeight="1" x14ac:dyDescent="0.15">
      <c r="A10" s="392" t="s">
        <v>410</v>
      </c>
      <c r="B10" s="390">
        <v>45</v>
      </c>
      <c r="C10" s="391">
        <v>2</v>
      </c>
      <c r="D10" s="391">
        <v>36</v>
      </c>
      <c r="E10" s="391">
        <v>34</v>
      </c>
      <c r="F10" s="391">
        <v>52</v>
      </c>
    </row>
    <row r="11" spans="1:6" s="35" customFormat="1" ht="15" customHeight="1" x14ac:dyDescent="0.15">
      <c r="A11" s="392" t="s">
        <v>411</v>
      </c>
      <c r="B11" s="390">
        <v>45</v>
      </c>
      <c r="C11" s="391">
        <v>1</v>
      </c>
      <c r="D11" s="391">
        <v>8</v>
      </c>
      <c r="E11" s="391">
        <v>5</v>
      </c>
      <c r="F11" s="391">
        <v>5</v>
      </c>
    </row>
    <row r="12" spans="1:6" s="35" customFormat="1" ht="15" customHeight="1" x14ac:dyDescent="0.15">
      <c r="A12" s="392" t="s">
        <v>412</v>
      </c>
      <c r="B12" s="390" t="s">
        <v>413</v>
      </c>
      <c r="C12" s="43">
        <v>1</v>
      </c>
      <c r="D12" s="43">
        <v>54</v>
      </c>
      <c r="E12" s="43">
        <v>49</v>
      </c>
      <c r="F12" s="43">
        <v>133</v>
      </c>
    </row>
    <row r="13" spans="1:6" s="35" customFormat="1" ht="15" customHeight="1" x14ac:dyDescent="0.15">
      <c r="A13" s="392" t="s">
        <v>414</v>
      </c>
      <c r="B13" s="390">
        <v>17</v>
      </c>
      <c r="C13" s="43">
        <v>1</v>
      </c>
      <c r="D13" s="43">
        <v>18</v>
      </c>
      <c r="E13" s="43">
        <v>17</v>
      </c>
      <c r="F13" s="43">
        <v>26</v>
      </c>
    </row>
    <row r="14" spans="1:6" s="35" customFormat="1" ht="15" customHeight="1" x14ac:dyDescent="0.15">
      <c r="A14" s="393" t="s">
        <v>415</v>
      </c>
      <c r="B14" s="394">
        <v>18</v>
      </c>
      <c r="C14" s="48">
        <v>1</v>
      </c>
      <c r="D14" s="48">
        <v>50</v>
      </c>
      <c r="E14" s="48">
        <v>47</v>
      </c>
      <c r="F14" s="48">
        <v>76</v>
      </c>
    </row>
    <row r="15" spans="1:6" s="35" customFormat="1" ht="15" customHeight="1" x14ac:dyDescent="0.15">
      <c r="C15" s="131"/>
      <c r="D15" s="131"/>
      <c r="E15" s="131"/>
      <c r="F15" s="132" t="s">
        <v>416</v>
      </c>
    </row>
  </sheetData>
  <mergeCells count="1">
    <mergeCell ref="A7:A8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15"/>
  <sheetViews>
    <sheetView zoomScale="110" zoomScaleNormal="110" workbookViewId="0"/>
  </sheetViews>
  <sheetFormatPr defaultColWidth="8.75" defaultRowHeight="15" customHeight="1" x14ac:dyDescent="0.15"/>
  <cols>
    <col min="1" max="1" width="26.25" style="396" customWidth="1"/>
    <col min="2" max="4" width="20" style="396" customWidth="1"/>
    <col min="5" max="16384" width="8.75" style="396"/>
  </cols>
  <sheetData>
    <row r="1" spans="1:4" ht="15" customHeight="1" x14ac:dyDescent="0.15">
      <c r="A1" s="735" t="s">
        <v>771</v>
      </c>
    </row>
    <row r="3" spans="1:4" ht="15" customHeight="1" x14ac:dyDescent="0.15">
      <c r="A3" s="395" t="s">
        <v>417</v>
      </c>
    </row>
    <row r="4" spans="1:4" s="399" customFormat="1" ht="15" customHeight="1" x14ac:dyDescent="0.15">
      <c r="A4" s="397" t="s">
        <v>418</v>
      </c>
      <c r="B4" s="398"/>
      <c r="D4" s="400"/>
    </row>
    <row r="5" spans="1:4" s="404" customFormat="1" ht="15" customHeight="1" x14ac:dyDescent="0.15">
      <c r="A5" s="401" t="s">
        <v>419</v>
      </c>
      <c r="B5" s="402" t="s">
        <v>420</v>
      </c>
      <c r="C5" s="402" t="s">
        <v>421</v>
      </c>
      <c r="D5" s="403" t="s">
        <v>422</v>
      </c>
    </row>
    <row r="6" spans="1:4" s="399" customFormat="1" ht="15" customHeight="1" x14ac:dyDescent="0.15">
      <c r="A6" s="405" t="s">
        <v>423</v>
      </c>
      <c r="B6" s="406">
        <v>142590</v>
      </c>
      <c r="C6" s="406">
        <v>336940</v>
      </c>
      <c r="D6" s="407">
        <v>2.3629988077705311</v>
      </c>
    </row>
    <row r="7" spans="1:4" s="399" customFormat="1" ht="15" customHeight="1" x14ac:dyDescent="0.15">
      <c r="A7" s="405" t="s">
        <v>424</v>
      </c>
      <c r="B7" s="406">
        <v>141339</v>
      </c>
      <c r="C7" s="406">
        <v>335124</v>
      </c>
      <c r="D7" s="407">
        <v>2.3710653110606414</v>
      </c>
    </row>
    <row r="8" spans="1:4" s="399" customFormat="1" ht="15" customHeight="1" x14ac:dyDescent="0.15">
      <c r="A8" s="408" t="s">
        <v>425</v>
      </c>
      <c r="B8" s="406">
        <v>95890</v>
      </c>
      <c r="C8" s="406">
        <v>255873</v>
      </c>
      <c r="D8" s="407">
        <v>2.6684012931483991</v>
      </c>
    </row>
    <row r="9" spans="1:4" s="399" customFormat="1" ht="15" customHeight="1" x14ac:dyDescent="0.15">
      <c r="A9" s="408" t="s">
        <v>426</v>
      </c>
      <c r="B9" s="406">
        <v>1743</v>
      </c>
      <c r="C9" s="406">
        <v>3901</v>
      </c>
      <c r="D9" s="407">
        <v>2.2380952380952381</v>
      </c>
    </row>
    <row r="10" spans="1:4" s="399" customFormat="1" ht="15" customHeight="1" x14ac:dyDescent="0.15">
      <c r="A10" s="408" t="s">
        <v>427</v>
      </c>
      <c r="B10" s="409">
        <v>38660</v>
      </c>
      <c r="C10" s="409">
        <v>66502</v>
      </c>
      <c r="D10" s="407">
        <v>1.7201758923952406</v>
      </c>
    </row>
    <row r="11" spans="1:4" s="399" customFormat="1" ht="15" customHeight="1" x14ac:dyDescent="0.15">
      <c r="A11" s="408" t="s">
        <v>428</v>
      </c>
      <c r="B11" s="406">
        <v>3223</v>
      </c>
      <c r="C11" s="406">
        <v>5836</v>
      </c>
      <c r="D11" s="407">
        <v>1.8107353397455785</v>
      </c>
    </row>
    <row r="12" spans="1:4" s="399" customFormat="1" ht="15" customHeight="1" x14ac:dyDescent="0.15">
      <c r="A12" s="408" t="s">
        <v>429</v>
      </c>
      <c r="B12" s="406">
        <v>1823</v>
      </c>
      <c r="C12" s="406">
        <v>3012</v>
      </c>
      <c r="D12" s="407">
        <v>1.6522216127262754</v>
      </c>
    </row>
    <row r="13" spans="1:4" s="399" customFormat="1" ht="15" customHeight="1" x14ac:dyDescent="0.15">
      <c r="A13" s="410" t="s">
        <v>430</v>
      </c>
      <c r="B13" s="411">
        <v>1251</v>
      </c>
      <c r="C13" s="411">
        <v>1816</v>
      </c>
      <c r="D13" s="412">
        <v>1.4516386890487609</v>
      </c>
    </row>
    <row r="14" spans="1:4" s="399" customFormat="1" ht="15" customHeight="1" x14ac:dyDescent="0.15">
      <c r="A14" s="354" t="s">
        <v>431</v>
      </c>
    </row>
    <row r="15" spans="1:4" ht="15" customHeight="1" x14ac:dyDescent="0.15">
      <c r="D15" s="413" t="s">
        <v>432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K11"/>
  <sheetViews>
    <sheetView zoomScale="110" zoomScaleNormal="110" workbookViewId="0"/>
  </sheetViews>
  <sheetFormatPr defaultColWidth="9" defaultRowHeight="15" customHeight="1" x14ac:dyDescent="0.15"/>
  <cols>
    <col min="1" max="2" width="8.75" style="414" customWidth="1"/>
    <col min="3" max="9" width="7.5" style="414" customWidth="1"/>
    <col min="10" max="10" width="8.75" style="414" customWidth="1"/>
    <col min="11" max="11" width="7.5" style="414" customWidth="1"/>
    <col min="12" max="16384" width="9" style="414"/>
  </cols>
  <sheetData>
    <row r="1" spans="1:11" s="396" customFormat="1" ht="15" customHeight="1" x14ac:dyDescent="0.15">
      <c r="A1" s="735" t="s">
        <v>771</v>
      </c>
    </row>
    <row r="2" spans="1:11" s="396" customFormat="1" ht="15" customHeight="1" x14ac:dyDescent="0.15"/>
    <row r="3" spans="1:11" ht="15" customHeight="1" x14ac:dyDescent="0.15">
      <c r="A3" s="395" t="s">
        <v>433</v>
      </c>
    </row>
    <row r="4" spans="1:11" s="417" customFormat="1" ht="15" customHeight="1" x14ac:dyDescent="0.15">
      <c r="A4" s="415" t="s">
        <v>434</v>
      </c>
      <c r="B4" s="416"/>
      <c r="C4" s="416"/>
      <c r="D4" s="416"/>
      <c r="E4" s="416"/>
      <c r="F4" s="416"/>
      <c r="G4" s="416"/>
      <c r="H4" s="416"/>
      <c r="I4" s="416"/>
      <c r="K4" s="416"/>
    </row>
    <row r="5" spans="1:11" s="417" customFormat="1" ht="15" customHeight="1" x14ac:dyDescent="0.15">
      <c r="A5" s="418" t="s">
        <v>139</v>
      </c>
      <c r="B5" s="419" t="s">
        <v>435</v>
      </c>
      <c r="C5" s="420"/>
      <c r="D5" s="420"/>
      <c r="E5" s="420"/>
      <c r="F5" s="420"/>
      <c r="G5" s="420"/>
      <c r="H5" s="420"/>
      <c r="I5" s="421"/>
      <c r="J5" s="422" t="s">
        <v>436</v>
      </c>
      <c r="K5" s="423" t="s">
        <v>437</v>
      </c>
    </row>
    <row r="6" spans="1:11" s="404" customFormat="1" ht="30" customHeight="1" x14ac:dyDescent="0.15">
      <c r="A6" s="424"/>
      <c r="B6" s="425" t="s">
        <v>438</v>
      </c>
      <c r="C6" s="402" t="s">
        <v>439</v>
      </c>
      <c r="D6" s="402" t="s">
        <v>440</v>
      </c>
      <c r="E6" s="402" t="s">
        <v>441</v>
      </c>
      <c r="F6" s="402" t="s">
        <v>442</v>
      </c>
      <c r="G6" s="402" t="s">
        <v>443</v>
      </c>
      <c r="H6" s="402" t="s">
        <v>444</v>
      </c>
      <c r="I6" s="402" t="s">
        <v>445</v>
      </c>
      <c r="J6" s="426"/>
      <c r="K6" s="427"/>
    </row>
    <row r="7" spans="1:11" s="417" customFormat="1" ht="15" customHeight="1" x14ac:dyDescent="0.15">
      <c r="A7" s="428" t="s">
        <v>446</v>
      </c>
      <c r="B7" s="429">
        <v>128264</v>
      </c>
      <c r="C7" s="409">
        <v>35482</v>
      </c>
      <c r="D7" s="409">
        <v>34761</v>
      </c>
      <c r="E7" s="430">
        <v>26664</v>
      </c>
      <c r="F7" s="430">
        <v>22204</v>
      </c>
      <c r="G7" s="430">
        <v>6516</v>
      </c>
      <c r="H7" s="430">
        <v>1905</v>
      </c>
      <c r="I7" s="430">
        <v>732</v>
      </c>
      <c r="J7" s="430">
        <v>323199</v>
      </c>
      <c r="K7" s="431">
        <v>2.52</v>
      </c>
    </row>
    <row r="8" spans="1:11" s="417" customFormat="1" ht="15" customHeight="1" x14ac:dyDescent="0.15">
      <c r="A8" s="432" t="s">
        <v>447</v>
      </c>
      <c r="B8" s="429">
        <v>136363</v>
      </c>
      <c r="C8" s="409">
        <v>40065</v>
      </c>
      <c r="D8" s="409">
        <v>38319</v>
      </c>
      <c r="E8" s="430">
        <v>27218</v>
      </c>
      <c r="F8" s="430">
        <v>21798</v>
      </c>
      <c r="G8" s="430">
        <v>6475</v>
      </c>
      <c r="H8" s="430">
        <v>1805</v>
      </c>
      <c r="I8" s="430">
        <v>683</v>
      </c>
      <c r="J8" s="430">
        <v>333744</v>
      </c>
      <c r="K8" s="431">
        <v>2.4500000000000002</v>
      </c>
    </row>
    <row r="9" spans="1:11" s="417" customFormat="1" ht="15" customHeight="1" x14ac:dyDescent="0.15">
      <c r="A9" s="433" t="s">
        <v>448</v>
      </c>
      <c r="B9" s="434">
        <v>142590</v>
      </c>
      <c r="C9" s="411">
        <v>43572</v>
      </c>
      <c r="D9" s="411">
        <v>42411</v>
      </c>
      <c r="E9" s="435">
        <v>27901</v>
      </c>
      <c r="F9" s="435">
        <v>21088</v>
      </c>
      <c r="G9" s="435">
        <v>5832</v>
      </c>
      <c r="H9" s="435">
        <v>1320</v>
      </c>
      <c r="I9" s="435">
        <v>466</v>
      </c>
      <c r="J9" s="435">
        <v>336940</v>
      </c>
      <c r="K9" s="412">
        <v>2.363</v>
      </c>
    </row>
    <row r="10" spans="1:11" s="417" customFormat="1" ht="15" customHeight="1" x14ac:dyDescent="0.15">
      <c r="A10" s="354" t="s">
        <v>431</v>
      </c>
      <c r="K10" s="413"/>
    </row>
    <row r="11" spans="1:11" s="417" customFormat="1" ht="15" customHeight="1" x14ac:dyDescent="0.15">
      <c r="K11" s="413" t="s">
        <v>432</v>
      </c>
    </row>
  </sheetData>
  <mergeCells count="4">
    <mergeCell ref="A5:A6"/>
    <mergeCell ref="B5:I5"/>
    <mergeCell ref="J5:J6"/>
    <mergeCell ref="K5:K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14"/>
  <sheetViews>
    <sheetView zoomScale="110" zoomScaleNormal="110" workbookViewId="0"/>
  </sheetViews>
  <sheetFormatPr defaultColWidth="8.75" defaultRowHeight="15" customHeight="1" x14ac:dyDescent="0.15"/>
  <cols>
    <col min="1" max="4" width="8.75" style="437" customWidth="1"/>
    <col min="5" max="5" width="8.125" style="437" customWidth="1"/>
    <col min="6" max="8" width="8.75" style="437" customWidth="1"/>
    <col min="9" max="9" width="8.125" style="437" customWidth="1"/>
    <col min="10" max="10" width="8.75" style="437" customWidth="1"/>
    <col min="11" max="16384" width="8.75" style="437"/>
  </cols>
  <sheetData>
    <row r="1" spans="1:10" s="736" customFormat="1" ht="15" customHeight="1" x14ac:dyDescent="0.15">
      <c r="A1" s="735" t="s">
        <v>771</v>
      </c>
    </row>
    <row r="2" spans="1:10" s="736" customFormat="1" ht="15" customHeight="1" x14ac:dyDescent="0.15"/>
    <row r="3" spans="1:10" ht="15" customHeight="1" x14ac:dyDescent="0.15">
      <c r="A3" s="353" t="s">
        <v>449</v>
      </c>
      <c r="B3" s="436"/>
      <c r="C3" s="436"/>
      <c r="D3" s="436"/>
      <c r="E3" s="436"/>
      <c r="F3" s="436"/>
      <c r="G3" s="436"/>
      <c r="H3" s="436"/>
      <c r="I3" s="436"/>
      <c r="J3" s="436"/>
    </row>
    <row r="4" spans="1:10" ht="15" customHeight="1" x14ac:dyDescent="0.15">
      <c r="A4" s="438" t="s">
        <v>434</v>
      </c>
      <c r="B4" s="439"/>
      <c r="C4" s="439"/>
      <c r="D4" s="439"/>
      <c r="E4" s="439"/>
      <c r="F4" s="439"/>
      <c r="G4" s="439"/>
      <c r="H4" s="439"/>
      <c r="I4" s="439"/>
      <c r="J4" s="439"/>
    </row>
    <row r="5" spans="1:10" ht="15" customHeight="1" x14ac:dyDescent="0.15">
      <c r="A5" s="440" t="s">
        <v>139</v>
      </c>
      <c r="B5" s="441" t="s">
        <v>450</v>
      </c>
      <c r="C5" s="442"/>
      <c r="D5" s="442"/>
      <c r="E5" s="442"/>
      <c r="F5" s="442"/>
      <c r="G5" s="442"/>
      <c r="H5" s="442"/>
      <c r="I5" s="443"/>
      <c r="J5" s="444" t="s">
        <v>451</v>
      </c>
    </row>
    <row r="6" spans="1:10" ht="15" customHeight="1" x14ac:dyDescent="0.15">
      <c r="A6" s="445"/>
      <c r="B6" s="446" t="s">
        <v>438</v>
      </c>
      <c r="C6" s="441" t="s">
        <v>452</v>
      </c>
      <c r="D6" s="442"/>
      <c r="E6" s="443"/>
      <c r="F6" s="447" t="s">
        <v>453</v>
      </c>
      <c r="G6" s="448"/>
      <c r="H6" s="448"/>
      <c r="I6" s="449"/>
      <c r="J6" s="450"/>
    </row>
    <row r="7" spans="1:10" ht="30" customHeight="1" x14ac:dyDescent="0.15">
      <c r="A7" s="451"/>
      <c r="B7" s="452"/>
      <c r="C7" s="453" t="s">
        <v>438</v>
      </c>
      <c r="D7" s="453" t="s">
        <v>454</v>
      </c>
      <c r="E7" s="453" t="s">
        <v>455</v>
      </c>
      <c r="F7" s="453" t="s">
        <v>438</v>
      </c>
      <c r="G7" s="453" t="s">
        <v>456</v>
      </c>
      <c r="H7" s="453" t="s">
        <v>457</v>
      </c>
      <c r="I7" s="453" t="s">
        <v>458</v>
      </c>
      <c r="J7" s="427"/>
    </row>
    <row r="8" spans="1:10" ht="15" customHeight="1" x14ac:dyDescent="0.15">
      <c r="A8" s="454" t="s">
        <v>459</v>
      </c>
      <c r="B8" s="455">
        <v>136570</v>
      </c>
      <c r="C8" s="456">
        <v>121060</v>
      </c>
      <c r="D8" s="456">
        <v>119800</v>
      </c>
      <c r="E8" s="456">
        <v>1260</v>
      </c>
      <c r="F8" s="456">
        <v>15520</v>
      </c>
      <c r="G8" s="456">
        <v>1140</v>
      </c>
      <c r="H8" s="456">
        <v>14240</v>
      </c>
      <c r="I8" s="456">
        <v>140</v>
      </c>
      <c r="J8" s="456">
        <v>80</v>
      </c>
    </row>
    <row r="9" spans="1:10" ht="15" customHeight="1" x14ac:dyDescent="0.15">
      <c r="A9" s="454">
        <v>25</v>
      </c>
      <c r="B9" s="455">
        <v>148710</v>
      </c>
      <c r="C9" s="456">
        <v>131030</v>
      </c>
      <c r="D9" s="456">
        <v>130010</v>
      </c>
      <c r="E9" s="456">
        <v>1020</v>
      </c>
      <c r="F9" s="456">
        <v>17680</v>
      </c>
      <c r="G9" s="456">
        <v>580</v>
      </c>
      <c r="H9" s="456">
        <v>16680</v>
      </c>
      <c r="I9" s="456">
        <v>420</v>
      </c>
      <c r="J9" s="456">
        <v>100</v>
      </c>
    </row>
    <row r="10" spans="1:10" ht="15" customHeight="1" x14ac:dyDescent="0.15">
      <c r="A10" s="457">
        <v>30</v>
      </c>
      <c r="B10" s="458">
        <f>C10+F10</f>
        <v>152080</v>
      </c>
      <c r="C10" s="456">
        <f>D10+E10</f>
        <v>139440</v>
      </c>
      <c r="D10" s="456">
        <v>138690</v>
      </c>
      <c r="E10" s="456">
        <v>750</v>
      </c>
      <c r="F10" s="456">
        <f>G10+H10+I10</f>
        <v>12640</v>
      </c>
      <c r="G10" s="456">
        <v>460</v>
      </c>
      <c r="H10" s="456">
        <v>12000</v>
      </c>
      <c r="I10" s="456">
        <v>180</v>
      </c>
      <c r="J10" s="456">
        <v>90</v>
      </c>
    </row>
    <row r="11" spans="1:10" ht="15" customHeight="1" x14ac:dyDescent="0.15">
      <c r="A11" s="354" t="s">
        <v>460</v>
      </c>
      <c r="B11" s="354"/>
      <c r="C11" s="383"/>
      <c r="D11" s="383"/>
      <c r="E11" s="383"/>
      <c r="F11" s="383"/>
      <c r="G11" s="383"/>
      <c r="H11" s="383"/>
      <c r="I11" s="383"/>
      <c r="J11" s="459"/>
    </row>
    <row r="12" spans="1:10" ht="15" customHeight="1" x14ac:dyDescent="0.15">
      <c r="A12" s="354" t="s">
        <v>461</v>
      </c>
      <c r="B12" s="354"/>
      <c r="C12" s="460"/>
      <c r="D12" s="460"/>
      <c r="E12" s="460"/>
      <c r="F12" s="460"/>
      <c r="G12" s="460"/>
      <c r="H12" s="460"/>
      <c r="I12" s="460"/>
      <c r="J12" s="461"/>
    </row>
    <row r="13" spans="1:10" ht="15" customHeight="1" x14ac:dyDescent="0.15">
      <c r="A13" s="354" t="s">
        <v>462</v>
      </c>
      <c r="B13" s="354"/>
      <c r="C13" s="354"/>
      <c r="D13" s="354"/>
      <c r="E13" s="354"/>
      <c r="F13" s="354"/>
      <c r="G13" s="354"/>
      <c r="H13" s="354"/>
      <c r="I13" s="354"/>
      <c r="J13" s="354"/>
    </row>
    <row r="14" spans="1:10" ht="15" customHeight="1" x14ac:dyDescent="0.15">
      <c r="A14" s="354"/>
      <c r="B14" s="354"/>
      <c r="C14" s="354"/>
      <c r="D14" s="354"/>
      <c r="E14" s="354"/>
      <c r="F14" s="354"/>
      <c r="G14" s="354"/>
      <c r="H14" s="354"/>
      <c r="I14" s="354"/>
      <c r="J14" s="376" t="s">
        <v>463</v>
      </c>
    </row>
  </sheetData>
  <mergeCells count="5">
    <mergeCell ref="A5:A7"/>
    <mergeCell ref="B5:I5"/>
    <mergeCell ref="J5:J7"/>
    <mergeCell ref="B6:B7"/>
    <mergeCell ref="C6:E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I23"/>
  <sheetViews>
    <sheetView zoomScale="110" zoomScaleNormal="110" workbookViewId="0"/>
  </sheetViews>
  <sheetFormatPr defaultColWidth="8.875" defaultRowHeight="15" customHeight="1" x14ac:dyDescent="0.15"/>
  <cols>
    <col min="1" max="1" width="22.5" style="436" customWidth="1"/>
    <col min="2" max="8" width="8.125" style="436" customWidth="1"/>
    <col min="9" max="9" width="6.875" style="436" customWidth="1"/>
    <col min="10" max="10" width="6.75" style="436" customWidth="1"/>
    <col min="11" max="16384" width="8.875" style="436"/>
  </cols>
  <sheetData>
    <row r="1" spans="1:9" s="354" customFormat="1" ht="15" customHeight="1" x14ac:dyDescent="0.15">
      <c r="A1" s="735" t="s">
        <v>771</v>
      </c>
    </row>
    <row r="2" spans="1:9" s="354" customFormat="1" ht="15" customHeight="1" x14ac:dyDescent="0.15"/>
    <row r="3" spans="1:9" ht="15" customHeight="1" x14ac:dyDescent="0.15">
      <c r="A3" s="353" t="s">
        <v>464</v>
      </c>
    </row>
    <row r="4" spans="1:9" ht="15" customHeight="1" x14ac:dyDescent="0.15">
      <c r="A4" s="462" t="s">
        <v>465</v>
      </c>
      <c r="B4" s="463"/>
    </row>
    <row r="5" spans="1:9" ht="15" customHeight="1" x14ac:dyDescent="0.15">
      <c r="A5" s="464"/>
      <c r="B5" s="465" t="s">
        <v>466</v>
      </c>
      <c r="C5" s="441" t="s">
        <v>467</v>
      </c>
      <c r="D5" s="443"/>
      <c r="E5" s="442" t="s">
        <v>468</v>
      </c>
      <c r="F5" s="442"/>
      <c r="G5" s="442"/>
      <c r="H5" s="442"/>
      <c r="I5" s="442"/>
    </row>
    <row r="6" spans="1:9" ht="15" customHeight="1" x14ac:dyDescent="0.15">
      <c r="A6" s="466" t="s">
        <v>469</v>
      </c>
      <c r="B6" s="467"/>
      <c r="C6" s="468" t="s">
        <v>470</v>
      </c>
      <c r="D6" s="469" t="s">
        <v>471</v>
      </c>
      <c r="E6" s="468" t="s">
        <v>472</v>
      </c>
      <c r="F6" s="468" t="s">
        <v>473</v>
      </c>
      <c r="G6" s="470" t="s">
        <v>474</v>
      </c>
      <c r="H6" s="468" t="s">
        <v>475</v>
      </c>
      <c r="I6" s="444" t="s">
        <v>37</v>
      </c>
    </row>
    <row r="7" spans="1:9" ht="15" customHeight="1" x14ac:dyDescent="0.15">
      <c r="A7" s="466" t="s">
        <v>476</v>
      </c>
      <c r="B7" s="467"/>
      <c r="C7" s="471"/>
      <c r="D7" s="472"/>
      <c r="E7" s="471"/>
      <c r="F7" s="471"/>
      <c r="G7" s="470"/>
      <c r="H7" s="471"/>
      <c r="I7" s="473"/>
    </row>
    <row r="8" spans="1:9" ht="15" customHeight="1" x14ac:dyDescent="0.15">
      <c r="A8" s="474"/>
      <c r="B8" s="475"/>
      <c r="C8" s="476"/>
      <c r="D8" s="472"/>
      <c r="E8" s="476"/>
      <c r="F8" s="476"/>
      <c r="G8" s="470"/>
      <c r="H8" s="476"/>
      <c r="I8" s="477"/>
    </row>
    <row r="9" spans="1:9" ht="15" customHeight="1" x14ac:dyDescent="0.15">
      <c r="A9" s="478" t="s">
        <v>477</v>
      </c>
      <c r="B9" s="479">
        <f>C9+D9</f>
        <v>139440</v>
      </c>
      <c r="C9" s="479">
        <v>137190</v>
      </c>
      <c r="D9" s="479">
        <v>2250</v>
      </c>
      <c r="E9" s="479">
        <v>15010</v>
      </c>
      <c r="F9" s="479">
        <v>70320</v>
      </c>
      <c r="G9" s="479">
        <v>44950</v>
      </c>
      <c r="H9" s="479">
        <v>9160</v>
      </c>
      <c r="I9" s="456" t="s">
        <v>478</v>
      </c>
    </row>
    <row r="10" spans="1:9" ht="15" customHeight="1" x14ac:dyDescent="0.15">
      <c r="A10" s="366" t="s">
        <v>479</v>
      </c>
      <c r="B10" s="456">
        <f>C10+D10</f>
        <v>4800</v>
      </c>
      <c r="C10" s="456">
        <v>4610</v>
      </c>
      <c r="D10" s="456">
        <v>190</v>
      </c>
      <c r="E10" s="456">
        <v>1580</v>
      </c>
      <c r="F10" s="456">
        <v>2520</v>
      </c>
      <c r="G10" s="456">
        <v>650</v>
      </c>
      <c r="H10" s="456">
        <v>50</v>
      </c>
      <c r="I10" s="456" t="s">
        <v>478</v>
      </c>
    </row>
    <row r="11" spans="1:9" ht="15" customHeight="1" x14ac:dyDescent="0.15">
      <c r="A11" s="366" t="s">
        <v>480</v>
      </c>
      <c r="B11" s="456">
        <f t="shared" ref="B11:B18" si="0">C11+D11</f>
        <v>14400</v>
      </c>
      <c r="C11" s="456">
        <v>13810</v>
      </c>
      <c r="D11" s="456">
        <v>590</v>
      </c>
      <c r="E11" s="456">
        <v>3690</v>
      </c>
      <c r="F11" s="456">
        <v>7520</v>
      </c>
      <c r="G11" s="456">
        <v>2950</v>
      </c>
      <c r="H11" s="456">
        <v>240</v>
      </c>
      <c r="I11" s="456" t="s">
        <v>478</v>
      </c>
    </row>
    <row r="12" spans="1:9" ht="15" customHeight="1" x14ac:dyDescent="0.15">
      <c r="A12" s="366" t="s">
        <v>481</v>
      </c>
      <c r="B12" s="456">
        <f t="shared" si="0"/>
        <v>28540</v>
      </c>
      <c r="C12" s="456">
        <v>28160</v>
      </c>
      <c r="D12" s="456">
        <v>380</v>
      </c>
      <c r="E12" s="456">
        <v>3480</v>
      </c>
      <c r="F12" s="456">
        <v>13580</v>
      </c>
      <c r="G12" s="456">
        <v>9370</v>
      </c>
      <c r="H12" s="456">
        <v>2110</v>
      </c>
      <c r="I12" s="456" t="s">
        <v>478</v>
      </c>
    </row>
    <row r="13" spans="1:9" ht="15" customHeight="1" x14ac:dyDescent="0.15">
      <c r="A13" s="366" t="s">
        <v>482</v>
      </c>
      <c r="B13" s="456">
        <f t="shared" si="0"/>
        <v>15740</v>
      </c>
      <c r="C13" s="456">
        <v>15470</v>
      </c>
      <c r="D13" s="456">
        <v>270</v>
      </c>
      <c r="E13" s="456">
        <v>880</v>
      </c>
      <c r="F13" s="456">
        <v>6470</v>
      </c>
      <c r="G13" s="456">
        <v>6950</v>
      </c>
      <c r="H13" s="456">
        <v>1440</v>
      </c>
      <c r="I13" s="456" t="s">
        <v>478</v>
      </c>
    </row>
    <row r="14" spans="1:9" ht="15" customHeight="1" x14ac:dyDescent="0.15">
      <c r="A14" s="366" t="s">
        <v>483</v>
      </c>
      <c r="B14" s="456">
        <f t="shared" si="0"/>
        <v>13270</v>
      </c>
      <c r="C14" s="456">
        <v>13100</v>
      </c>
      <c r="D14" s="456">
        <v>170</v>
      </c>
      <c r="E14" s="456">
        <v>700</v>
      </c>
      <c r="F14" s="456">
        <v>7660</v>
      </c>
      <c r="G14" s="456">
        <v>4240</v>
      </c>
      <c r="H14" s="456">
        <v>670</v>
      </c>
      <c r="I14" s="456" t="s">
        <v>478</v>
      </c>
    </row>
    <row r="15" spans="1:9" ht="15" customHeight="1" x14ac:dyDescent="0.15">
      <c r="A15" s="366" t="s">
        <v>484</v>
      </c>
      <c r="B15" s="456">
        <f t="shared" si="0"/>
        <v>12920</v>
      </c>
      <c r="C15" s="456">
        <v>12830</v>
      </c>
      <c r="D15" s="456">
        <v>90</v>
      </c>
      <c r="E15" s="456">
        <v>570</v>
      </c>
      <c r="F15" s="456">
        <v>6820</v>
      </c>
      <c r="G15" s="456">
        <v>4290</v>
      </c>
      <c r="H15" s="456">
        <v>1250</v>
      </c>
      <c r="I15" s="456" t="s">
        <v>478</v>
      </c>
    </row>
    <row r="16" spans="1:9" ht="15" customHeight="1" x14ac:dyDescent="0.15">
      <c r="A16" s="366" t="s">
        <v>485</v>
      </c>
      <c r="B16" s="456">
        <f t="shared" si="0"/>
        <v>16000</v>
      </c>
      <c r="C16" s="456">
        <v>15900</v>
      </c>
      <c r="D16" s="456">
        <v>100</v>
      </c>
      <c r="E16" s="456">
        <v>900</v>
      </c>
      <c r="F16" s="456">
        <v>7990</v>
      </c>
      <c r="G16" s="456">
        <v>5810</v>
      </c>
      <c r="H16" s="456">
        <v>1310</v>
      </c>
      <c r="I16" s="456" t="s">
        <v>478</v>
      </c>
    </row>
    <row r="17" spans="1:9" ht="15" customHeight="1" x14ac:dyDescent="0.15">
      <c r="A17" s="366" t="s">
        <v>486</v>
      </c>
      <c r="B17" s="456">
        <f>C17+D17</f>
        <v>13810</v>
      </c>
      <c r="C17" s="456">
        <v>13690</v>
      </c>
      <c r="D17" s="456">
        <v>120</v>
      </c>
      <c r="E17" s="456">
        <v>700</v>
      </c>
      <c r="F17" s="456">
        <v>7040</v>
      </c>
      <c r="G17" s="456">
        <v>5470</v>
      </c>
      <c r="H17" s="456">
        <v>600</v>
      </c>
      <c r="I17" s="456" t="s">
        <v>246</v>
      </c>
    </row>
    <row r="18" spans="1:9" ht="15" customHeight="1" x14ac:dyDescent="0.15">
      <c r="A18" s="480" t="s">
        <v>487</v>
      </c>
      <c r="B18" s="456">
        <f t="shared" si="0"/>
        <v>5030</v>
      </c>
      <c r="C18" s="481">
        <v>5010</v>
      </c>
      <c r="D18" s="481">
        <v>20</v>
      </c>
      <c r="E18" s="481">
        <v>160</v>
      </c>
      <c r="F18" s="481">
        <v>2210</v>
      </c>
      <c r="G18" s="481">
        <v>2390</v>
      </c>
      <c r="H18" s="481">
        <v>270</v>
      </c>
      <c r="I18" s="456" t="s">
        <v>478</v>
      </c>
    </row>
    <row r="19" spans="1:9" ht="15" customHeight="1" x14ac:dyDescent="0.15">
      <c r="A19" s="482" t="s">
        <v>460</v>
      </c>
      <c r="B19" s="459"/>
      <c r="C19" s="459"/>
      <c r="D19" s="459"/>
      <c r="E19" s="459"/>
      <c r="F19" s="459"/>
      <c r="G19" s="459"/>
      <c r="H19" s="459"/>
      <c r="I19" s="459"/>
    </row>
    <row r="20" spans="1:9" ht="15" customHeight="1" x14ac:dyDescent="0.15">
      <c r="A20" s="482" t="s">
        <v>461</v>
      </c>
      <c r="B20" s="461"/>
      <c r="C20" s="461"/>
      <c r="D20" s="461"/>
      <c r="E20" s="461"/>
      <c r="F20" s="461"/>
      <c r="G20" s="461"/>
      <c r="H20" s="461"/>
      <c r="I20" s="461"/>
    </row>
    <row r="21" spans="1:9" ht="15" customHeight="1" x14ac:dyDescent="0.15">
      <c r="A21" s="482" t="s">
        <v>488</v>
      </c>
      <c r="B21" s="461"/>
      <c r="C21" s="461"/>
      <c r="D21" s="461"/>
      <c r="E21" s="461"/>
      <c r="F21" s="461"/>
      <c r="G21" s="461"/>
      <c r="H21" s="461"/>
      <c r="I21" s="461"/>
    </row>
    <row r="22" spans="1:9" ht="15" customHeight="1" x14ac:dyDescent="0.15">
      <c r="A22" s="482" t="s">
        <v>489</v>
      </c>
      <c r="B22" s="354"/>
      <c r="C22" s="354"/>
      <c r="D22" s="354"/>
      <c r="E22" s="354"/>
      <c r="F22" s="354"/>
      <c r="G22" s="354"/>
      <c r="H22" s="354"/>
      <c r="I22" s="354"/>
    </row>
    <row r="23" spans="1:9" ht="15" customHeight="1" x14ac:dyDescent="0.15">
      <c r="A23" s="354"/>
      <c r="B23" s="354"/>
      <c r="C23" s="354"/>
      <c r="D23" s="354"/>
      <c r="E23" s="354"/>
      <c r="F23" s="354"/>
      <c r="G23" s="354"/>
      <c r="H23" s="354"/>
      <c r="I23" s="376" t="s">
        <v>463</v>
      </c>
    </row>
  </sheetData>
  <mergeCells count="11">
    <mergeCell ref="I6:I8"/>
    <mergeCell ref="A4:B4"/>
    <mergeCell ref="B5:B8"/>
    <mergeCell ref="C5:D5"/>
    <mergeCell ref="E5:I5"/>
    <mergeCell ref="C6:C8"/>
    <mergeCell ref="D6:D8"/>
    <mergeCell ref="E6:E8"/>
    <mergeCell ref="F6:F8"/>
    <mergeCell ref="G6:G8"/>
    <mergeCell ref="H6:H8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19"/>
  <sheetViews>
    <sheetView zoomScale="110" zoomScaleNormal="110" zoomScaleSheetLayoutView="100" workbookViewId="0"/>
  </sheetViews>
  <sheetFormatPr defaultColWidth="8.875" defaultRowHeight="15" customHeight="1" x14ac:dyDescent="0.15"/>
  <cols>
    <col min="1" max="1" width="15" style="485" customWidth="1"/>
    <col min="2" max="2" width="8.75" style="485" customWidth="1"/>
    <col min="3" max="4" width="8.125" style="485" customWidth="1"/>
    <col min="5" max="6" width="7.5" style="485" customWidth="1"/>
    <col min="7" max="9" width="8.125" style="485" customWidth="1"/>
    <col min="10" max="10" width="6.875" style="485" customWidth="1"/>
    <col min="11" max="16384" width="8.875" style="485"/>
  </cols>
  <sheetData>
    <row r="1" spans="1:10" s="737" customFormat="1" ht="15" customHeight="1" x14ac:dyDescent="0.15">
      <c r="A1" s="735" t="s">
        <v>771</v>
      </c>
    </row>
    <row r="2" spans="1:10" s="737" customFormat="1" ht="15" customHeight="1" x14ac:dyDescent="0.15"/>
    <row r="3" spans="1:10" ht="15" customHeight="1" x14ac:dyDescent="0.15">
      <c r="A3" s="483" t="s">
        <v>490</v>
      </c>
      <c r="B3" s="484"/>
      <c r="C3" s="484"/>
      <c r="D3" s="484"/>
      <c r="E3" s="484"/>
      <c r="F3" s="484"/>
      <c r="G3" s="484"/>
      <c r="H3" s="484"/>
      <c r="I3" s="484"/>
      <c r="J3" s="484"/>
    </row>
    <row r="4" spans="1:10" s="490" customFormat="1" ht="15" customHeight="1" x14ac:dyDescent="0.15">
      <c r="A4" s="486" t="s">
        <v>491</v>
      </c>
      <c r="B4" s="487"/>
      <c r="C4" s="487"/>
      <c r="D4" s="487"/>
      <c r="E4" s="488"/>
      <c r="F4" s="489"/>
      <c r="G4" s="487"/>
      <c r="H4" s="487"/>
      <c r="I4" s="487"/>
      <c r="J4" s="487"/>
    </row>
    <row r="5" spans="1:10" s="493" customFormat="1" ht="15" customHeight="1" x14ac:dyDescent="0.15">
      <c r="A5" s="491" t="s">
        <v>492</v>
      </c>
      <c r="B5" s="492"/>
      <c r="C5" s="487"/>
      <c r="D5" s="487"/>
      <c r="E5" s="487"/>
      <c r="F5" s="487"/>
      <c r="G5" s="487"/>
      <c r="H5" s="487"/>
      <c r="I5" s="487"/>
      <c r="J5" s="487"/>
    </row>
    <row r="6" spans="1:10" s="493" customFormat="1" ht="15" customHeight="1" x14ac:dyDescent="0.15">
      <c r="A6" s="494" t="s">
        <v>493</v>
      </c>
      <c r="B6" s="495" t="s">
        <v>494</v>
      </c>
      <c r="C6" s="496" t="s">
        <v>495</v>
      </c>
      <c r="D6" s="497"/>
      <c r="E6" s="496" t="s">
        <v>496</v>
      </c>
      <c r="F6" s="497"/>
      <c r="G6" s="496" t="s">
        <v>497</v>
      </c>
      <c r="H6" s="496"/>
      <c r="I6" s="497"/>
      <c r="J6" s="498" t="s">
        <v>498</v>
      </c>
    </row>
    <row r="7" spans="1:10" s="493" customFormat="1" ht="30" customHeight="1" x14ac:dyDescent="0.15">
      <c r="A7" s="499"/>
      <c r="B7" s="500"/>
      <c r="C7" s="501" t="s">
        <v>499</v>
      </c>
      <c r="D7" s="502" t="s">
        <v>500</v>
      </c>
      <c r="E7" s="501" t="s">
        <v>499</v>
      </c>
      <c r="F7" s="503" t="s">
        <v>500</v>
      </c>
      <c r="G7" s="504" t="s">
        <v>501</v>
      </c>
      <c r="H7" s="505" t="s">
        <v>502</v>
      </c>
      <c r="I7" s="506" t="s">
        <v>503</v>
      </c>
      <c r="J7" s="507"/>
    </row>
    <row r="8" spans="1:10" s="493" customFormat="1" ht="15" customHeight="1" x14ac:dyDescent="0.15">
      <c r="A8" s="508" t="s">
        <v>504</v>
      </c>
      <c r="B8" s="509">
        <f>C8+D8+E8+F8+G8+H8+I8+J8</f>
        <v>137190</v>
      </c>
      <c r="C8" s="510">
        <v>2280</v>
      </c>
      <c r="D8" s="510">
        <v>71420</v>
      </c>
      <c r="E8" s="510">
        <v>120</v>
      </c>
      <c r="F8" s="510">
        <v>1530</v>
      </c>
      <c r="G8" s="510">
        <v>21150</v>
      </c>
      <c r="H8" s="510">
        <v>18560</v>
      </c>
      <c r="I8" s="510">
        <v>22080</v>
      </c>
      <c r="J8" s="510">
        <v>50</v>
      </c>
    </row>
    <row r="9" spans="1:10" s="493" customFormat="1" ht="15" customHeight="1" x14ac:dyDescent="0.15">
      <c r="A9" s="511" t="s">
        <v>505</v>
      </c>
      <c r="B9" s="512">
        <v>92580</v>
      </c>
      <c r="C9" s="513">
        <v>1970</v>
      </c>
      <c r="D9" s="513">
        <v>68520</v>
      </c>
      <c r="E9" s="513">
        <v>100</v>
      </c>
      <c r="F9" s="513">
        <v>120</v>
      </c>
      <c r="G9" s="513">
        <v>430</v>
      </c>
      <c r="H9" s="513">
        <v>4630</v>
      </c>
      <c r="I9" s="513">
        <v>16860</v>
      </c>
      <c r="J9" s="513">
        <v>50</v>
      </c>
    </row>
    <row r="10" spans="1:10" s="493" customFormat="1" ht="15" customHeight="1" x14ac:dyDescent="0.15">
      <c r="A10" s="511" t="s">
        <v>506</v>
      </c>
      <c r="B10" s="512">
        <v>41470</v>
      </c>
      <c r="C10" s="513">
        <v>310</v>
      </c>
      <c r="D10" s="513">
        <v>2520</v>
      </c>
      <c r="E10" s="513">
        <v>100</v>
      </c>
      <c r="F10" s="513">
        <v>1160</v>
      </c>
      <c r="G10" s="513">
        <v>18710</v>
      </c>
      <c r="H10" s="513">
        <v>13450</v>
      </c>
      <c r="I10" s="513">
        <v>5220</v>
      </c>
      <c r="J10" s="513" t="s">
        <v>246</v>
      </c>
    </row>
    <row r="11" spans="1:10" s="493" customFormat="1" ht="15" customHeight="1" x14ac:dyDescent="0.15">
      <c r="A11" s="514" t="s">
        <v>507</v>
      </c>
      <c r="B11" s="512">
        <v>550</v>
      </c>
      <c r="C11" s="515" t="s">
        <v>478</v>
      </c>
      <c r="D11" s="515" t="s">
        <v>478</v>
      </c>
      <c r="E11" s="515" t="s">
        <v>478</v>
      </c>
      <c r="F11" s="515" t="s">
        <v>478</v>
      </c>
      <c r="G11" s="515">
        <v>120</v>
      </c>
      <c r="H11" s="513">
        <v>430</v>
      </c>
      <c r="I11" s="515" t="s">
        <v>478</v>
      </c>
      <c r="J11" s="515" t="s">
        <v>478</v>
      </c>
    </row>
    <row r="12" spans="1:10" s="493" customFormat="1" ht="15" customHeight="1" x14ac:dyDescent="0.15">
      <c r="A12" s="514" t="s">
        <v>508</v>
      </c>
      <c r="B12" s="512">
        <v>860</v>
      </c>
      <c r="C12" s="515" t="s">
        <v>478</v>
      </c>
      <c r="D12" s="515" t="s">
        <v>478</v>
      </c>
      <c r="E12" s="515" t="s">
        <v>478</v>
      </c>
      <c r="F12" s="515" t="s">
        <v>478</v>
      </c>
      <c r="G12" s="515" t="s">
        <v>478</v>
      </c>
      <c r="H12" s="513">
        <v>860</v>
      </c>
      <c r="I12" s="515" t="s">
        <v>478</v>
      </c>
      <c r="J12" s="515" t="s">
        <v>478</v>
      </c>
    </row>
    <row r="13" spans="1:10" s="493" customFormat="1" ht="15" customHeight="1" x14ac:dyDescent="0.15">
      <c r="A13" s="514" t="s">
        <v>509</v>
      </c>
      <c r="B13" s="512">
        <v>38450</v>
      </c>
      <c r="C13" s="513">
        <v>310</v>
      </c>
      <c r="D13" s="513">
        <v>2370</v>
      </c>
      <c r="E13" s="513">
        <v>100</v>
      </c>
      <c r="F13" s="513">
        <v>1130</v>
      </c>
      <c r="G13" s="513">
        <v>18230</v>
      </c>
      <c r="H13" s="513">
        <v>11440</v>
      </c>
      <c r="I13" s="513">
        <v>4870</v>
      </c>
      <c r="J13" s="515" t="s">
        <v>478</v>
      </c>
    </row>
    <row r="14" spans="1:10" s="493" customFormat="1" ht="15" customHeight="1" x14ac:dyDescent="0.15">
      <c r="A14" s="516" t="s">
        <v>510</v>
      </c>
      <c r="B14" s="517">
        <v>1610</v>
      </c>
      <c r="C14" s="518" t="s">
        <v>246</v>
      </c>
      <c r="D14" s="518">
        <v>150</v>
      </c>
      <c r="E14" s="515" t="s">
        <v>478</v>
      </c>
      <c r="F14" s="515">
        <v>20</v>
      </c>
      <c r="G14" s="518">
        <v>360</v>
      </c>
      <c r="H14" s="518">
        <v>730</v>
      </c>
      <c r="I14" s="518">
        <v>350</v>
      </c>
      <c r="J14" s="518" t="s">
        <v>246</v>
      </c>
    </row>
    <row r="15" spans="1:10" s="436" customFormat="1" ht="15" customHeight="1" x14ac:dyDescent="0.15">
      <c r="A15" s="482" t="s">
        <v>460</v>
      </c>
      <c r="B15" s="519"/>
      <c r="C15" s="520"/>
      <c r="D15" s="520"/>
      <c r="E15" s="520"/>
      <c r="F15" s="520"/>
      <c r="G15" s="521"/>
    </row>
    <row r="16" spans="1:10" s="436" customFormat="1" ht="15" customHeight="1" x14ac:dyDescent="0.15">
      <c r="A16" s="482" t="s">
        <v>461</v>
      </c>
      <c r="B16" s="519"/>
      <c r="C16" s="522"/>
      <c r="D16" s="522"/>
      <c r="E16" s="522"/>
      <c r="F16" s="522"/>
      <c r="G16" s="523"/>
    </row>
    <row r="17" spans="1:10" s="436" customFormat="1" ht="15" customHeight="1" x14ac:dyDescent="0.15">
      <c r="A17" s="482" t="s">
        <v>511</v>
      </c>
      <c r="B17" s="519"/>
      <c r="C17" s="522"/>
      <c r="D17" s="522"/>
      <c r="E17" s="522"/>
      <c r="F17" s="522"/>
      <c r="G17" s="523"/>
    </row>
    <row r="18" spans="1:10" s="436" customFormat="1" ht="15" customHeight="1" x14ac:dyDescent="0.15">
      <c r="A18" s="482" t="s">
        <v>489</v>
      </c>
      <c r="B18" s="519"/>
      <c r="C18" s="519"/>
      <c r="D18" s="519"/>
      <c r="E18" s="519"/>
      <c r="F18" s="519"/>
    </row>
    <row r="19" spans="1:10" ht="15" customHeight="1" x14ac:dyDescent="0.15">
      <c r="A19" s="484"/>
      <c r="B19" s="524"/>
      <c r="C19" s="524"/>
      <c r="D19" s="524"/>
      <c r="E19" s="524"/>
      <c r="F19" s="524"/>
      <c r="G19" s="484"/>
      <c r="H19" s="484"/>
      <c r="I19" s="484"/>
      <c r="J19" s="376" t="s">
        <v>463</v>
      </c>
    </row>
  </sheetData>
  <mergeCells count="6">
    <mergeCell ref="A6:A7"/>
    <mergeCell ref="B6:B7"/>
    <mergeCell ref="C6:D6"/>
    <mergeCell ref="E6:F6"/>
    <mergeCell ref="G6:I6"/>
    <mergeCell ref="J6:J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I25"/>
  <sheetViews>
    <sheetView zoomScale="110" zoomScaleNormal="110" zoomScaleSheetLayoutView="100" workbookViewId="0"/>
  </sheetViews>
  <sheetFormatPr defaultColWidth="9" defaultRowHeight="15" customHeight="1" x14ac:dyDescent="0.15"/>
  <cols>
    <col min="1" max="1" width="22.5" style="527" customWidth="1"/>
    <col min="2" max="8" width="8.125" style="527" customWidth="1"/>
    <col min="9" max="9" width="6.875" style="527" customWidth="1"/>
    <col min="10" max="16384" width="9" style="527"/>
  </cols>
  <sheetData>
    <row r="1" spans="1:9" s="549" customFormat="1" ht="15" customHeight="1" x14ac:dyDescent="0.15">
      <c r="A1" s="735" t="s">
        <v>771</v>
      </c>
    </row>
    <row r="2" spans="1:9" s="549" customFormat="1" ht="15" customHeight="1" x14ac:dyDescent="0.15"/>
    <row r="3" spans="1:9" ht="15" customHeight="1" x14ac:dyDescent="0.15">
      <c r="A3" s="525" t="s">
        <v>512</v>
      </c>
      <c r="B3" s="526"/>
      <c r="C3" s="526"/>
      <c r="D3" s="526"/>
      <c r="E3" s="526"/>
      <c r="F3" s="526"/>
      <c r="G3" s="526"/>
      <c r="H3" s="526"/>
      <c r="I3" s="526"/>
    </row>
    <row r="4" spans="1:9" s="530" customFormat="1" ht="15" customHeight="1" x14ac:dyDescent="0.15">
      <c r="A4" s="528" t="s">
        <v>465</v>
      </c>
      <c r="B4" s="529"/>
      <c r="C4" s="529"/>
      <c r="D4" s="529"/>
      <c r="E4" s="529"/>
      <c r="F4" s="529"/>
      <c r="G4" s="529"/>
      <c r="H4" s="529"/>
      <c r="I4" s="529"/>
    </row>
    <row r="5" spans="1:9" s="530" customFormat="1" ht="15" customHeight="1" x14ac:dyDescent="0.15">
      <c r="A5" s="531" t="s">
        <v>513</v>
      </c>
      <c r="B5" s="532" t="s">
        <v>514</v>
      </c>
      <c r="C5" s="533" t="s">
        <v>515</v>
      </c>
      <c r="D5" s="533"/>
      <c r="E5" s="533"/>
      <c r="F5" s="533"/>
      <c r="G5" s="533"/>
      <c r="H5" s="534"/>
      <c r="I5" s="535" t="s">
        <v>516</v>
      </c>
    </row>
    <row r="6" spans="1:9" s="530" customFormat="1" ht="75" customHeight="1" x14ac:dyDescent="0.15">
      <c r="A6" s="536"/>
      <c r="B6" s="537"/>
      <c r="C6" s="538" t="s">
        <v>517</v>
      </c>
      <c r="D6" s="539" t="s">
        <v>518</v>
      </c>
      <c r="E6" s="540" t="s">
        <v>519</v>
      </c>
      <c r="F6" s="541" t="s">
        <v>520</v>
      </c>
      <c r="G6" s="542" t="s">
        <v>521</v>
      </c>
      <c r="H6" s="543" t="s">
        <v>522</v>
      </c>
      <c r="I6" s="544"/>
    </row>
    <row r="7" spans="1:9" s="530" customFormat="1" ht="15" customHeight="1" x14ac:dyDescent="0.15">
      <c r="A7" s="545" t="s">
        <v>523</v>
      </c>
      <c r="B7" s="546">
        <v>14490</v>
      </c>
      <c r="C7" s="546">
        <v>6100</v>
      </c>
      <c r="D7" s="546">
        <v>410</v>
      </c>
      <c r="E7" s="546">
        <v>630</v>
      </c>
      <c r="F7" s="546">
        <v>1010</v>
      </c>
      <c r="G7" s="546">
        <v>2410</v>
      </c>
      <c r="H7" s="546">
        <v>1640</v>
      </c>
      <c r="I7" s="546">
        <v>2290</v>
      </c>
    </row>
    <row r="8" spans="1:9" s="549" customFormat="1" ht="15" customHeight="1" x14ac:dyDescent="0.15">
      <c r="A8" s="547" t="s">
        <v>524</v>
      </c>
      <c r="B8" s="548">
        <v>10570</v>
      </c>
      <c r="C8" s="548">
        <v>5210</v>
      </c>
      <c r="D8" s="548">
        <v>390</v>
      </c>
      <c r="E8" s="548">
        <v>590</v>
      </c>
      <c r="F8" s="548">
        <v>840</v>
      </c>
      <c r="G8" s="548">
        <v>2070</v>
      </c>
      <c r="H8" s="548">
        <v>1320</v>
      </c>
      <c r="I8" s="548">
        <v>1570</v>
      </c>
    </row>
    <row r="9" spans="1:9" s="549" customFormat="1" ht="15" customHeight="1" x14ac:dyDescent="0.15">
      <c r="A9" s="547" t="s">
        <v>506</v>
      </c>
      <c r="B9" s="548">
        <v>3920</v>
      </c>
      <c r="C9" s="548">
        <v>890</v>
      </c>
      <c r="D9" s="548">
        <v>20</v>
      </c>
      <c r="E9" s="548">
        <v>40</v>
      </c>
      <c r="F9" s="548">
        <v>180</v>
      </c>
      <c r="G9" s="548">
        <v>340</v>
      </c>
      <c r="H9" s="548">
        <v>320</v>
      </c>
      <c r="I9" s="548">
        <v>720</v>
      </c>
    </row>
    <row r="10" spans="1:9" s="549" customFormat="1" ht="15" customHeight="1" x14ac:dyDescent="0.15">
      <c r="A10" s="550" t="s">
        <v>525</v>
      </c>
      <c r="B10" s="548">
        <v>390</v>
      </c>
      <c r="C10" s="548">
        <v>110</v>
      </c>
      <c r="D10" s="548" t="s">
        <v>478</v>
      </c>
      <c r="E10" s="551" t="s">
        <v>246</v>
      </c>
      <c r="F10" s="548" t="s">
        <v>246</v>
      </c>
      <c r="G10" s="551">
        <v>70</v>
      </c>
      <c r="H10" s="551">
        <v>30</v>
      </c>
      <c r="I10" s="551">
        <v>90</v>
      </c>
    </row>
    <row r="11" spans="1:9" s="549" customFormat="1" ht="15" customHeight="1" x14ac:dyDescent="0.15">
      <c r="A11" s="552" t="s">
        <v>509</v>
      </c>
      <c r="B11" s="548">
        <v>3500</v>
      </c>
      <c r="C11" s="548">
        <v>760</v>
      </c>
      <c r="D11" s="548">
        <v>20</v>
      </c>
      <c r="E11" s="548">
        <v>40</v>
      </c>
      <c r="F11" s="548">
        <v>180</v>
      </c>
      <c r="G11" s="548">
        <v>270</v>
      </c>
      <c r="H11" s="548">
        <v>260</v>
      </c>
      <c r="I11" s="548">
        <v>620</v>
      </c>
    </row>
    <row r="12" spans="1:9" s="549" customFormat="1" ht="15" customHeight="1" x14ac:dyDescent="0.15">
      <c r="A12" s="552" t="s">
        <v>510</v>
      </c>
      <c r="B12" s="548">
        <v>20</v>
      </c>
      <c r="C12" s="548">
        <v>20</v>
      </c>
      <c r="D12" s="548" t="s">
        <v>478</v>
      </c>
      <c r="E12" s="551" t="s">
        <v>246</v>
      </c>
      <c r="F12" s="548" t="s">
        <v>246</v>
      </c>
      <c r="G12" s="548" t="s">
        <v>246</v>
      </c>
      <c r="H12" s="548">
        <v>20</v>
      </c>
      <c r="I12" s="548" t="s">
        <v>246</v>
      </c>
    </row>
    <row r="13" spans="1:9" s="549" customFormat="1" ht="15" customHeight="1" x14ac:dyDescent="0.15">
      <c r="A13" s="553" t="s">
        <v>526</v>
      </c>
      <c r="B13" s="554">
        <v>16510</v>
      </c>
      <c r="C13" s="554">
        <v>12770</v>
      </c>
      <c r="D13" s="554">
        <v>680</v>
      </c>
      <c r="E13" s="554">
        <v>1230</v>
      </c>
      <c r="F13" s="554">
        <v>2300</v>
      </c>
      <c r="G13" s="554">
        <v>5360</v>
      </c>
      <c r="H13" s="554">
        <v>3200</v>
      </c>
      <c r="I13" s="554">
        <v>1240</v>
      </c>
    </row>
    <row r="14" spans="1:9" s="549" customFormat="1" ht="15" customHeight="1" x14ac:dyDescent="0.15">
      <c r="A14" s="547" t="s">
        <v>524</v>
      </c>
      <c r="B14" s="548">
        <v>15280</v>
      </c>
      <c r="C14" s="548">
        <v>12110</v>
      </c>
      <c r="D14" s="548">
        <v>600</v>
      </c>
      <c r="E14" s="548">
        <v>1230</v>
      </c>
      <c r="F14" s="548">
        <v>2160</v>
      </c>
      <c r="G14" s="548">
        <v>5140</v>
      </c>
      <c r="H14" s="548">
        <v>2970</v>
      </c>
      <c r="I14" s="548">
        <v>1180</v>
      </c>
    </row>
    <row r="15" spans="1:9" s="549" customFormat="1" ht="15" customHeight="1" x14ac:dyDescent="0.15">
      <c r="A15" s="547" t="s">
        <v>506</v>
      </c>
      <c r="B15" s="548">
        <v>1180</v>
      </c>
      <c r="C15" s="548">
        <v>630</v>
      </c>
      <c r="D15" s="551">
        <v>40</v>
      </c>
      <c r="E15" s="548" t="s">
        <v>246</v>
      </c>
      <c r="F15" s="548">
        <v>130</v>
      </c>
      <c r="G15" s="548">
        <v>220</v>
      </c>
      <c r="H15" s="548">
        <v>230</v>
      </c>
      <c r="I15" s="548">
        <v>60</v>
      </c>
    </row>
    <row r="16" spans="1:9" s="549" customFormat="1" ht="15" customHeight="1" x14ac:dyDescent="0.15">
      <c r="A16" s="550" t="s">
        <v>525</v>
      </c>
      <c r="B16" s="548">
        <v>180</v>
      </c>
      <c r="C16" s="548">
        <v>120</v>
      </c>
      <c r="D16" s="548" t="s">
        <v>246</v>
      </c>
      <c r="E16" s="548" t="s">
        <v>246</v>
      </c>
      <c r="F16" s="548" t="s">
        <v>246</v>
      </c>
      <c r="G16" s="548" t="s">
        <v>246</v>
      </c>
      <c r="H16" s="548">
        <v>120</v>
      </c>
      <c r="I16" s="548" t="s">
        <v>246</v>
      </c>
    </row>
    <row r="17" spans="1:9" s="549" customFormat="1" ht="15" customHeight="1" x14ac:dyDescent="0.15">
      <c r="A17" s="552" t="s">
        <v>509</v>
      </c>
      <c r="B17" s="548">
        <v>970</v>
      </c>
      <c r="C17" s="548">
        <v>510</v>
      </c>
      <c r="D17" s="551">
        <v>40</v>
      </c>
      <c r="E17" s="548" t="s">
        <v>246</v>
      </c>
      <c r="F17" s="548">
        <v>130</v>
      </c>
      <c r="G17" s="548">
        <v>220</v>
      </c>
      <c r="H17" s="548">
        <v>110</v>
      </c>
      <c r="I17" s="548">
        <v>60</v>
      </c>
    </row>
    <row r="18" spans="1:9" s="549" customFormat="1" ht="15" customHeight="1" x14ac:dyDescent="0.15">
      <c r="A18" s="552" t="s">
        <v>510</v>
      </c>
      <c r="B18" s="548">
        <v>20</v>
      </c>
      <c r="C18" s="548" t="s">
        <v>246</v>
      </c>
      <c r="D18" s="548" t="s">
        <v>246</v>
      </c>
      <c r="E18" s="548" t="s">
        <v>246</v>
      </c>
      <c r="F18" s="548" t="s">
        <v>246</v>
      </c>
      <c r="G18" s="548" t="s">
        <v>246</v>
      </c>
      <c r="H18" s="548" t="s">
        <v>246</v>
      </c>
      <c r="I18" s="548" t="s">
        <v>246</v>
      </c>
    </row>
    <row r="19" spans="1:9" s="549" customFormat="1" ht="15" customHeight="1" x14ac:dyDescent="0.15">
      <c r="A19" s="555" t="s">
        <v>527</v>
      </c>
      <c r="B19" s="556">
        <v>60</v>
      </c>
      <c r="C19" s="556">
        <v>30</v>
      </c>
      <c r="D19" s="556">
        <v>30</v>
      </c>
      <c r="E19" s="548" t="s">
        <v>246</v>
      </c>
      <c r="F19" s="548" t="s">
        <v>246</v>
      </c>
      <c r="G19" s="548" t="s">
        <v>246</v>
      </c>
      <c r="H19" s="548" t="s">
        <v>246</v>
      </c>
      <c r="I19" s="548" t="s">
        <v>246</v>
      </c>
    </row>
    <row r="20" spans="1:9" s="559" customFormat="1" ht="15" customHeight="1" x14ac:dyDescent="0.15">
      <c r="A20" s="557" t="s">
        <v>460</v>
      </c>
      <c r="B20" s="557"/>
      <c r="C20" s="558"/>
      <c r="D20" s="558"/>
      <c r="E20" s="558"/>
      <c r="F20" s="558"/>
      <c r="G20" s="558"/>
      <c r="H20" s="558"/>
      <c r="I20" s="558"/>
    </row>
    <row r="21" spans="1:9" s="559" customFormat="1" ht="15" customHeight="1" x14ac:dyDescent="0.15">
      <c r="A21" s="557" t="s">
        <v>461</v>
      </c>
      <c r="B21" s="557"/>
      <c r="C21" s="560"/>
      <c r="D21" s="560"/>
      <c r="E21" s="560"/>
      <c r="F21" s="560"/>
      <c r="G21" s="560"/>
      <c r="H21" s="560"/>
      <c r="I21" s="560"/>
    </row>
    <row r="22" spans="1:9" s="559" customFormat="1" ht="15" customHeight="1" x14ac:dyDescent="0.15">
      <c r="A22" s="557" t="s">
        <v>528</v>
      </c>
      <c r="B22" s="557"/>
      <c r="C22" s="560"/>
      <c r="D22" s="560"/>
      <c r="E22" s="560"/>
      <c r="F22" s="560"/>
      <c r="G22" s="560"/>
      <c r="H22" s="560"/>
      <c r="I22" s="560"/>
    </row>
    <row r="23" spans="1:9" s="559" customFormat="1" ht="15" customHeight="1" x14ac:dyDescent="0.15">
      <c r="A23" s="557" t="s">
        <v>529</v>
      </c>
      <c r="B23" s="557"/>
      <c r="C23" s="560"/>
      <c r="D23" s="560"/>
      <c r="E23" s="560"/>
      <c r="F23" s="560"/>
      <c r="G23" s="560"/>
      <c r="H23" s="560"/>
      <c r="I23" s="560"/>
    </row>
    <row r="24" spans="1:9" s="559" customFormat="1" ht="15" customHeight="1" x14ac:dyDescent="0.15">
      <c r="A24" s="557" t="s">
        <v>489</v>
      </c>
      <c r="B24" s="557"/>
      <c r="C24" s="557"/>
      <c r="D24" s="557"/>
      <c r="E24" s="557"/>
      <c r="F24" s="557"/>
      <c r="G24" s="557"/>
      <c r="H24" s="557"/>
      <c r="I24" s="557"/>
    </row>
    <row r="25" spans="1:9" ht="15" customHeight="1" x14ac:dyDescent="0.15">
      <c r="A25" s="526"/>
      <c r="B25" s="526"/>
      <c r="C25" s="526"/>
      <c r="D25" s="526"/>
      <c r="E25" s="526"/>
      <c r="F25" s="526"/>
      <c r="G25" s="526"/>
      <c r="H25" s="526"/>
      <c r="I25" s="561" t="s">
        <v>530</v>
      </c>
    </row>
  </sheetData>
  <mergeCells count="4">
    <mergeCell ref="A5:A6"/>
    <mergeCell ref="B5:B6"/>
    <mergeCell ref="C5:H5"/>
    <mergeCell ref="I5:I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J17"/>
  <sheetViews>
    <sheetView zoomScale="110" zoomScaleNormal="110" zoomScaleSheetLayoutView="100" workbookViewId="0"/>
  </sheetViews>
  <sheetFormatPr defaultColWidth="7.375" defaultRowHeight="15" customHeight="1" x14ac:dyDescent="0.15"/>
  <cols>
    <col min="1" max="1" width="7" style="596" customWidth="1"/>
    <col min="2" max="2" width="8.125" style="596" customWidth="1"/>
    <col min="3" max="3" width="8.75" style="596" customWidth="1"/>
    <col min="4" max="4" width="9" style="596" customWidth="1"/>
    <col min="5" max="5" width="8.75" style="596" customWidth="1"/>
    <col min="6" max="6" width="9" style="596" customWidth="1"/>
    <col min="7" max="7" width="8.75" style="596" customWidth="1"/>
    <col min="8" max="8" width="9" style="596" customWidth="1"/>
    <col min="9" max="9" width="8.75" style="596" customWidth="1"/>
    <col min="10" max="10" width="9" style="596" customWidth="1"/>
    <col min="11" max="16384" width="7.375" style="563"/>
  </cols>
  <sheetData>
    <row r="1" spans="1:10" ht="15" customHeight="1" x14ac:dyDescent="0.15">
      <c r="A1" s="738" t="s">
        <v>771</v>
      </c>
    </row>
    <row r="3" spans="1:10" ht="15" customHeight="1" x14ac:dyDescent="0.15">
      <c r="A3" s="562" t="s">
        <v>531</v>
      </c>
      <c r="B3" s="563"/>
      <c r="C3" s="563"/>
      <c r="D3" s="563"/>
      <c r="E3" s="563"/>
      <c r="F3" s="563"/>
      <c r="G3" s="563"/>
      <c r="H3" s="563"/>
      <c r="I3" s="563"/>
      <c r="J3" s="563"/>
    </row>
    <row r="4" spans="1:10" s="568" customFormat="1" ht="15" customHeight="1" x14ac:dyDescent="0.15">
      <c r="A4" s="564" t="s">
        <v>532</v>
      </c>
      <c r="B4" s="565"/>
      <c r="C4" s="565"/>
      <c r="D4" s="566"/>
      <c r="E4" s="566"/>
      <c r="F4" s="566"/>
      <c r="G4" s="566"/>
      <c r="H4" s="566"/>
      <c r="I4" s="566"/>
      <c r="J4" s="567" t="s">
        <v>533</v>
      </c>
    </row>
    <row r="5" spans="1:10" s="568" customFormat="1" ht="15" customHeight="1" x14ac:dyDescent="0.15">
      <c r="A5" s="569" t="s">
        <v>534</v>
      </c>
      <c r="B5" s="570" t="s">
        <v>535</v>
      </c>
      <c r="C5" s="571" t="s">
        <v>536</v>
      </c>
      <c r="D5" s="571"/>
      <c r="E5" s="571" t="s">
        <v>537</v>
      </c>
      <c r="F5" s="571"/>
      <c r="G5" s="571" t="s">
        <v>538</v>
      </c>
      <c r="H5" s="571"/>
      <c r="I5" s="572" t="s">
        <v>539</v>
      </c>
      <c r="J5" s="573"/>
    </row>
    <row r="6" spans="1:10" s="568" customFormat="1" ht="30" customHeight="1" x14ac:dyDescent="0.15">
      <c r="A6" s="574"/>
      <c r="B6" s="575"/>
      <c r="C6" s="576" t="s">
        <v>540</v>
      </c>
      <c r="D6" s="577" t="s">
        <v>541</v>
      </c>
      <c r="E6" s="576" t="s">
        <v>540</v>
      </c>
      <c r="F6" s="577" t="s">
        <v>541</v>
      </c>
      <c r="G6" s="576" t="s">
        <v>540</v>
      </c>
      <c r="H6" s="577" t="s">
        <v>541</v>
      </c>
      <c r="I6" s="576" t="s">
        <v>540</v>
      </c>
      <c r="J6" s="577" t="s">
        <v>541</v>
      </c>
    </row>
    <row r="7" spans="1:10" ht="15" customHeight="1" x14ac:dyDescent="0.15">
      <c r="A7" s="578" t="s">
        <v>542</v>
      </c>
      <c r="B7" s="579" t="s">
        <v>543</v>
      </c>
      <c r="C7" s="580">
        <v>131400</v>
      </c>
      <c r="D7" s="581">
        <v>1.4</v>
      </c>
      <c r="E7" s="580">
        <v>277100</v>
      </c>
      <c r="F7" s="581">
        <v>0.4</v>
      </c>
      <c r="G7" s="581" t="s">
        <v>246</v>
      </c>
      <c r="H7" s="581" t="s">
        <v>246</v>
      </c>
      <c r="I7" s="580">
        <v>164300</v>
      </c>
      <c r="J7" s="581">
        <v>1.2</v>
      </c>
    </row>
    <row r="8" spans="1:10" ht="15" customHeight="1" x14ac:dyDescent="0.15">
      <c r="A8" s="582"/>
      <c r="B8" s="583" t="s">
        <v>544</v>
      </c>
      <c r="C8" s="584">
        <v>111400</v>
      </c>
      <c r="D8" s="585">
        <v>0.5</v>
      </c>
      <c r="E8" s="584">
        <v>288800</v>
      </c>
      <c r="F8" s="585">
        <v>1.3</v>
      </c>
      <c r="G8" s="584">
        <v>61500</v>
      </c>
      <c r="H8" s="585">
        <v>3.1</v>
      </c>
      <c r="I8" s="584">
        <v>137900</v>
      </c>
      <c r="J8" s="585">
        <v>0.8</v>
      </c>
    </row>
    <row r="9" spans="1:10" s="568" customFormat="1" ht="15" customHeight="1" x14ac:dyDescent="0.15">
      <c r="A9" s="578" t="s">
        <v>545</v>
      </c>
      <c r="B9" s="579" t="s">
        <v>543</v>
      </c>
      <c r="C9" s="580">
        <v>133000</v>
      </c>
      <c r="D9" s="581">
        <v>0.9</v>
      </c>
      <c r="E9" s="580">
        <v>281300</v>
      </c>
      <c r="F9" s="581">
        <v>1.1000000000000001</v>
      </c>
      <c r="G9" s="581" t="s">
        <v>246</v>
      </c>
      <c r="H9" s="581" t="s">
        <v>246</v>
      </c>
      <c r="I9" s="580">
        <v>166500</v>
      </c>
      <c r="J9" s="581">
        <v>0.9</v>
      </c>
    </row>
    <row r="10" spans="1:10" s="568" customFormat="1" ht="15" customHeight="1" x14ac:dyDescent="0.15">
      <c r="A10" s="582"/>
      <c r="B10" s="583" t="s">
        <v>544</v>
      </c>
      <c r="C10" s="584">
        <v>113500</v>
      </c>
      <c r="D10" s="585">
        <v>0.7</v>
      </c>
      <c r="E10" s="584">
        <v>301600</v>
      </c>
      <c r="F10" s="585">
        <v>1.8</v>
      </c>
      <c r="G10" s="584">
        <v>63400</v>
      </c>
      <c r="H10" s="585">
        <v>3.3</v>
      </c>
      <c r="I10" s="584">
        <v>141800</v>
      </c>
      <c r="J10" s="585">
        <v>1</v>
      </c>
    </row>
    <row r="11" spans="1:10" s="568" customFormat="1" ht="15" customHeight="1" x14ac:dyDescent="0.15">
      <c r="A11" s="578" t="s">
        <v>546</v>
      </c>
      <c r="B11" s="586" t="s">
        <v>543</v>
      </c>
      <c r="C11" s="587">
        <v>132500</v>
      </c>
      <c r="D11" s="588">
        <v>-0.5</v>
      </c>
      <c r="E11" s="587">
        <v>278400</v>
      </c>
      <c r="F11" s="588">
        <v>-1</v>
      </c>
      <c r="G11" s="581" t="s">
        <v>246</v>
      </c>
      <c r="H11" s="581" t="s">
        <v>246</v>
      </c>
      <c r="I11" s="587">
        <v>165500</v>
      </c>
      <c r="J11" s="588">
        <v>-0.6</v>
      </c>
    </row>
    <row r="12" spans="1:10" s="568" customFormat="1" ht="15" customHeight="1" x14ac:dyDescent="0.15">
      <c r="A12" s="582"/>
      <c r="B12" s="583" t="s">
        <v>544</v>
      </c>
      <c r="C12" s="584">
        <v>113700</v>
      </c>
      <c r="D12" s="585">
        <v>-0.3</v>
      </c>
      <c r="E12" s="584">
        <v>305200</v>
      </c>
      <c r="F12" s="585">
        <v>0</v>
      </c>
      <c r="G12" s="584">
        <v>64200</v>
      </c>
      <c r="H12" s="585">
        <v>1.3</v>
      </c>
      <c r="I12" s="584">
        <v>142600</v>
      </c>
      <c r="J12" s="585">
        <v>-0.2</v>
      </c>
    </row>
    <row r="13" spans="1:10" s="568" customFormat="1" ht="15" customHeight="1" x14ac:dyDescent="0.15">
      <c r="A13" s="578" t="s">
        <v>547</v>
      </c>
      <c r="B13" s="579" t="s">
        <v>548</v>
      </c>
      <c r="C13" s="580">
        <v>132500</v>
      </c>
      <c r="D13" s="581">
        <v>-0.1</v>
      </c>
      <c r="E13" s="580">
        <v>276700</v>
      </c>
      <c r="F13" s="581">
        <v>-0.6</v>
      </c>
      <c r="G13" s="581" t="s">
        <v>246</v>
      </c>
      <c r="H13" s="581" t="s">
        <v>246</v>
      </c>
      <c r="I13" s="580">
        <v>165100</v>
      </c>
      <c r="J13" s="581">
        <v>-0.2</v>
      </c>
    </row>
    <row r="14" spans="1:10" s="568" customFormat="1" ht="15" customHeight="1" x14ac:dyDescent="0.15">
      <c r="A14" s="582"/>
      <c r="B14" s="579" t="s">
        <v>549</v>
      </c>
      <c r="C14" s="580">
        <v>114100</v>
      </c>
      <c r="D14" s="581">
        <v>-0.1</v>
      </c>
      <c r="E14" s="580">
        <v>305900</v>
      </c>
      <c r="F14" s="581">
        <v>-0.3</v>
      </c>
      <c r="G14" s="580">
        <v>65400</v>
      </c>
      <c r="H14" s="581">
        <v>1.9</v>
      </c>
      <c r="I14" s="580">
        <v>143000</v>
      </c>
      <c r="J14" s="581">
        <v>0</v>
      </c>
    </row>
    <row r="15" spans="1:10" s="568" customFormat="1" ht="15" customHeight="1" x14ac:dyDescent="0.15">
      <c r="A15" s="578" t="s">
        <v>550</v>
      </c>
      <c r="B15" s="586" t="s">
        <v>543</v>
      </c>
      <c r="C15" s="587">
        <v>134300</v>
      </c>
      <c r="D15" s="588">
        <v>1.1000000000000001</v>
      </c>
      <c r="E15" s="587">
        <v>277300</v>
      </c>
      <c r="F15" s="588">
        <v>0.1</v>
      </c>
      <c r="G15" s="588" t="s">
        <v>246</v>
      </c>
      <c r="H15" s="588" t="s">
        <v>246</v>
      </c>
      <c r="I15" s="587">
        <v>166600</v>
      </c>
      <c r="J15" s="588">
        <v>0.8</v>
      </c>
    </row>
    <row r="16" spans="1:10" s="568" customFormat="1" ht="15" customHeight="1" x14ac:dyDescent="0.15">
      <c r="A16" s="582"/>
      <c r="B16" s="589" t="s">
        <v>544</v>
      </c>
      <c r="C16" s="590">
        <v>116200</v>
      </c>
      <c r="D16" s="591">
        <v>0.8</v>
      </c>
      <c r="E16" s="590">
        <v>312700</v>
      </c>
      <c r="F16" s="591">
        <v>1</v>
      </c>
      <c r="G16" s="590">
        <v>67900</v>
      </c>
      <c r="H16" s="591">
        <v>2.6</v>
      </c>
      <c r="I16" s="590">
        <v>145900</v>
      </c>
      <c r="J16" s="591">
        <v>1</v>
      </c>
    </row>
    <row r="17" spans="1:10" ht="15" customHeight="1" x14ac:dyDescent="0.15">
      <c r="A17" s="592"/>
      <c r="B17" s="593"/>
      <c r="C17" s="594"/>
      <c r="D17" s="594"/>
      <c r="E17" s="594"/>
      <c r="F17" s="594"/>
      <c r="G17" s="594"/>
      <c r="H17" s="594"/>
      <c r="I17" s="594"/>
      <c r="J17" s="595" t="s">
        <v>551</v>
      </c>
    </row>
  </sheetData>
  <mergeCells count="11">
    <mergeCell ref="A7:A8"/>
    <mergeCell ref="A9:A10"/>
    <mergeCell ref="A11:A12"/>
    <mergeCell ref="A13:A14"/>
    <mergeCell ref="A15:A16"/>
    <mergeCell ref="A5:A6"/>
    <mergeCell ref="B5:B6"/>
    <mergeCell ref="C5:D5"/>
    <mergeCell ref="E5:F5"/>
    <mergeCell ref="G5:H5"/>
    <mergeCell ref="I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I85"/>
  <sheetViews>
    <sheetView zoomScale="110" zoomScaleNormal="110" workbookViewId="0"/>
  </sheetViews>
  <sheetFormatPr defaultColWidth="8.75" defaultRowHeight="15" customHeight="1" x14ac:dyDescent="0.15"/>
  <cols>
    <col min="1" max="1" width="15" style="599" customWidth="1"/>
    <col min="2" max="2" width="18.75" style="599" customWidth="1"/>
    <col min="3" max="9" width="7.5" style="599" customWidth="1"/>
    <col min="10" max="16384" width="8.75" style="599"/>
  </cols>
  <sheetData>
    <row r="1" spans="1:9" ht="15" customHeight="1" x14ac:dyDescent="0.15">
      <c r="A1" s="731" t="s">
        <v>771</v>
      </c>
    </row>
    <row r="3" spans="1:9" ht="15" customHeight="1" x14ac:dyDescent="0.15">
      <c r="A3" s="597" t="s">
        <v>552</v>
      </c>
      <c r="B3" s="136"/>
      <c r="C3" s="598"/>
      <c r="D3" s="598"/>
      <c r="E3" s="598"/>
      <c r="F3" s="598"/>
      <c r="G3" s="598"/>
      <c r="H3" s="598"/>
      <c r="I3" s="598"/>
    </row>
    <row r="4" spans="1:9" ht="15" customHeight="1" x14ac:dyDescent="0.15">
      <c r="A4" s="600" t="s">
        <v>553</v>
      </c>
      <c r="B4" s="601"/>
      <c r="C4" s="136"/>
      <c r="D4" s="136"/>
      <c r="E4" s="136"/>
      <c r="F4" s="136"/>
      <c r="G4" s="136"/>
      <c r="H4" s="136"/>
      <c r="I4" s="138" t="s">
        <v>262</v>
      </c>
    </row>
    <row r="5" spans="1:9" ht="15" customHeight="1" x14ac:dyDescent="0.15">
      <c r="A5" s="602" t="s">
        <v>554</v>
      </c>
      <c r="B5" s="603"/>
      <c r="C5" s="604" t="s">
        <v>555</v>
      </c>
      <c r="D5" s="602"/>
      <c r="E5" s="602"/>
      <c r="F5" s="602"/>
      <c r="G5" s="602"/>
      <c r="H5" s="603"/>
      <c r="I5" s="605" t="s">
        <v>556</v>
      </c>
    </row>
    <row r="6" spans="1:9" ht="15" customHeight="1" x14ac:dyDescent="0.15">
      <c r="A6" s="606" t="s">
        <v>557</v>
      </c>
      <c r="B6" s="607" t="s">
        <v>558</v>
      </c>
      <c r="C6" s="608" t="s">
        <v>559</v>
      </c>
      <c r="D6" s="607" t="s">
        <v>560</v>
      </c>
      <c r="E6" s="607" t="s">
        <v>561</v>
      </c>
      <c r="F6" s="607" t="s">
        <v>562</v>
      </c>
      <c r="G6" s="607" t="s">
        <v>563</v>
      </c>
      <c r="H6" s="607" t="s">
        <v>37</v>
      </c>
      <c r="I6" s="609"/>
    </row>
    <row r="7" spans="1:9" ht="12" customHeight="1" x14ac:dyDescent="0.15">
      <c r="A7" s="610" t="s">
        <v>564</v>
      </c>
      <c r="B7" s="611" t="s">
        <v>565</v>
      </c>
      <c r="C7" s="612">
        <v>8</v>
      </c>
      <c r="D7" s="612">
        <v>6</v>
      </c>
      <c r="E7" s="612">
        <v>0</v>
      </c>
      <c r="F7" s="612">
        <v>0</v>
      </c>
      <c r="G7" s="612">
        <v>0</v>
      </c>
      <c r="H7" s="612">
        <v>0</v>
      </c>
      <c r="I7" s="613">
        <f>SUM(C7:H7)</f>
        <v>14</v>
      </c>
    </row>
    <row r="8" spans="1:9" ht="12" customHeight="1" x14ac:dyDescent="0.15">
      <c r="A8" s="614" t="s">
        <v>566</v>
      </c>
      <c r="B8" s="615" t="s">
        <v>567</v>
      </c>
      <c r="C8" s="612">
        <v>7</v>
      </c>
      <c r="D8" s="612">
        <v>4</v>
      </c>
      <c r="E8" s="612">
        <v>0</v>
      </c>
      <c r="F8" s="612">
        <v>0</v>
      </c>
      <c r="G8" s="612">
        <v>0</v>
      </c>
      <c r="H8" s="612">
        <v>0</v>
      </c>
      <c r="I8" s="613">
        <f t="shared" ref="I8:I10" si="0">SUM(C8:H8)</f>
        <v>11</v>
      </c>
    </row>
    <row r="9" spans="1:9" ht="12" customHeight="1" x14ac:dyDescent="0.15">
      <c r="A9" s="614"/>
      <c r="B9" s="615" t="s">
        <v>568</v>
      </c>
      <c r="C9" s="612">
        <v>4</v>
      </c>
      <c r="D9" s="612">
        <v>1</v>
      </c>
      <c r="E9" s="612">
        <v>0</v>
      </c>
      <c r="F9" s="612">
        <v>0</v>
      </c>
      <c r="G9" s="612">
        <v>0</v>
      </c>
      <c r="H9" s="612">
        <v>0</v>
      </c>
      <c r="I9" s="613">
        <f t="shared" si="0"/>
        <v>5</v>
      </c>
    </row>
    <row r="10" spans="1:9" ht="23.25" customHeight="1" x14ac:dyDescent="0.15">
      <c r="A10" s="614"/>
      <c r="B10" s="615" t="s">
        <v>569</v>
      </c>
      <c r="C10" s="612">
        <v>9</v>
      </c>
      <c r="D10" s="612">
        <v>7</v>
      </c>
      <c r="E10" s="612">
        <v>0</v>
      </c>
      <c r="F10" s="612">
        <v>0</v>
      </c>
      <c r="G10" s="612">
        <v>0</v>
      </c>
      <c r="H10" s="612">
        <v>0</v>
      </c>
      <c r="I10" s="613">
        <f t="shared" si="0"/>
        <v>16</v>
      </c>
    </row>
    <row r="11" spans="1:9" ht="23.25" customHeight="1" x14ac:dyDescent="0.15">
      <c r="A11" s="614"/>
      <c r="B11" s="615" t="s">
        <v>570</v>
      </c>
      <c r="C11" s="612">
        <v>0</v>
      </c>
      <c r="D11" s="612">
        <v>0</v>
      </c>
      <c r="E11" s="612">
        <v>0</v>
      </c>
      <c r="F11" s="612">
        <v>0</v>
      </c>
      <c r="G11" s="612">
        <v>0</v>
      </c>
      <c r="H11" s="612">
        <v>0</v>
      </c>
      <c r="I11" s="613">
        <f>SUM(C11:H11)</f>
        <v>0</v>
      </c>
    </row>
    <row r="12" spans="1:9" ht="12" customHeight="1" x14ac:dyDescent="0.15">
      <c r="A12" s="614" t="s">
        <v>571</v>
      </c>
      <c r="B12" s="615" t="s">
        <v>572</v>
      </c>
      <c r="C12" s="612">
        <v>5</v>
      </c>
      <c r="D12" s="612">
        <v>1</v>
      </c>
      <c r="E12" s="612">
        <v>0</v>
      </c>
      <c r="F12" s="612">
        <v>0</v>
      </c>
      <c r="G12" s="612">
        <v>0</v>
      </c>
      <c r="H12" s="612">
        <v>0</v>
      </c>
      <c r="I12" s="613">
        <f t="shared" ref="I12:I75" si="1">SUM(C12:H12)</f>
        <v>6</v>
      </c>
    </row>
    <row r="13" spans="1:9" ht="12" customHeight="1" x14ac:dyDescent="0.15">
      <c r="A13" s="614"/>
      <c r="B13" s="616" t="s">
        <v>573</v>
      </c>
      <c r="C13" s="612">
        <v>2</v>
      </c>
      <c r="D13" s="612">
        <v>0</v>
      </c>
      <c r="E13" s="612">
        <v>0</v>
      </c>
      <c r="F13" s="612">
        <v>0</v>
      </c>
      <c r="G13" s="612">
        <v>0</v>
      </c>
      <c r="H13" s="612">
        <v>0</v>
      </c>
      <c r="I13" s="613">
        <f t="shared" si="1"/>
        <v>2</v>
      </c>
    </row>
    <row r="14" spans="1:9" ht="12" customHeight="1" x14ac:dyDescent="0.15">
      <c r="A14" s="614" t="s">
        <v>574</v>
      </c>
      <c r="B14" s="615" t="s">
        <v>575</v>
      </c>
      <c r="C14" s="612">
        <v>27</v>
      </c>
      <c r="D14" s="612">
        <v>4</v>
      </c>
      <c r="E14" s="612">
        <v>0</v>
      </c>
      <c r="F14" s="612">
        <v>2</v>
      </c>
      <c r="G14" s="612">
        <v>0</v>
      </c>
      <c r="H14" s="612">
        <v>3</v>
      </c>
      <c r="I14" s="613">
        <f t="shared" si="1"/>
        <v>36</v>
      </c>
    </row>
    <row r="15" spans="1:9" ht="12" customHeight="1" x14ac:dyDescent="0.15">
      <c r="A15" s="614"/>
      <c r="B15" s="615" t="s">
        <v>576</v>
      </c>
      <c r="C15" s="612">
        <v>4</v>
      </c>
      <c r="D15" s="612">
        <v>1</v>
      </c>
      <c r="E15" s="612">
        <v>0</v>
      </c>
      <c r="F15" s="612">
        <v>0</v>
      </c>
      <c r="G15" s="612">
        <v>0</v>
      </c>
      <c r="H15" s="612">
        <v>0</v>
      </c>
      <c r="I15" s="613">
        <f t="shared" si="1"/>
        <v>5</v>
      </c>
    </row>
    <row r="16" spans="1:9" ht="23.25" customHeight="1" x14ac:dyDescent="0.15">
      <c r="A16" s="614"/>
      <c r="B16" s="615" t="s">
        <v>577</v>
      </c>
      <c r="C16" s="612">
        <v>1</v>
      </c>
      <c r="D16" s="612">
        <v>0</v>
      </c>
      <c r="E16" s="612">
        <v>0</v>
      </c>
      <c r="F16" s="612">
        <v>0</v>
      </c>
      <c r="G16" s="612">
        <v>0</v>
      </c>
      <c r="H16" s="612">
        <v>0</v>
      </c>
      <c r="I16" s="613">
        <f t="shared" si="1"/>
        <v>1</v>
      </c>
    </row>
    <row r="17" spans="1:9" ht="12" customHeight="1" x14ac:dyDescent="0.15">
      <c r="A17" s="614"/>
      <c r="B17" s="615" t="s">
        <v>578</v>
      </c>
      <c r="C17" s="612">
        <v>6</v>
      </c>
      <c r="D17" s="612">
        <v>1</v>
      </c>
      <c r="E17" s="612">
        <v>4</v>
      </c>
      <c r="F17" s="612">
        <v>0</v>
      </c>
      <c r="G17" s="612">
        <v>0</v>
      </c>
      <c r="H17" s="612">
        <v>2</v>
      </c>
      <c r="I17" s="613">
        <f t="shared" si="1"/>
        <v>13</v>
      </c>
    </row>
    <row r="18" spans="1:9" ht="12" customHeight="1" x14ac:dyDescent="0.15">
      <c r="A18" s="614"/>
      <c r="B18" s="615" t="s">
        <v>579</v>
      </c>
      <c r="C18" s="612">
        <v>0</v>
      </c>
      <c r="D18" s="612">
        <v>1</v>
      </c>
      <c r="E18" s="612">
        <v>0</v>
      </c>
      <c r="F18" s="612">
        <v>0</v>
      </c>
      <c r="G18" s="612">
        <v>0</v>
      </c>
      <c r="H18" s="612">
        <v>0</v>
      </c>
      <c r="I18" s="613">
        <f t="shared" si="1"/>
        <v>1</v>
      </c>
    </row>
    <row r="19" spans="1:9" ht="12" customHeight="1" x14ac:dyDescent="0.15">
      <c r="A19" s="614"/>
      <c r="B19" s="615" t="s">
        <v>580</v>
      </c>
      <c r="C19" s="612">
        <v>3</v>
      </c>
      <c r="D19" s="612">
        <v>2</v>
      </c>
      <c r="E19" s="612">
        <v>4</v>
      </c>
      <c r="F19" s="612">
        <v>0</v>
      </c>
      <c r="G19" s="612">
        <v>0</v>
      </c>
      <c r="H19" s="612">
        <v>0</v>
      </c>
      <c r="I19" s="613">
        <f t="shared" si="1"/>
        <v>9</v>
      </c>
    </row>
    <row r="20" spans="1:9" ht="12" customHeight="1" x14ac:dyDescent="0.15">
      <c r="A20" s="614" t="s">
        <v>581</v>
      </c>
      <c r="B20" s="615" t="s">
        <v>582</v>
      </c>
      <c r="C20" s="612">
        <v>2</v>
      </c>
      <c r="D20" s="612">
        <v>0</v>
      </c>
      <c r="E20" s="612">
        <v>0</v>
      </c>
      <c r="F20" s="612">
        <v>0</v>
      </c>
      <c r="G20" s="612">
        <v>0</v>
      </c>
      <c r="H20" s="612">
        <v>0</v>
      </c>
      <c r="I20" s="613">
        <f t="shared" si="1"/>
        <v>2</v>
      </c>
    </row>
    <row r="21" spans="1:9" ht="12" customHeight="1" x14ac:dyDescent="0.15">
      <c r="A21" s="614"/>
      <c r="B21" s="615" t="s">
        <v>583</v>
      </c>
      <c r="C21" s="612">
        <v>1</v>
      </c>
      <c r="D21" s="612">
        <v>1</v>
      </c>
      <c r="E21" s="612">
        <v>0</v>
      </c>
      <c r="F21" s="612">
        <v>0</v>
      </c>
      <c r="G21" s="612">
        <v>0</v>
      </c>
      <c r="H21" s="612">
        <v>0</v>
      </c>
      <c r="I21" s="613">
        <f t="shared" si="1"/>
        <v>2</v>
      </c>
    </row>
    <row r="22" spans="1:9" ht="12" customHeight="1" x14ac:dyDescent="0.15">
      <c r="A22" s="614"/>
      <c r="B22" s="615" t="s">
        <v>584</v>
      </c>
      <c r="C22" s="612">
        <v>30</v>
      </c>
      <c r="D22" s="612">
        <v>10</v>
      </c>
      <c r="E22" s="612">
        <v>3</v>
      </c>
      <c r="F22" s="612">
        <v>0</v>
      </c>
      <c r="G22" s="612">
        <v>0</v>
      </c>
      <c r="H22" s="612">
        <v>0</v>
      </c>
      <c r="I22" s="613">
        <f t="shared" si="1"/>
        <v>43</v>
      </c>
    </row>
    <row r="23" spans="1:9" ht="12" customHeight="1" x14ac:dyDescent="0.15">
      <c r="A23" s="614"/>
      <c r="B23" s="615" t="s">
        <v>585</v>
      </c>
      <c r="C23" s="612">
        <v>1</v>
      </c>
      <c r="D23" s="612">
        <v>1</v>
      </c>
      <c r="E23" s="612">
        <v>0</v>
      </c>
      <c r="F23" s="612">
        <v>0</v>
      </c>
      <c r="G23" s="612">
        <v>0</v>
      </c>
      <c r="H23" s="612">
        <v>0</v>
      </c>
      <c r="I23" s="613">
        <f t="shared" si="1"/>
        <v>2</v>
      </c>
    </row>
    <row r="24" spans="1:9" ht="12" customHeight="1" x14ac:dyDescent="0.15">
      <c r="A24" s="614"/>
      <c r="B24" s="615" t="s">
        <v>586</v>
      </c>
      <c r="C24" s="612">
        <v>0</v>
      </c>
      <c r="D24" s="612">
        <v>0</v>
      </c>
      <c r="E24" s="612">
        <v>0</v>
      </c>
      <c r="F24" s="612">
        <v>0</v>
      </c>
      <c r="G24" s="612">
        <v>0</v>
      </c>
      <c r="H24" s="612">
        <v>0</v>
      </c>
      <c r="I24" s="613">
        <f t="shared" si="1"/>
        <v>0</v>
      </c>
    </row>
    <row r="25" spans="1:9" ht="12" customHeight="1" x14ac:dyDescent="0.15">
      <c r="A25" s="614"/>
      <c r="B25" s="615" t="s">
        <v>587</v>
      </c>
      <c r="C25" s="612">
        <v>0</v>
      </c>
      <c r="D25" s="612">
        <v>0</v>
      </c>
      <c r="E25" s="612">
        <v>0</v>
      </c>
      <c r="F25" s="612">
        <v>0</v>
      </c>
      <c r="G25" s="612">
        <v>0</v>
      </c>
      <c r="H25" s="612">
        <v>0</v>
      </c>
      <c r="I25" s="613">
        <f t="shared" si="1"/>
        <v>0</v>
      </c>
    </row>
    <row r="26" spans="1:9" ht="12" customHeight="1" x14ac:dyDescent="0.15">
      <c r="A26" s="614"/>
      <c r="B26" s="615" t="s">
        <v>588</v>
      </c>
      <c r="C26" s="612">
        <v>4</v>
      </c>
      <c r="D26" s="612">
        <v>12</v>
      </c>
      <c r="E26" s="612">
        <v>2</v>
      </c>
      <c r="F26" s="612">
        <v>0</v>
      </c>
      <c r="G26" s="612">
        <v>0</v>
      </c>
      <c r="H26" s="612">
        <v>1</v>
      </c>
      <c r="I26" s="613">
        <f t="shared" si="1"/>
        <v>19</v>
      </c>
    </row>
    <row r="27" spans="1:9" ht="12" customHeight="1" x14ac:dyDescent="0.15">
      <c r="A27" s="614" t="s">
        <v>589</v>
      </c>
      <c r="B27" s="615" t="s">
        <v>590</v>
      </c>
      <c r="C27" s="612">
        <v>8</v>
      </c>
      <c r="D27" s="612">
        <v>6</v>
      </c>
      <c r="E27" s="612">
        <v>4</v>
      </c>
      <c r="F27" s="612">
        <v>0</v>
      </c>
      <c r="G27" s="612">
        <v>0</v>
      </c>
      <c r="H27" s="612">
        <v>0</v>
      </c>
      <c r="I27" s="613">
        <f t="shared" si="1"/>
        <v>18</v>
      </c>
    </row>
    <row r="28" spans="1:9" ht="12" customHeight="1" x14ac:dyDescent="0.15">
      <c r="A28" s="614"/>
      <c r="B28" s="615" t="s">
        <v>591</v>
      </c>
      <c r="C28" s="612">
        <v>18</v>
      </c>
      <c r="D28" s="612">
        <v>23</v>
      </c>
      <c r="E28" s="612">
        <v>2</v>
      </c>
      <c r="F28" s="612">
        <v>0</v>
      </c>
      <c r="G28" s="612">
        <v>2</v>
      </c>
      <c r="H28" s="612">
        <v>11</v>
      </c>
      <c r="I28" s="613">
        <f t="shared" si="1"/>
        <v>56</v>
      </c>
    </row>
    <row r="29" spans="1:9" ht="12" customHeight="1" x14ac:dyDescent="0.15">
      <c r="A29" s="614"/>
      <c r="B29" s="615" t="s">
        <v>592</v>
      </c>
      <c r="C29" s="612">
        <v>5</v>
      </c>
      <c r="D29" s="612">
        <v>6</v>
      </c>
      <c r="E29" s="612">
        <v>7</v>
      </c>
      <c r="F29" s="612">
        <v>0</v>
      </c>
      <c r="G29" s="612">
        <v>0</v>
      </c>
      <c r="H29" s="612">
        <v>0</v>
      </c>
      <c r="I29" s="613">
        <f t="shared" si="1"/>
        <v>18</v>
      </c>
    </row>
    <row r="30" spans="1:9" ht="12" customHeight="1" x14ac:dyDescent="0.15">
      <c r="A30" s="614"/>
      <c r="B30" s="615" t="s">
        <v>593</v>
      </c>
      <c r="C30" s="612">
        <v>0</v>
      </c>
      <c r="D30" s="612">
        <v>2</v>
      </c>
      <c r="E30" s="612">
        <v>1</v>
      </c>
      <c r="F30" s="612">
        <v>0</v>
      </c>
      <c r="G30" s="612">
        <v>0</v>
      </c>
      <c r="H30" s="612">
        <v>0</v>
      </c>
      <c r="I30" s="613">
        <f t="shared" si="1"/>
        <v>3</v>
      </c>
    </row>
    <row r="31" spans="1:9" ht="12" customHeight="1" x14ac:dyDescent="0.15">
      <c r="A31" s="617"/>
      <c r="B31" s="615" t="s">
        <v>594</v>
      </c>
      <c r="C31" s="612">
        <v>0</v>
      </c>
      <c r="D31" s="612">
        <v>1</v>
      </c>
      <c r="E31" s="612">
        <v>0</v>
      </c>
      <c r="F31" s="612">
        <v>0</v>
      </c>
      <c r="G31" s="612">
        <v>0</v>
      </c>
      <c r="H31" s="612">
        <v>0</v>
      </c>
      <c r="I31" s="613">
        <f t="shared" si="1"/>
        <v>1</v>
      </c>
    </row>
    <row r="32" spans="1:9" ht="12" customHeight="1" x14ac:dyDescent="0.15">
      <c r="A32" s="614" t="s">
        <v>595</v>
      </c>
      <c r="B32" s="615" t="s">
        <v>596</v>
      </c>
      <c r="C32" s="612">
        <v>0</v>
      </c>
      <c r="D32" s="612">
        <v>0</v>
      </c>
      <c r="E32" s="612">
        <v>0</v>
      </c>
      <c r="F32" s="612">
        <v>0</v>
      </c>
      <c r="G32" s="612">
        <v>0</v>
      </c>
      <c r="H32" s="612">
        <v>0</v>
      </c>
      <c r="I32" s="613">
        <f t="shared" si="1"/>
        <v>0</v>
      </c>
    </row>
    <row r="33" spans="1:9" ht="12" customHeight="1" x14ac:dyDescent="0.15">
      <c r="A33" s="614"/>
      <c r="B33" s="615" t="s">
        <v>597</v>
      </c>
      <c r="C33" s="612">
        <v>3</v>
      </c>
      <c r="D33" s="612">
        <v>4</v>
      </c>
      <c r="E33" s="612">
        <v>3</v>
      </c>
      <c r="F33" s="612">
        <v>0</v>
      </c>
      <c r="G33" s="612">
        <v>0</v>
      </c>
      <c r="H33" s="612">
        <v>0</v>
      </c>
      <c r="I33" s="613">
        <f t="shared" si="1"/>
        <v>10</v>
      </c>
    </row>
    <row r="34" spans="1:9" ht="12" customHeight="1" x14ac:dyDescent="0.15">
      <c r="A34" s="614"/>
      <c r="B34" s="615" t="s">
        <v>598</v>
      </c>
      <c r="C34" s="612">
        <v>2</v>
      </c>
      <c r="D34" s="612">
        <v>6</v>
      </c>
      <c r="E34" s="612">
        <v>4</v>
      </c>
      <c r="F34" s="612">
        <v>0</v>
      </c>
      <c r="G34" s="612">
        <v>0</v>
      </c>
      <c r="H34" s="612">
        <v>0</v>
      </c>
      <c r="I34" s="613">
        <f t="shared" si="1"/>
        <v>12</v>
      </c>
    </row>
    <row r="35" spans="1:9" ht="12" customHeight="1" x14ac:dyDescent="0.15">
      <c r="A35" s="614" t="s">
        <v>599</v>
      </c>
      <c r="B35" s="615" t="s">
        <v>600</v>
      </c>
      <c r="C35" s="612">
        <v>1</v>
      </c>
      <c r="D35" s="612">
        <v>3</v>
      </c>
      <c r="E35" s="612">
        <v>0</v>
      </c>
      <c r="F35" s="612">
        <v>0</v>
      </c>
      <c r="G35" s="612">
        <v>0</v>
      </c>
      <c r="H35" s="612">
        <v>0</v>
      </c>
      <c r="I35" s="613">
        <f t="shared" si="1"/>
        <v>4</v>
      </c>
    </row>
    <row r="36" spans="1:9" ht="12" customHeight="1" x14ac:dyDescent="0.15">
      <c r="A36" s="614"/>
      <c r="B36" s="615" t="s">
        <v>601</v>
      </c>
      <c r="C36" s="612">
        <v>4</v>
      </c>
      <c r="D36" s="612">
        <v>2</v>
      </c>
      <c r="E36" s="612">
        <v>0</v>
      </c>
      <c r="F36" s="612">
        <v>0</v>
      </c>
      <c r="G36" s="612">
        <v>1</v>
      </c>
      <c r="H36" s="612">
        <v>0</v>
      </c>
      <c r="I36" s="613">
        <f t="shared" si="1"/>
        <v>7</v>
      </c>
    </row>
    <row r="37" spans="1:9" ht="12" customHeight="1" x14ac:dyDescent="0.15">
      <c r="A37" s="614"/>
      <c r="B37" s="615" t="s">
        <v>602</v>
      </c>
      <c r="C37" s="612">
        <v>1</v>
      </c>
      <c r="D37" s="612">
        <v>1</v>
      </c>
      <c r="E37" s="612">
        <v>0</v>
      </c>
      <c r="F37" s="612">
        <v>0</v>
      </c>
      <c r="G37" s="612">
        <v>0</v>
      </c>
      <c r="H37" s="612">
        <v>1</v>
      </c>
      <c r="I37" s="613">
        <f t="shared" si="1"/>
        <v>3</v>
      </c>
    </row>
    <row r="38" spans="1:9" ht="12" customHeight="1" x14ac:dyDescent="0.15">
      <c r="A38" s="614" t="s">
        <v>603</v>
      </c>
      <c r="B38" s="618" t="s">
        <v>604</v>
      </c>
      <c r="C38" s="612">
        <v>1</v>
      </c>
      <c r="D38" s="612">
        <v>7</v>
      </c>
      <c r="E38" s="612">
        <v>0</v>
      </c>
      <c r="F38" s="612">
        <v>0</v>
      </c>
      <c r="G38" s="612">
        <v>0</v>
      </c>
      <c r="H38" s="612">
        <v>0</v>
      </c>
      <c r="I38" s="613">
        <f t="shared" si="1"/>
        <v>8</v>
      </c>
    </row>
    <row r="39" spans="1:9" ht="12" customHeight="1" x14ac:dyDescent="0.15">
      <c r="B39" s="615" t="s">
        <v>605</v>
      </c>
      <c r="C39" s="612">
        <v>4</v>
      </c>
      <c r="D39" s="612">
        <v>10</v>
      </c>
      <c r="E39" s="612">
        <v>0</v>
      </c>
      <c r="F39" s="612">
        <v>0</v>
      </c>
      <c r="G39" s="612">
        <v>0</v>
      </c>
      <c r="H39" s="612">
        <v>0</v>
      </c>
      <c r="I39" s="613">
        <f t="shared" si="1"/>
        <v>14</v>
      </c>
    </row>
    <row r="40" spans="1:9" ht="12" customHeight="1" x14ac:dyDescent="0.15">
      <c r="A40" s="614"/>
      <c r="B40" s="615" t="s">
        <v>606</v>
      </c>
      <c r="C40" s="612">
        <v>1</v>
      </c>
      <c r="D40" s="612">
        <v>5</v>
      </c>
      <c r="E40" s="612">
        <v>0</v>
      </c>
      <c r="F40" s="612">
        <v>0</v>
      </c>
      <c r="G40" s="612">
        <v>0</v>
      </c>
      <c r="H40" s="612">
        <v>0</v>
      </c>
      <c r="I40" s="613">
        <f t="shared" si="1"/>
        <v>6</v>
      </c>
    </row>
    <row r="41" spans="1:9" ht="12" customHeight="1" x14ac:dyDescent="0.15">
      <c r="A41" s="617"/>
      <c r="B41" s="615" t="s">
        <v>607</v>
      </c>
      <c r="C41" s="612">
        <v>1</v>
      </c>
      <c r="D41" s="612">
        <v>3</v>
      </c>
      <c r="E41" s="612">
        <v>0</v>
      </c>
      <c r="F41" s="612">
        <v>0</v>
      </c>
      <c r="G41" s="612">
        <v>0</v>
      </c>
      <c r="H41" s="612">
        <v>0</v>
      </c>
      <c r="I41" s="613">
        <f t="shared" si="1"/>
        <v>4</v>
      </c>
    </row>
    <row r="42" spans="1:9" ht="12" customHeight="1" x14ac:dyDescent="0.15">
      <c r="A42" s="617"/>
      <c r="B42" s="615" t="s">
        <v>608</v>
      </c>
      <c r="C42" s="612">
        <v>3</v>
      </c>
      <c r="D42" s="612">
        <v>4</v>
      </c>
      <c r="E42" s="612">
        <v>0</v>
      </c>
      <c r="F42" s="612">
        <v>0</v>
      </c>
      <c r="G42" s="612">
        <v>0</v>
      </c>
      <c r="H42" s="612">
        <v>0</v>
      </c>
      <c r="I42" s="613">
        <f t="shared" si="1"/>
        <v>7</v>
      </c>
    </row>
    <row r="43" spans="1:9" ht="12" customHeight="1" x14ac:dyDescent="0.15">
      <c r="A43" s="614" t="s">
        <v>609</v>
      </c>
      <c r="B43" s="615" t="s">
        <v>610</v>
      </c>
      <c r="C43" s="612">
        <v>2</v>
      </c>
      <c r="D43" s="612">
        <v>3</v>
      </c>
      <c r="E43" s="612">
        <v>2</v>
      </c>
      <c r="F43" s="612">
        <v>0</v>
      </c>
      <c r="G43" s="612">
        <v>0</v>
      </c>
      <c r="H43" s="612">
        <v>0</v>
      </c>
      <c r="I43" s="613">
        <f t="shared" si="1"/>
        <v>7</v>
      </c>
    </row>
    <row r="44" spans="1:9" ht="12" customHeight="1" x14ac:dyDescent="0.15">
      <c r="A44" s="614"/>
      <c r="B44" s="615" t="s">
        <v>611</v>
      </c>
      <c r="C44" s="612">
        <v>54</v>
      </c>
      <c r="D44" s="612">
        <v>49</v>
      </c>
      <c r="E44" s="612">
        <v>44</v>
      </c>
      <c r="F44" s="612">
        <v>0</v>
      </c>
      <c r="G44" s="612">
        <v>0</v>
      </c>
      <c r="H44" s="612">
        <v>3</v>
      </c>
      <c r="I44" s="613">
        <f t="shared" si="1"/>
        <v>150</v>
      </c>
    </row>
    <row r="45" spans="1:9" ht="12" customHeight="1" x14ac:dyDescent="0.15">
      <c r="A45" s="614"/>
      <c r="B45" s="615" t="s">
        <v>612</v>
      </c>
      <c r="C45" s="612">
        <v>1</v>
      </c>
      <c r="D45" s="612">
        <v>1</v>
      </c>
      <c r="E45" s="612">
        <v>2</v>
      </c>
      <c r="F45" s="612">
        <v>0</v>
      </c>
      <c r="G45" s="612">
        <v>0</v>
      </c>
      <c r="H45" s="612">
        <v>1</v>
      </c>
      <c r="I45" s="613">
        <f t="shared" si="1"/>
        <v>5</v>
      </c>
    </row>
    <row r="46" spans="1:9" ht="12" customHeight="1" x14ac:dyDescent="0.15">
      <c r="A46" s="614"/>
      <c r="B46" s="615" t="s">
        <v>613</v>
      </c>
      <c r="C46" s="612">
        <v>2</v>
      </c>
      <c r="D46" s="612">
        <v>1</v>
      </c>
      <c r="E46" s="612">
        <v>2</v>
      </c>
      <c r="F46" s="612">
        <v>0</v>
      </c>
      <c r="G46" s="612">
        <v>0</v>
      </c>
      <c r="H46" s="612">
        <v>0</v>
      </c>
      <c r="I46" s="613">
        <f t="shared" si="1"/>
        <v>5</v>
      </c>
    </row>
    <row r="47" spans="1:9" ht="12" customHeight="1" x14ac:dyDescent="0.15">
      <c r="A47" s="617"/>
      <c r="B47" s="615" t="s">
        <v>614</v>
      </c>
      <c r="C47" s="612">
        <v>20</v>
      </c>
      <c r="D47" s="612">
        <v>15</v>
      </c>
      <c r="E47" s="612">
        <v>4</v>
      </c>
      <c r="F47" s="612">
        <v>0</v>
      </c>
      <c r="G47" s="612">
        <v>0</v>
      </c>
      <c r="H47" s="612">
        <v>0</v>
      </c>
      <c r="I47" s="613">
        <f t="shared" si="1"/>
        <v>39</v>
      </c>
    </row>
    <row r="48" spans="1:9" ht="12" customHeight="1" x14ac:dyDescent="0.15">
      <c r="A48" s="614"/>
      <c r="B48" s="615" t="s">
        <v>615</v>
      </c>
      <c r="C48" s="612">
        <v>1</v>
      </c>
      <c r="D48" s="612">
        <v>3</v>
      </c>
      <c r="E48" s="612">
        <v>1</v>
      </c>
      <c r="F48" s="612">
        <v>0</v>
      </c>
      <c r="G48" s="612">
        <v>0</v>
      </c>
      <c r="H48" s="612">
        <v>0</v>
      </c>
      <c r="I48" s="613">
        <f t="shared" si="1"/>
        <v>5</v>
      </c>
    </row>
    <row r="49" spans="1:9" ht="12" customHeight="1" x14ac:dyDescent="0.15">
      <c r="B49" s="615" t="s">
        <v>616</v>
      </c>
      <c r="C49" s="612">
        <v>0</v>
      </c>
      <c r="D49" s="612">
        <v>0</v>
      </c>
      <c r="E49" s="612">
        <v>0</v>
      </c>
      <c r="F49" s="612">
        <v>0</v>
      </c>
      <c r="G49" s="612">
        <v>0</v>
      </c>
      <c r="H49" s="612">
        <v>0</v>
      </c>
      <c r="I49" s="613">
        <f t="shared" si="1"/>
        <v>0</v>
      </c>
    </row>
    <row r="50" spans="1:9" ht="12" customHeight="1" x14ac:dyDescent="0.15">
      <c r="A50" s="614" t="s">
        <v>617</v>
      </c>
      <c r="B50" s="615" t="s">
        <v>618</v>
      </c>
      <c r="C50" s="612">
        <v>10</v>
      </c>
      <c r="D50" s="612">
        <v>4</v>
      </c>
      <c r="E50" s="612">
        <v>0</v>
      </c>
      <c r="F50" s="612">
        <v>0</v>
      </c>
      <c r="G50" s="612">
        <v>0</v>
      </c>
      <c r="H50" s="612">
        <v>0</v>
      </c>
      <c r="I50" s="613">
        <f t="shared" si="1"/>
        <v>14</v>
      </c>
    </row>
    <row r="51" spans="1:9" ht="12" customHeight="1" x14ac:dyDescent="0.15">
      <c r="A51" s="614"/>
      <c r="B51" s="615" t="s">
        <v>619</v>
      </c>
      <c r="C51" s="612">
        <v>10</v>
      </c>
      <c r="D51" s="612">
        <v>15</v>
      </c>
      <c r="E51" s="612">
        <v>3</v>
      </c>
      <c r="F51" s="612">
        <v>0</v>
      </c>
      <c r="G51" s="612">
        <v>1</v>
      </c>
      <c r="H51" s="612">
        <v>0</v>
      </c>
      <c r="I51" s="613">
        <f t="shared" si="1"/>
        <v>29</v>
      </c>
    </row>
    <row r="52" spans="1:9" ht="12" customHeight="1" x14ac:dyDescent="0.15">
      <c r="A52" s="614"/>
      <c r="B52" s="615" t="s">
        <v>620</v>
      </c>
      <c r="C52" s="612">
        <v>0</v>
      </c>
      <c r="D52" s="612">
        <v>0</v>
      </c>
      <c r="E52" s="612">
        <v>0</v>
      </c>
      <c r="F52" s="612">
        <v>0</v>
      </c>
      <c r="G52" s="612">
        <v>0</v>
      </c>
      <c r="H52" s="612">
        <v>0</v>
      </c>
      <c r="I52" s="613">
        <f t="shared" si="1"/>
        <v>0</v>
      </c>
    </row>
    <row r="53" spans="1:9" ht="12" customHeight="1" x14ac:dyDescent="0.15">
      <c r="A53" s="614"/>
      <c r="B53" s="615" t="s">
        <v>621</v>
      </c>
      <c r="C53" s="612">
        <v>13</v>
      </c>
      <c r="D53" s="612">
        <v>14</v>
      </c>
      <c r="E53" s="612">
        <v>0</v>
      </c>
      <c r="F53" s="612">
        <v>0</v>
      </c>
      <c r="G53" s="612">
        <v>0</v>
      </c>
      <c r="H53" s="612">
        <v>0</v>
      </c>
      <c r="I53" s="613">
        <f t="shared" si="1"/>
        <v>27</v>
      </c>
    </row>
    <row r="54" spans="1:9" ht="12" customHeight="1" x14ac:dyDescent="0.15">
      <c r="A54" s="614"/>
      <c r="B54" s="615" t="s">
        <v>622</v>
      </c>
      <c r="C54" s="612">
        <v>4</v>
      </c>
      <c r="D54" s="612">
        <v>0</v>
      </c>
      <c r="E54" s="612">
        <v>0</v>
      </c>
      <c r="F54" s="612">
        <v>0</v>
      </c>
      <c r="G54" s="612">
        <v>0</v>
      </c>
      <c r="H54" s="612">
        <v>0</v>
      </c>
      <c r="I54" s="613">
        <f t="shared" si="1"/>
        <v>4</v>
      </c>
    </row>
    <row r="55" spans="1:9" ht="12" customHeight="1" x14ac:dyDescent="0.15">
      <c r="A55" s="614" t="s">
        <v>623</v>
      </c>
      <c r="B55" s="615" t="s">
        <v>624</v>
      </c>
      <c r="C55" s="612">
        <v>5</v>
      </c>
      <c r="D55" s="612">
        <v>12</v>
      </c>
      <c r="E55" s="612">
        <v>0</v>
      </c>
      <c r="F55" s="612">
        <v>0</v>
      </c>
      <c r="G55" s="612">
        <v>1</v>
      </c>
      <c r="H55" s="612">
        <v>0</v>
      </c>
      <c r="I55" s="613">
        <f t="shared" si="1"/>
        <v>18</v>
      </c>
    </row>
    <row r="56" spans="1:9" ht="12" customHeight="1" x14ac:dyDescent="0.15">
      <c r="A56" s="614"/>
      <c r="B56" s="615" t="s">
        <v>625</v>
      </c>
      <c r="C56" s="612">
        <v>8</v>
      </c>
      <c r="D56" s="612">
        <v>4</v>
      </c>
      <c r="E56" s="612">
        <v>0</v>
      </c>
      <c r="F56" s="612">
        <v>0</v>
      </c>
      <c r="G56" s="612">
        <v>0</v>
      </c>
      <c r="H56" s="612">
        <v>0</v>
      </c>
      <c r="I56" s="613">
        <f t="shared" si="1"/>
        <v>12</v>
      </c>
    </row>
    <row r="57" spans="1:9" ht="12" customHeight="1" x14ac:dyDescent="0.15">
      <c r="A57" s="614"/>
      <c r="B57" s="615" t="s">
        <v>626</v>
      </c>
      <c r="C57" s="612">
        <v>3</v>
      </c>
      <c r="D57" s="612">
        <v>2</v>
      </c>
      <c r="E57" s="612">
        <v>0</v>
      </c>
      <c r="F57" s="612">
        <v>0</v>
      </c>
      <c r="G57" s="612">
        <v>0</v>
      </c>
      <c r="H57" s="612">
        <v>0</v>
      </c>
      <c r="I57" s="613">
        <f t="shared" si="1"/>
        <v>5</v>
      </c>
    </row>
    <row r="58" spans="1:9" ht="12" customHeight="1" x14ac:dyDescent="0.15">
      <c r="A58" s="614"/>
      <c r="B58" s="615" t="s">
        <v>627</v>
      </c>
      <c r="C58" s="612">
        <v>0</v>
      </c>
      <c r="D58" s="612">
        <v>0</v>
      </c>
      <c r="E58" s="612">
        <v>0</v>
      </c>
      <c r="F58" s="612">
        <v>0</v>
      </c>
      <c r="G58" s="612">
        <v>0</v>
      </c>
      <c r="H58" s="612">
        <v>0</v>
      </c>
      <c r="I58" s="613">
        <f t="shared" si="1"/>
        <v>0</v>
      </c>
    </row>
    <row r="59" spans="1:9" ht="12" customHeight="1" x14ac:dyDescent="0.15">
      <c r="A59" s="614"/>
      <c r="B59" s="615" t="s">
        <v>628</v>
      </c>
      <c r="C59" s="612">
        <v>0</v>
      </c>
      <c r="D59" s="612">
        <v>1</v>
      </c>
      <c r="E59" s="612">
        <v>0</v>
      </c>
      <c r="F59" s="612">
        <v>0</v>
      </c>
      <c r="G59" s="612">
        <v>0</v>
      </c>
      <c r="H59" s="612">
        <v>0</v>
      </c>
      <c r="I59" s="613">
        <f t="shared" si="1"/>
        <v>1</v>
      </c>
    </row>
    <row r="60" spans="1:9" ht="12" customHeight="1" x14ac:dyDescent="0.15">
      <c r="A60" s="614"/>
      <c r="B60" s="615" t="s">
        <v>629</v>
      </c>
      <c r="C60" s="612">
        <v>0</v>
      </c>
      <c r="D60" s="612">
        <v>0</v>
      </c>
      <c r="E60" s="612">
        <v>1</v>
      </c>
      <c r="F60" s="612">
        <v>0</v>
      </c>
      <c r="G60" s="612">
        <v>0</v>
      </c>
      <c r="H60" s="612">
        <v>0</v>
      </c>
      <c r="I60" s="613">
        <f t="shared" si="1"/>
        <v>1</v>
      </c>
    </row>
    <row r="61" spans="1:9" ht="12" customHeight="1" x14ac:dyDescent="0.15">
      <c r="A61" s="619"/>
      <c r="B61" s="620" t="s">
        <v>630</v>
      </c>
      <c r="C61" s="621">
        <v>0</v>
      </c>
      <c r="D61" s="621">
        <v>3</v>
      </c>
      <c r="E61" s="621">
        <v>1</v>
      </c>
      <c r="F61" s="621">
        <v>0</v>
      </c>
      <c r="G61" s="621">
        <v>0</v>
      </c>
      <c r="H61" s="621">
        <v>1</v>
      </c>
      <c r="I61" s="622">
        <f t="shared" si="1"/>
        <v>5</v>
      </c>
    </row>
    <row r="62" spans="1:9" ht="12" customHeight="1" x14ac:dyDescent="0.15">
      <c r="A62" s="610" t="s">
        <v>631</v>
      </c>
      <c r="B62" s="611" t="s">
        <v>632</v>
      </c>
      <c r="C62" s="623">
        <v>8</v>
      </c>
      <c r="D62" s="623">
        <v>14</v>
      </c>
      <c r="E62" s="623">
        <v>0</v>
      </c>
      <c r="F62" s="623">
        <v>0</v>
      </c>
      <c r="G62" s="623">
        <v>0</v>
      </c>
      <c r="H62" s="623">
        <v>0</v>
      </c>
      <c r="I62" s="624">
        <f t="shared" si="1"/>
        <v>22</v>
      </c>
    </row>
    <row r="63" spans="1:9" ht="12" customHeight="1" x14ac:dyDescent="0.15">
      <c r="A63" s="614"/>
      <c r="B63" s="615" t="s">
        <v>633</v>
      </c>
      <c r="C63" s="612">
        <v>0</v>
      </c>
      <c r="D63" s="612">
        <v>1</v>
      </c>
      <c r="E63" s="612">
        <v>0</v>
      </c>
      <c r="F63" s="612">
        <v>0</v>
      </c>
      <c r="G63" s="612">
        <v>0</v>
      </c>
      <c r="H63" s="612">
        <v>0</v>
      </c>
      <c r="I63" s="613">
        <f t="shared" si="1"/>
        <v>1</v>
      </c>
    </row>
    <row r="64" spans="1:9" ht="12" customHeight="1" x14ac:dyDescent="0.15">
      <c r="A64" s="614"/>
      <c r="B64" s="615" t="s">
        <v>634</v>
      </c>
      <c r="C64" s="612">
        <v>13</v>
      </c>
      <c r="D64" s="612">
        <v>15</v>
      </c>
      <c r="E64" s="612">
        <v>2</v>
      </c>
      <c r="F64" s="612">
        <v>0</v>
      </c>
      <c r="G64" s="612">
        <v>0</v>
      </c>
      <c r="H64" s="612">
        <v>0</v>
      </c>
      <c r="I64" s="613">
        <f t="shared" si="1"/>
        <v>30</v>
      </c>
    </row>
    <row r="65" spans="1:9" ht="12" customHeight="1" x14ac:dyDescent="0.15">
      <c r="A65" s="614"/>
      <c r="B65" s="615" t="s">
        <v>635</v>
      </c>
      <c r="C65" s="612">
        <v>0</v>
      </c>
      <c r="D65" s="612">
        <v>5</v>
      </c>
      <c r="E65" s="612">
        <v>1</v>
      </c>
      <c r="F65" s="612">
        <v>0</v>
      </c>
      <c r="G65" s="612">
        <v>0</v>
      </c>
      <c r="H65" s="612">
        <v>0</v>
      </c>
      <c r="I65" s="613">
        <f t="shared" si="1"/>
        <v>6</v>
      </c>
    </row>
    <row r="66" spans="1:9" ht="12" customHeight="1" x14ac:dyDescent="0.15">
      <c r="A66" s="614"/>
      <c r="B66" s="615" t="s">
        <v>636</v>
      </c>
      <c r="C66" s="612">
        <v>0</v>
      </c>
      <c r="D66" s="612">
        <v>6</v>
      </c>
      <c r="E66" s="612">
        <v>1</v>
      </c>
      <c r="F66" s="612">
        <v>0</v>
      </c>
      <c r="G66" s="612">
        <v>0</v>
      </c>
      <c r="H66" s="612">
        <v>0</v>
      </c>
      <c r="I66" s="613">
        <f t="shared" si="1"/>
        <v>7</v>
      </c>
    </row>
    <row r="67" spans="1:9" ht="12" customHeight="1" x14ac:dyDescent="0.15">
      <c r="A67" s="614" t="s">
        <v>637</v>
      </c>
      <c r="B67" s="615"/>
      <c r="C67" s="612">
        <v>8</v>
      </c>
      <c r="D67" s="612">
        <v>11</v>
      </c>
      <c r="E67" s="612">
        <v>4</v>
      </c>
      <c r="F67" s="612">
        <v>0</v>
      </c>
      <c r="G67" s="612">
        <v>0</v>
      </c>
      <c r="H67" s="612">
        <v>0</v>
      </c>
      <c r="I67" s="613">
        <f t="shared" si="1"/>
        <v>23</v>
      </c>
    </row>
    <row r="68" spans="1:9" ht="12" customHeight="1" x14ac:dyDescent="0.15">
      <c r="A68" s="614" t="s">
        <v>638</v>
      </c>
      <c r="B68" s="615" t="s">
        <v>639</v>
      </c>
      <c r="C68" s="612">
        <v>1</v>
      </c>
      <c r="D68" s="612">
        <v>2</v>
      </c>
      <c r="E68" s="612">
        <v>0</v>
      </c>
      <c r="F68" s="612">
        <v>0</v>
      </c>
      <c r="G68" s="612">
        <v>0</v>
      </c>
      <c r="H68" s="612">
        <v>0</v>
      </c>
      <c r="I68" s="613">
        <f t="shared" si="1"/>
        <v>3</v>
      </c>
    </row>
    <row r="69" spans="1:9" ht="12" customHeight="1" x14ac:dyDescent="0.15">
      <c r="A69" s="614"/>
      <c r="B69" s="615" t="s">
        <v>640</v>
      </c>
      <c r="C69" s="612">
        <v>4</v>
      </c>
      <c r="D69" s="612">
        <v>3</v>
      </c>
      <c r="E69" s="612">
        <v>3</v>
      </c>
      <c r="F69" s="612">
        <v>0</v>
      </c>
      <c r="G69" s="612">
        <v>0</v>
      </c>
      <c r="H69" s="612">
        <v>0</v>
      </c>
      <c r="I69" s="613">
        <f t="shared" si="1"/>
        <v>10</v>
      </c>
    </row>
    <row r="70" spans="1:9" ht="12" customHeight="1" x14ac:dyDescent="0.15">
      <c r="A70" s="614"/>
      <c r="B70" s="615" t="s">
        <v>641</v>
      </c>
      <c r="C70" s="612">
        <v>4</v>
      </c>
      <c r="D70" s="612">
        <v>5</v>
      </c>
      <c r="E70" s="612">
        <v>0</v>
      </c>
      <c r="F70" s="612">
        <v>0</v>
      </c>
      <c r="G70" s="612">
        <v>0</v>
      </c>
      <c r="H70" s="612">
        <v>0</v>
      </c>
      <c r="I70" s="613">
        <f t="shared" si="1"/>
        <v>9</v>
      </c>
    </row>
    <row r="71" spans="1:9" ht="12" customHeight="1" x14ac:dyDescent="0.15">
      <c r="A71" s="614"/>
      <c r="B71" s="615" t="s">
        <v>642</v>
      </c>
      <c r="C71" s="612">
        <v>4</v>
      </c>
      <c r="D71" s="612">
        <v>8</v>
      </c>
      <c r="E71" s="612">
        <v>3</v>
      </c>
      <c r="F71" s="612">
        <v>0</v>
      </c>
      <c r="G71" s="612">
        <v>0</v>
      </c>
      <c r="H71" s="612">
        <v>0</v>
      </c>
      <c r="I71" s="613">
        <f t="shared" si="1"/>
        <v>15</v>
      </c>
    </row>
    <row r="72" spans="1:9" ht="12" customHeight="1" x14ac:dyDescent="0.15">
      <c r="A72" s="614" t="s">
        <v>643</v>
      </c>
      <c r="B72" s="615" t="s">
        <v>644</v>
      </c>
      <c r="C72" s="612">
        <v>0</v>
      </c>
      <c r="D72" s="612">
        <v>3</v>
      </c>
      <c r="E72" s="612">
        <v>0</v>
      </c>
      <c r="F72" s="612">
        <v>0</v>
      </c>
      <c r="G72" s="612">
        <v>0</v>
      </c>
      <c r="H72" s="612">
        <v>0</v>
      </c>
      <c r="I72" s="613">
        <f t="shared" si="1"/>
        <v>3</v>
      </c>
    </row>
    <row r="73" spans="1:9" ht="12" customHeight="1" x14ac:dyDescent="0.15">
      <c r="A73" s="614"/>
      <c r="B73" s="615" t="s">
        <v>645</v>
      </c>
      <c r="C73" s="612">
        <v>3</v>
      </c>
      <c r="D73" s="612">
        <v>9</v>
      </c>
      <c r="E73" s="612">
        <v>1</v>
      </c>
      <c r="F73" s="612">
        <v>0</v>
      </c>
      <c r="G73" s="612">
        <v>0</v>
      </c>
      <c r="H73" s="612">
        <v>0</v>
      </c>
      <c r="I73" s="613">
        <f t="shared" si="1"/>
        <v>13</v>
      </c>
    </row>
    <row r="74" spans="1:9" ht="12" customHeight="1" x14ac:dyDescent="0.15">
      <c r="A74" s="614"/>
      <c r="B74" s="615" t="s">
        <v>646</v>
      </c>
      <c r="C74" s="612">
        <v>11</v>
      </c>
      <c r="D74" s="612">
        <v>7</v>
      </c>
      <c r="E74" s="612">
        <v>0</v>
      </c>
      <c r="F74" s="612">
        <v>0</v>
      </c>
      <c r="G74" s="612">
        <v>1</v>
      </c>
      <c r="H74" s="612">
        <v>2</v>
      </c>
      <c r="I74" s="613">
        <f t="shared" si="1"/>
        <v>21</v>
      </c>
    </row>
    <row r="75" spans="1:9" ht="12" customHeight="1" x14ac:dyDescent="0.15">
      <c r="A75" s="614"/>
      <c r="B75" s="615" t="s">
        <v>647</v>
      </c>
      <c r="C75" s="612">
        <v>1</v>
      </c>
      <c r="D75" s="612">
        <v>1</v>
      </c>
      <c r="E75" s="612">
        <v>0</v>
      </c>
      <c r="F75" s="612">
        <v>0</v>
      </c>
      <c r="G75" s="612">
        <v>0</v>
      </c>
      <c r="H75" s="612">
        <v>0</v>
      </c>
      <c r="I75" s="613">
        <f t="shared" si="1"/>
        <v>2</v>
      </c>
    </row>
    <row r="76" spans="1:9" ht="12" customHeight="1" x14ac:dyDescent="0.15">
      <c r="A76" s="614"/>
      <c r="B76" s="615" t="s">
        <v>648</v>
      </c>
      <c r="C76" s="612">
        <v>0</v>
      </c>
      <c r="D76" s="612">
        <v>2</v>
      </c>
      <c r="E76" s="612">
        <v>0</v>
      </c>
      <c r="F76" s="612">
        <v>0</v>
      </c>
      <c r="G76" s="612">
        <v>0</v>
      </c>
      <c r="H76" s="612">
        <v>0</v>
      </c>
      <c r="I76" s="613">
        <f t="shared" ref="I76:I83" si="2">SUM(C76:H76)</f>
        <v>2</v>
      </c>
    </row>
    <row r="77" spans="1:9" ht="12" customHeight="1" x14ac:dyDescent="0.15">
      <c r="A77" s="625" t="s">
        <v>649</v>
      </c>
      <c r="B77" s="626"/>
      <c r="C77" s="627">
        <v>1</v>
      </c>
      <c r="D77" s="628">
        <v>0</v>
      </c>
      <c r="E77" s="628">
        <v>0</v>
      </c>
      <c r="F77" s="612">
        <v>0</v>
      </c>
      <c r="G77" s="612">
        <v>0</v>
      </c>
      <c r="H77" s="628">
        <v>0</v>
      </c>
      <c r="I77" s="613">
        <f t="shared" si="2"/>
        <v>1</v>
      </c>
    </row>
    <row r="78" spans="1:9" ht="12" customHeight="1" x14ac:dyDescent="0.15">
      <c r="A78" s="625" t="s">
        <v>650</v>
      </c>
      <c r="B78" s="626"/>
      <c r="C78" s="627">
        <v>2</v>
      </c>
      <c r="D78" s="628">
        <v>0</v>
      </c>
      <c r="E78" s="628">
        <v>1</v>
      </c>
      <c r="F78" s="612">
        <v>0</v>
      </c>
      <c r="G78" s="612">
        <v>0</v>
      </c>
      <c r="H78" s="628">
        <v>1</v>
      </c>
      <c r="I78" s="613">
        <f t="shared" si="2"/>
        <v>4</v>
      </c>
    </row>
    <row r="79" spans="1:9" ht="12" customHeight="1" x14ac:dyDescent="0.15">
      <c r="A79" s="625" t="s">
        <v>651</v>
      </c>
      <c r="B79" s="626"/>
      <c r="C79" s="627">
        <v>2</v>
      </c>
      <c r="D79" s="628">
        <v>0</v>
      </c>
      <c r="E79" s="628">
        <v>0</v>
      </c>
      <c r="F79" s="612">
        <v>0</v>
      </c>
      <c r="G79" s="612">
        <v>0</v>
      </c>
      <c r="H79" s="628">
        <v>0</v>
      </c>
      <c r="I79" s="613">
        <f t="shared" si="2"/>
        <v>2</v>
      </c>
    </row>
    <row r="80" spans="1:9" ht="12" customHeight="1" x14ac:dyDescent="0.15">
      <c r="A80" s="625" t="s">
        <v>652</v>
      </c>
      <c r="B80" s="626"/>
      <c r="C80" s="627">
        <v>3</v>
      </c>
      <c r="D80" s="628">
        <v>1</v>
      </c>
      <c r="E80" s="628">
        <v>0</v>
      </c>
      <c r="F80" s="612">
        <v>0</v>
      </c>
      <c r="G80" s="612">
        <v>0</v>
      </c>
      <c r="H80" s="628">
        <v>1</v>
      </c>
      <c r="I80" s="613">
        <f t="shared" si="2"/>
        <v>5</v>
      </c>
    </row>
    <row r="81" spans="1:9" ht="12" customHeight="1" x14ac:dyDescent="0.15">
      <c r="A81" s="625" t="s">
        <v>653</v>
      </c>
      <c r="B81" s="626"/>
      <c r="C81" s="627">
        <v>0</v>
      </c>
      <c r="D81" s="628">
        <v>0</v>
      </c>
      <c r="E81" s="628">
        <v>0</v>
      </c>
      <c r="F81" s="612">
        <v>0</v>
      </c>
      <c r="G81" s="612">
        <v>0</v>
      </c>
      <c r="H81" s="628">
        <v>0</v>
      </c>
      <c r="I81" s="613">
        <f t="shared" si="2"/>
        <v>0</v>
      </c>
    </row>
    <row r="82" spans="1:9" ht="12" customHeight="1" x14ac:dyDescent="0.15">
      <c r="A82" s="625" t="s">
        <v>654</v>
      </c>
      <c r="B82" s="626"/>
      <c r="C82" s="627">
        <v>0</v>
      </c>
      <c r="D82" s="628">
        <v>1</v>
      </c>
      <c r="E82" s="628">
        <v>0</v>
      </c>
      <c r="F82" s="612">
        <v>0</v>
      </c>
      <c r="G82" s="612">
        <v>0</v>
      </c>
      <c r="H82" s="628">
        <v>0</v>
      </c>
      <c r="I82" s="613">
        <f t="shared" si="2"/>
        <v>1</v>
      </c>
    </row>
    <row r="83" spans="1:9" ht="12" customHeight="1" x14ac:dyDescent="0.15">
      <c r="A83" s="625" t="s">
        <v>37</v>
      </c>
      <c r="B83" s="626"/>
      <c r="C83" s="627">
        <v>0</v>
      </c>
      <c r="D83" s="628">
        <v>0</v>
      </c>
      <c r="E83" s="628">
        <v>0</v>
      </c>
      <c r="F83" s="612">
        <v>0</v>
      </c>
      <c r="G83" s="612">
        <v>0</v>
      </c>
      <c r="H83" s="628">
        <v>0</v>
      </c>
      <c r="I83" s="613">
        <f t="shared" si="2"/>
        <v>0</v>
      </c>
    </row>
    <row r="84" spans="1:9" ht="12" customHeight="1" x14ac:dyDescent="0.15">
      <c r="A84" s="629" t="s">
        <v>655</v>
      </c>
      <c r="B84" s="630"/>
      <c r="C84" s="631">
        <f>SUM(C7:C83)</f>
        <v>364</v>
      </c>
      <c r="D84" s="631">
        <f t="shared" ref="D84:I84" si="3">SUM(D7:D83)</f>
        <v>356</v>
      </c>
      <c r="E84" s="631">
        <f t="shared" si="3"/>
        <v>110</v>
      </c>
      <c r="F84" s="631">
        <f t="shared" si="3"/>
        <v>2</v>
      </c>
      <c r="G84" s="631">
        <f t="shared" si="3"/>
        <v>6</v>
      </c>
      <c r="H84" s="631">
        <f t="shared" si="3"/>
        <v>27</v>
      </c>
      <c r="I84" s="631">
        <f t="shared" si="3"/>
        <v>865</v>
      </c>
    </row>
    <row r="85" spans="1:9" ht="15" customHeight="1" x14ac:dyDescent="0.15">
      <c r="A85" s="136"/>
      <c r="B85" s="136"/>
      <c r="C85" s="136"/>
      <c r="D85" s="136"/>
      <c r="E85" s="136"/>
      <c r="F85" s="136"/>
      <c r="G85" s="136"/>
      <c r="H85" s="136"/>
      <c r="I85" s="171" t="s">
        <v>656</v>
      </c>
    </row>
  </sheetData>
  <mergeCells count="2">
    <mergeCell ref="A5:B5"/>
    <mergeCell ref="C5:H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9"/>
  <sheetViews>
    <sheetView zoomScale="110" zoomScaleNormal="110" workbookViewId="0"/>
  </sheetViews>
  <sheetFormatPr defaultColWidth="9" defaultRowHeight="15" customHeight="1" x14ac:dyDescent="0.15"/>
  <cols>
    <col min="1" max="1" width="11.25" style="35" customWidth="1"/>
    <col min="2" max="8" width="4.75" style="35" customWidth="1"/>
    <col min="9" max="9" width="6.625" style="35" customWidth="1"/>
    <col min="10" max="15" width="4.75" style="35" customWidth="1"/>
    <col min="16" max="16" width="6.625" style="35" customWidth="1"/>
    <col min="17" max="16384" width="9" style="35"/>
  </cols>
  <sheetData>
    <row r="1" spans="1:16" ht="15" customHeight="1" x14ac:dyDescent="0.15">
      <c r="A1" s="730" t="s">
        <v>771</v>
      </c>
    </row>
    <row r="3" spans="1:16" ht="15" customHeight="1" x14ac:dyDescent="0.15">
      <c r="A3" s="34" t="s">
        <v>21</v>
      </c>
    </row>
    <row r="4" spans="1:16" ht="15" customHeight="1" x14ac:dyDescent="0.15">
      <c r="B4" s="36"/>
      <c r="C4" s="36"/>
      <c r="P4" s="37" t="s">
        <v>22</v>
      </c>
    </row>
    <row r="5" spans="1:16" ht="90" customHeight="1" x14ac:dyDescent="0.15">
      <c r="A5" s="38" t="s">
        <v>23</v>
      </c>
      <c r="B5" s="39" t="s">
        <v>24</v>
      </c>
      <c r="C5" s="39" t="s">
        <v>25</v>
      </c>
      <c r="D5" s="39" t="s">
        <v>26</v>
      </c>
      <c r="E5" s="39" t="s">
        <v>27</v>
      </c>
      <c r="F5" s="39" t="s">
        <v>28</v>
      </c>
      <c r="G5" s="39" t="s">
        <v>29</v>
      </c>
      <c r="H5" s="39" t="s">
        <v>30</v>
      </c>
      <c r="I5" s="39" t="s">
        <v>31</v>
      </c>
      <c r="J5" s="39" t="s">
        <v>32</v>
      </c>
      <c r="K5" s="39" t="s">
        <v>33</v>
      </c>
      <c r="L5" s="39" t="s">
        <v>34</v>
      </c>
      <c r="M5" s="39" t="s">
        <v>35</v>
      </c>
      <c r="N5" s="39" t="s">
        <v>36</v>
      </c>
      <c r="O5" s="39" t="s">
        <v>37</v>
      </c>
      <c r="P5" s="40" t="s">
        <v>38</v>
      </c>
    </row>
    <row r="6" spans="1:16" ht="15" customHeight="1" x14ac:dyDescent="0.15">
      <c r="A6" s="41" t="s">
        <v>39</v>
      </c>
      <c r="B6" s="42">
        <v>28</v>
      </c>
      <c r="C6" s="43">
        <v>171</v>
      </c>
      <c r="D6" s="43">
        <v>44</v>
      </c>
      <c r="E6" s="43">
        <v>251</v>
      </c>
      <c r="F6" s="43">
        <v>0</v>
      </c>
      <c r="G6" s="43">
        <v>140</v>
      </c>
      <c r="H6" s="43">
        <v>702</v>
      </c>
      <c r="I6" s="43">
        <v>1335</v>
      </c>
      <c r="J6" s="43">
        <v>141</v>
      </c>
      <c r="K6" s="43">
        <v>1</v>
      </c>
      <c r="L6" s="43">
        <v>1</v>
      </c>
      <c r="M6" s="43">
        <v>0</v>
      </c>
      <c r="N6" s="43">
        <v>0</v>
      </c>
      <c r="O6" s="43">
        <v>29</v>
      </c>
      <c r="P6" s="44">
        <v>2843</v>
      </c>
    </row>
    <row r="7" spans="1:16" ht="15" customHeight="1" x14ac:dyDescent="0.15">
      <c r="A7" s="45" t="s">
        <v>40</v>
      </c>
      <c r="B7" s="42">
        <v>29</v>
      </c>
      <c r="C7" s="43">
        <v>215</v>
      </c>
      <c r="D7" s="43">
        <v>55</v>
      </c>
      <c r="E7" s="43">
        <v>293</v>
      </c>
      <c r="F7" s="43">
        <v>2</v>
      </c>
      <c r="G7" s="43">
        <v>180</v>
      </c>
      <c r="H7" s="43">
        <v>709</v>
      </c>
      <c r="I7" s="43">
        <v>1248</v>
      </c>
      <c r="J7" s="43">
        <v>203</v>
      </c>
      <c r="K7" s="43">
        <v>1</v>
      </c>
      <c r="L7" s="43">
        <v>2</v>
      </c>
      <c r="M7" s="43">
        <v>2</v>
      </c>
      <c r="N7" s="43">
        <v>2</v>
      </c>
      <c r="O7" s="43">
        <v>17</v>
      </c>
      <c r="P7" s="44">
        <v>2958</v>
      </c>
    </row>
    <row r="8" spans="1:16" ht="15" customHeight="1" x14ac:dyDescent="0.15">
      <c r="A8" s="46" t="s">
        <v>41</v>
      </c>
      <c r="B8" s="47">
        <v>24</v>
      </c>
      <c r="C8" s="48">
        <v>178</v>
      </c>
      <c r="D8" s="48">
        <v>49</v>
      </c>
      <c r="E8" s="48">
        <v>247</v>
      </c>
      <c r="F8" s="48">
        <v>1</v>
      </c>
      <c r="G8" s="48">
        <v>166</v>
      </c>
      <c r="H8" s="48">
        <v>620</v>
      </c>
      <c r="I8" s="48">
        <v>1149</v>
      </c>
      <c r="J8" s="48">
        <v>144</v>
      </c>
      <c r="K8" s="48">
        <v>2</v>
      </c>
      <c r="L8" s="48">
        <v>2</v>
      </c>
      <c r="M8" s="48">
        <v>1</v>
      </c>
      <c r="N8" s="48">
        <v>0</v>
      </c>
      <c r="O8" s="48">
        <v>10</v>
      </c>
      <c r="P8" s="49">
        <f>SUM(B8:O8)</f>
        <v>2593</v>
      </c>
    </row>
    <row r="9" spans="1:16" ht="15" customHeight="1" x14ac:dyDescent="0.15">
      <c r="P9" s="50" t="s">
        <v>42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D14"/>
  <sheetViews>
    <sheetView zoomScale="110" zoomScaleNormal="110" workbookViewId="0"/>
  </sheetViews>
  <sheetFormatPr defaultColWidth="8.75" defaultRowHeight="15" customHeight="1" x14ac:dyDescent="0.15"/>
  <cols>
    <col min="1" max="1" width="26.25" style="53" customWidth="1"/>
    <col min="2" max="4" width="20" style="53" customWidth="1"/>
    <col min="5" max="16384" width="8.75" style="53"/>
  </cols>
  <sheetData>
    <row r="1" spans="1:4" s="52" customFormat="1" ht="15" customHeight="1" x14ac:dyDescent="0.15">
      <c r="A1" s="730" t="s">
        <v>771</v>
      </c>
    </row>
    <row r="2" spans="1:4" s="52" customFormat="1" ht="15" customHeight="1" x14ac:dyDescent="0.15"/>
    <row r="3" spans="1:4" ht="15" customHeight="1" x14ac:dyDescent="0.15">
      <c r="A3" s="51" t="s">
        <v>657</v>
      </c>
      <c r="B3" s="52"/>
      <c r="C3" s="52"/>
    </row>
    <row r="4" spans="1:4" ht="15" customHeight="1" x14ac:dyDescent="0.15">
      <c r="A4" s="52"/>
      <c r="B4" s="632"/>
      <c r="C4" s="632"/>
      <c r="D4" s="55" t="s">
        <v>262</v>
      </c>
    </row>
    <row r="5" spans="1:4" ht="15" customHeight="1" x14ac:dyDescent="0.15">
      <c r="A5" s="633" t="s">
        <v>658</v>
      </c>
      <c r="B5" s="58" t="s">
        <v>174</v>
      </c>
      <c r="C5" s="58" t="s">
        <v>175</v>
      </c>
      <c r="D5" s="58" t="s">
        <v>176</v>
      </c>
    </row>
    <row r="6" spans="1:4" ht="15" customHeight="1" x14ac:dyDescent="0.15">
      <c r="A6" s="62" t="s">
        <v>659</v>
      </c>
      <c r="B6" s="634">
        <v>1431</v>
      </c>
      <c r="C6" s="634">
        <v>1209</v>
      </c>
      <c r="D6" s="634">
        <v>1291</v>
      </c>
    </row>
    <row r="7" spans="1:4" ht="15" customHeight="1" x14ac:dyDescent="0.15">
      <c r="A7" s="62" t="s">
        <v>660</v>
      </c>
      <c r="B7" s="634">
        <v>111</v>
      </c>
      <c r="C7" s="634">
        <v>80</v>
      </c>
      <c r="D7" s="634">
        <v>72</v>
      </c>
    </row>
    <row r="8" spans="1:4" ht="15" customHeight="1" x14ac:dyDescent="0.15">
      <c r="A8" s="62" t="s">
        <v>661</v>
      </c>
      <c r="B8" s="634">
        <v>498</v>
      </c>
      <c r="C8" s="634">
        <v>478</v>
      </c>
      <c r="D8" s="634">
        <v>503</v>
      </c>
    </row>
    <row r="9" spans="1:4" ht="15" customHeight="1" x14ac:dyDescent="0.15">
      <c r="A9" s="62" t="s">
        <v>662</v>
      </c>
      <c r="B9" s="634">
        <v>20</v>
      </c>
      <c r="C9" s="634">
        <v>11</v>
      </c>
      <c r="D9" s="634">
        <v>18</v>
      </c>
    </row>
    <row r="10" spans="1:4" ht="15" customHeight="1" x14ac:dyDescent="0.15">
      <c r="A10" s="62" t="s">
        <v>663</v>
      </c>
      <c r="B10" s="634">
        <v>89</v>
      </c>
      <c r="C10" s="634">
        <v>64</v>
      </c>
      <c r="D10" s="634">
        <v>69</v>
      </c>
    </row>
    <row r="11" spans="1:4" ht="15" customHeight="1" x14ac:dyDescent="0.15">
      <c r="A11" s="62" t="s">
        <v>664</v>
      </c>
      <c r="B11" s="634">
        <v>70</v>
      </c>
      <c r="C11" s="634">
        <v>41</v>
      </c>
      <c r="D11" s="634">
        <v>72</v>
      </c>
    </row>
    <row r="12" spans="1:4" ht="15" customHeight="1" x14ac:dyDescent="0.15">
      <c r="A12" s="62" t="s">
        <v>665</v>
      </c>
      <c r="B12" s="634">
        <v>29</v>
      </c>
      <c r="C12" s="634">
        <v>4</v>
      </c>
      <c r="D12" s="634">
        <v>8</v>
      </c>
    </row>
    <row r="13" spans="1:4" ht="15" customHeight="1" x14ac:dyDescent="0.15">
      <c r="A13" s="635" t="s">
        <v>666</v>
      </c>
      <c r="B13" s="636">
        <v>34</v>
      </c>
      <c r="C13" s="636">
        <v>41</v>
      </c>
      <c r="D13" s="636">
        <v>24</v>
      </c>
    </row>
    <row r="14" spans="1:4" ht="15" customHeight="1" x14ac:dyDescent="0.15">
      <c r="A14" s="52"/>
      <c r="B14" s="71"/>
      <c r="C14" s="71"/>
      <c r="D14" s="71" t="s">
        <v>42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21"/>
  <sheetViews>
    <sheetView zoomScale="110" zoomScaleNormal="110" workbookViewId="0"/>
  </sheetViews>
  <sheetFormatPr defaultColWidth="8.75" defaultRowHeight="15" customHeight="1" x14ac:dyDescent="0.15"/>
  <cols>
    <col min="1" max="2" width="13.125" style="637" customWidth="1"/>
    <col min="3" max="5" width="20" style="637" customWidth="1"/>
    <col min="6" max="6" width="4.875" style="637" customWidth="1"/>
    <col min="7" max="16384" width="8.75" style="637"/>
  </cols>
  <sheetData>
    <row r="1" spans="1:10" ht="15" customHeight="1" x14ac:dyDescent="0.15">
      <c r="A1" s="730" t="s">
        <v>771</v>
      </c>
    </row>
    <row r="3" spans="1:10" ht="15" customHeight="1" x14ac:dyDescent="0.15">
      <c r="A3" s="51" t="s">
        <v>667</v>
      </c>
    </row>
    <row r="4" spans="1:10" s="52" customFormat="1" ht="15" customHeight="1" x14ac:dyDescent="0.15">
      <c r="C4" s="71"/>
      <c r="D4" s="71"/>
      <c r="E4" s="638" t="s">
        <v>262</v>
      </c>
      <c r="F4" s="638"/>
    </row>
    <row r="5" spans="1:10" s="644" customFormat="1" ht="15" customHeight="1" x14ac:dyDescent="0.15">
      <c r="A5" s="639" t="s">
        <v>668</v>
      </c>
      <c r="B5" s="640"/>
      <c r="C5" s="641" t="s">
        <v>669</v>
      </c>
      <c r="D5" s="642" t="s">
        <v>670</v>
      </c>
      <c r="E5" s="642" t="s">
        <v>671</v>
      </c>
      <c r="F5" s="643"/>
    </row>
    <row r="6" spans="1:10" s="52" customFormat="1" ht="15" customHeight="1" x14ac:dyDescent="0.15">
      <c r="A6" s="645" t="s">
        <v>672</v>
      </c>
      <c r="B6" s="646" t="s">
        <v>326</v>
      </c>
      <c r="C6" s="265">
        <v>727</v>
      </c>
      <c r="D6" s="265">
        <v>675</v>
      </c>
      <c r="E6" s="265">
        <v>684</v>
      </c>
      <c r="F6" s="647"/>
      <c r="G6" s="648"/>
      <c r="H6" s="648"/>
      <c r="I6" s="648"/>
      <c r="J6" s="648"/>
    </row>
    <row r="7" spans="1:10" s="52" customFormat="1" ht="15" customHeight="1" x14ac:dyDescent="0.15">
      <c r="A7" s="649"/>
      <c r="B7" s="646" t="s">
        <v>327</v>
      </c>
      <c r="C7" s="265">
        <v>1202</v>
      </c>
      <c r="D7" s="265">
        <v>1012</v>
      </c>
      <c r="E7" s="265">
        <v>1110</v>
      </c>
      <c r="F7" s="647"/>
      <c r="G7" s="648"/>
    </row>
    <row r="8" spans="1:10" s="52" customFormat="1" ht="15" customHeight="1" x14ac:dyDescent="0.15">
      <c r="A8" s="650" t="s">
        <v>673</v>
      </c>
      <c r="B8" s="651" t="s">
        <v>674</v>
      </c>
      <c r="C8" s="652">
        <v>1239</v>
      </c>
      <c r="D8" s="652">
        <v>818</v>
      </c>
      <c r="E8" s="652">
        <v>880</v>
      </c>
      <c r="F8" s="647"/>
      <c r="G8" s="648"/>
    </row>
    <row r="9" spans="1:10" s="52" customFormat="1" ht="15" customHeight="1" x14ac:dyDescent="0.15">
      <c r="A9" s="653"/>
      <c r="B9" s="646" t="s">
        <v>675</v>
      </c>
      <c r="C9" s="265">
        <v>690</v>
      </c>
      <c r="D9" s="265">
        <v>869</v>
      </c>
      <c r="E9" s="265">
        <v>914</v>
      </c>
      <c r="F9" s="265"/>
      <c r="G9" s="648"/>
    </row>
    <row r="10" spans="1:10" s="52" customFormat="1" ht="15" customHeight="1" x14ac:dyDescent="0.15">
      <c r="A10" s="654"/>
      <c r="B10" s="655" t="s">
        <v>676</v>
      </c>
      <c r="C10" s="656" t="s">
        <v>478</v>
      </c>
      <c r="D10" s="656" t="s">
        <v>478</v>
      </c>
      <c r="E10" s="656" t="s">
        <v>296</v>
      </c>
      <c r="F10" s="657"/>
    </row>
    <row r="11" spans="1:10" s="52" customFormat="1" ht="15" customHeight="1" x14ac:dyDescent="0.15">
      <c r="A11" s="650" t="s">
        <v>677</v>
      </c>
      <c r="B11" s="651" t="s">
        <v>678</v>
      </c>
      <c r="C11" s="652">
        <v>0</v>
      </c>
      <c r="D11" s="652">
        <v>0</v>
      </c>
      <c r="E11" s="652">
        <v>0</v>
      </c>
      <c r="F11" s="265"/>
    </row>
    <row r="12" spans="1:10" s="52" customFormat="1" ht="15" customHeight="1" x14ac:dyDescent="0.15">
      <c r="A12" s="653"/>
      <c r="B12" s="646" t="s">
        <v>679</v>
      </c>
      <c r="C12" s="265">
        <v>0</v>
      </c>
      <c r="D12" s="265">
        <v>0</v>
      </c>
      <c r="E12" s="265">
        <v>0</v>
      </c>
      <c r="F12" s="265"/>
    </row>
    <row r="13" spans="1:10" s="52" customFormat="1" ht="15" customHeight="1" x14ac:dyDescent="0.15">
      <c r="A13" s="653"/>
      <c r="B13" s="646" t="s">
        <v>680</v>
      </c>
      <c r="C13" s="658">
        <v>0</v>
      </c>
      <c r="D13" s="658">
        <v>0</v>
      </c>
      <c r="E13" s="658">
        <v>0</v>
      </c>
      <c r="F13" s="658"/>
    </row>
    <row r="14" spans="1:10" s="52" customFormat="1" ht="15" customHeight="1" x14ac:dyDescent="0.15">
      <c r="A14" s="653"/>
      <c r="B14" s="646" t="s">
        <v>681</v>
      </c>
      <c r="C14" s="658">
        <v>0</v>
      </c>
      <c r="D14" s="658">
        <v>0</v>
      </c>
      <c r="E14" s="658">
        <v>0</v>
      </c>
      <c r="F14" s="658"/>
    </row>
    <row r="15" spans="1:10" s="52" customFormat="1" ht="15" customHeight="1" x14ac:dyDescent="0.15">
      <c r="A15" s="653"/>
      <c r="B15" s="646" t="s">
        <v>682</v>
      </c>
      <c r="C15" s="265">
        <v>1929</v>
      </c>
      <c r="D15" s="265">
        <v>1687</v>
      </c>
      <c r="E15" s="265">
        <v>1794</v>
      </c>
      <c r="F15" s="647"/>
      <c r="G15" s="648"/>
      <c r="H15" s="648"/>
      <c r="I15" s="648"/>
      <c r="J15" s="648"/>
    </row>
    <row r="16" spans="1:10" s="52" customFormat="1" ht="15" customHeight="1" x14ac:dyDescent="0.15">
      <c r="A16" s="654"/>
      <c r="B16" s="655" t="s">
        <v>683</v>
      </c>
      <c r="C16" s="659">
        <v>0</v>
      </c>
      <c r="D16" s="659">
        <v>0</v>
      </c>
      <c r="E16" s="659">
        <v>0</v>
      </c>
      <c r="F16" s="658"/>
    </row>
    <row r="17" spans="1:7" s="52" customFormat="1" ht="15" customHeight="1" x14ac:dyDescent="0.15">
      <c r="A17" s="653" t="s">
        <v>684</v>
      </c>
      <c r="B17" s="646" t="s">
        <v>685</v>
      </c>
      <c r="C17" s="265">
        <v>6</v>
      </c>
      <c r="D17" s="265">
        <v>3</v>
      </c>
      <c r="E17" s="265">
        <v>0</v>
      </c>
      <c r="F17" s="265"/>
    </row>
    <row r="18" spans="1:7" s="52" customFormat="1" ht="15" customHeight="1" x14ac:dyDescent="0.15">
      <c r="A18" s="653"/>
      <c r="B18" s="646" t="s">
        <v>686</v>
      </c>
      <c r="C18" s="265">
        <v>0</v>
      </c>
      <c r="D18" s="265">
        <v>0</v>
      </c>
      <c r="E18" s="265">
        <v>0</v>
      </c>
      <c r="F18" s="265"/>
    </row>
    <row r="19" spans="1:7" s="52" customFormat="1" ht="15" customHeight="1" x14ac:dyDescent="0.15">
      <c r="A19" s="660"/>
      <c r="B19" s="646" t="s">
        <v>687</v>
      </c>
      <c r="C19" s="265">
        <v>1923</v>
      </c>
      <c r="D19" s="265">
        <v>1684</v>
      </c>
      <c r="E19" s="265">
        <v>1794</v>
      </c>
      <c r="F19" s="647"/>
      <c r="G19" s="648"/>
    </row>
    <row r="20" spans="1:7" s="52" customFormat="1" ht="15" customHeight="1" x14ac:dyDescent="0.15">
      <c r="A20" s="661" t="s">
        <v>688</v>
      </c>
      <c r="B20" s="662"/>
      <c r="C20" s="663">
        <f>SUM(C6:C7)</f>
        <v>1929</v>
      </c>
      <c r="D20" s="663">
        <f>SUM(D6:D7)</f>
        <v>1687</v>
      </c>
      <c r="E20" s="663">
        <f>SUM(E6:E7)</f>
        <v>1794</v>
      </c>
      <c r="F20" s="664"/>
    </row>
    <row r="21" spans="1:7" s="52" customFormat="1" ht="15" customHeight="1" x14ac:dyDescent="0.15">
      <c r="C21" s="71"/>
      <c r="D21" s="71"/>
      <c r="E21" s="71" t="s">
        <v>42</v>
      </c>
      <c r="F21" s="71"/>
    </row>
  </sheetData>
  <mergeCells count="6">
    <mergeCell ref="A5:B5"/>
    <mergeCell ref="A6:A7"/>
    <mergeCell ref="A8:A10"/>
    <mergeCell ref="A11:A16"/>
    <mergeCell ref="A17:A19"/>
    <mergeCell ref="A20:B20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N9"/>
  <sheetViews>
    <sheetView zoomScale="110" zoomScaleNormal="110" workbookViewId="0"/>
  </sheetViews>
  <sheetFormatPr defaultColWidth="9" defaultRowHeight="15" customHeight="1" x14ac:dyDescent="0.15"/>
  <cols>
    <col min="1" max="1" width="10.625" style="122" customWidth="1"/>
    <col min="2" max="2" width="8.125" style="122" customWidth="1"/>
    <col min="3" max="14" width="5.625" style="122" customWidth="1"/>
    <col min="15" max="16384" width="9" style="122"/>
  </cols>
  <sheetData>
    <row r="1" spans="1:14" ht="15" customHeight="1" x14ac:dyDescent="0.15">
      <c r="A1" s="730" t="s">
        <v>771</v>
      </c>
    </row>
    <row r="3" spans="1:14" ht="15" customHeight="1" x14ac:dyDescent="0.15">
      <c r="A3" s="34" t="s">
        <v>689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5" customHeight="1" x14ac:dyDescent="0.15">
      <c r="A4" s="35"/>
      <c r="B4" s="35"/>
      <c r="C4" s="256"/>
      <c r="D4" s="256"/>
      <c r="E4" s="256"/>
      <c r="F4" s="256"/>
      <c r="G4" s="35"/>
      <c r="H4" s="35"/>
      <c r="I4" s="35"/>
      <c r="J4" s="35"/>
      <c r="K4" s="35"/>
      <c r="L4" s="35"/>
      <c r="M4" s="35"/>
      <c r="N4" s="37" t="s">
        <v>262</v>
      </c>
    </row>
    <row r="5" spans="1:14" ht="15" customHeight="1" x14ac:dyDescent="0.15">
      <c r="A5" s="38" t="s">
        <v>690</v>
      </c>
      <c r="B5" s="665" t="s">
        <v>691</v>
      </c>
      <c r="C5" s="125" t="s">
        <v>692</v>
      </c>
      <c r="D5" s="125" t="s">
        <v>152</v>
      </c>
      <c r="E5" s="125" t="s">
        <v>153</v>
      </c>
      <c r="F5" s="125" t="s">
        <v>154</v>
      </c>
      <c r="G5" s="125" t="s">
        <v>155</v>
      </c>
      <c r="H5" s="125" t="s">
        <v>156</v>
      </c>
      <c r="I5" s="125" t="s">
        <v>157</v>
      </c>
      <c r="J5" s="125" t="s">
        <v>158</v>
      </c>
      <c r="K5" s="125" t="s">
        <v>159</v>
      </c>
      <c r="L5" s="125" t="s">
        <v>693</v>
      </c>
      <c r="M5" s="125" t="s">
        <v>694</v>
      </c>
      <c r="N5" s="263" t="s">
        <v>695</v>
      </c>
    </row>
    <row r="6" spans="1:14" ht="15" customHeight="1" x14ac:dyDescent="0.15">
      <c r="A6" s="45" t="s">
        <v>696</v>
      </c>
      <c r="B6" s="261">
        <v>30</v>
      </c>
      <c r="C6" s="128">
        <v>0</v>
      </c>
      <c r="D6" s="128">
        <v>2</v>
      </c>
      <c r="E6" s="128">
        <v>3</v>
      </c>
      <c r="F6" s="128">
        <v>3</v>
      </c>
      <c r="G6" s="128">
        <v>1</v>
      </c>
      <c r="H6" s="128">
        <v>1</v>
      </c>
      <c r="I6" s="128">
        <v>9</v>
      </c>
      <c r="J6" s="128">
        <v>4</v>
      </c>
      <c r="K6" s="128">
        <v>2</v>
      </c>
      <c r="L6" s="128">
        <v>0</v>
      </c>
      <c r="M6" s="128">
        <v>2</v>
      </c>
      <c r="N6" s="128">
        <v>3</v>
      </c>
    </row>
    <row r="7" spans="1:14" ht="15" customHeight="1" x14ac:dyDescent="0.15">
      <c r="A7" s="45">
        <v>2</v>
      </c>
      <c r="B7" s="261">
        <v>50</v>
      </c>
      <c r="C7" s="128">
        <v>5</v>
      </c>
      <c r="D7" s="128">
        <v>3</v>
      </c>
      <c r="E7" s="128">
        <v>5</v>
      </c>
      <c r="F7" s="128">
        <v>4</v>
      </c>
      <c r="G7" s="128">
        <v>5</v>
      </c>
      <c r="H7" s="128">
        <v>3</v>
      </c>
      <c r="I7" s="128">
        <v>8</v>
      </c>
      <c r="J7" s="128">
        <v>4</v>
      </c>
      <c r="K7" s="128">
        <v>6</v>
      </c>
      <c r="L7" s="128">
        <v>2</v>
      </c>
      <c r="M7" s="128">
        <v>4</v>
      </c>
      <c r="N7" s="128">
        <v>1</v>
      </c>
    </row>
    <row r="8" spans="1:14" ht="15" customHeight="1" x14ac:dyDescent="0.15">
      <c r="A8" s="45">
        <v>3</v>
      </c>
      <c r="B8" s="261">
        <f>SUM(C8:N8)</f>
        <v>32</v>
      </c>
      <c r="C8" s="128">
        <v>0</v>
      </c>
      <c r="D8" s="128">
        <v>4</v>
      </c>
      <c r="E8" s="128">
        <v>2</v>
      </c>
      <c r="F8" s="128">
        <v>5</v>
      </c>
      <c r="G8" s="128">
        <v>3</v>
      </c>
      <c r="H8" s="128">
        <v>3</v>
      </c>
      <c r="I8" s="128">
        <v>1</v>
      </c>
      <c r="J8" s="128">
        <v>4</v>
      </c>
      <c r="K8" s="128">
        <v>6</v>
      </c>
      <c r="L8" s="128">
        <v>2</v>
      </c>
      <c r="M8" s="128">
        <v>0</v>
      </c>
      <c r="N8" s="128">
        <v>2</v>
      </c>
    </row>
    <row r="9" spans="1:14" ht="15" customHeight="1" x14ac:dyDescent="0.15">
      <c r="A9" s="130"/>
      <c r="B9" s="130"/>
      <c r="C9" s="132"/>
      <c r="D9" s="132"/>
      <c r="E9" s="132"/>
      <c r="F9" s="132"/>
      <c r="G9" s="131"/>
      <c r="H9" s="266"/>
      <c r="I9" s="266"/>
      <c r="J9" s="266"/>
      <c r="K9" s="266"/>
      <c r="L9" s="266"/>
      <c r="M9" s="266"/>
      <c r="N9" s="132" t="s">
        <v>697</v>
      </c>
    </row>
  </sheetData>
  <phoneticPr fontId="2"/>
  <dataValidations count="1">
    <dataValidation imeMode="off" allowBlank="1" showInputMessage="1" showErrorMessage="1" sqref="B6:N8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G40"/>
  <sheetViews>
    <sheetView zoomScale="110" zoomScaleNormal="110" workbookViewId="0"/>
  </sheetViews>
  <sheetFormatPr defaultColWidth="21.25" defaultRowHeight="15" customHeight="1" x14ac:dyDescent="0.15"/>
  <cols>
    <col min="1" max="1" width="5" style="637" customWidth="1"/>
    <col min="2" max="2" width="21.25" style="637" customWidth="1"/>
    <col min="3" max="5" width="12.5" style="637" customWidth="1"/>
    <col min="6" max="6" width="22.5" style="637" customWidth="1"/>
    <col min="7" max="16384" width="21.25" style="637"/>
  </cols>
  <sheetData>
    <row r="1" spans="1:6" ht="15" customHeight="1" x14ac:dyDescent="0.15">
      <c r="A1" s="730" t="s">
        <v>771</v>
      </c>
    </row>
    <row r="3" spans="1:6" ht="15" customHeight="1" x14ac:dyDescent="0.15">
      <c r="A3" s="51" t="s">
        <v>698</v>
      </c>
    </row>
    <row r="4" spans="1:6" s="52" customFormat="1" ht="15" customHeight="1" x14ac:dyDescent="0.15">
      <c r="B4" s="666"/>
      <c r="C4" s="667"/>
      <c r="D4" s="667"/>
      <c r="E4" s="668"/>
      <c r="F4" s="668" t="s">
        <v>262</v>
      </c>
    </row>
    <row r="5" spans="1:6" s="52" customFormat="1" ht="15" customHeight="1" x14ac:dyDescent="0.15">
      <c r="A5" s="669" t="s">
        <v>699</v>
      </c>
      <c r="B5" s="670"/>
      <c r="C5" s="58" t="s">
        <v>700</v>
      </c>
      <c r="D5" s="58" t="s">
        <v>701</v>
      </c>
      <c r="E5" s="58" t="s">
        <v>702</v>
      </c>
      <c r="F5" s="58" t="s">
        <v>703</v>
      </c>
    </row>
    <row r="6" spans="1:6" s="52" customFormat="1" ht="15" customHeight="1" x14ac:dyDescent="0.15">
      <c r="A6" s="671" t="s">
        <v>704</v>
      </c>
      <c r="B6" s="62" t="s">
        <v>705</v>
      </c>
      <c r="C6" s="672">
        <v>3103</v>
      </c>
      <c r="D6" s="672">
        <v>2907</v>
      </c>
      <c r="E6" s="672">
        <v>3055</v>
      </c>
      <c r="F6" s="673" t="s">
        <v>706</v>
      </c>
    </row>
    <row r="7" spans="1:6" s="52" customFormat="1" ht="15" customHeight="1" x14ac:dyDescent="0.15">
      <c r="A7" s="674"/>
      <c r="B7" s="62" t="s">
        <v>707</v>
      </c>
      <c r="C7" s="672">
        <v>3419</v>
      </c>
      <c r="D7" s="672">
        <v>3616</v>
      </c>
      <c r="E7" s="672">
        <v>3889</v>
      </c>
      <c r="F7" s="675"/>
    </row>
    <row r="8" spans="1:6" s="52" customFormat="1" ht="15" customHeight="1" x14ac:dyDescent="0.15">
      <c r="A8" s="674"/>
      <c r="B8" s="62" t="s">
        <v>708</v>
      </c>
      <c r="C8" s="672">
        <v>3331</v>
      </c>
      <c r="D8" s="672">
        <v>2710</v>
      </c>
      <c r="E8" s="672">
        <v>2876</v>
      </c>
      <c r="F8" s="675"/>
    </row>
    <row r="9" spans="1:6" s="52" customFormat="1" ht="15" customHeight="1" x14ac:dyDescent="0.15">
      <c r="A9" s="674"/>
      <c r="B9" s="62" t="s">
        <v>709</v>
      </c>
      <c r="C9" s="672">
        <v>855</v>
      </c>
      <c r="D9" s="672">
        <v>724</v>
      </c>
      <c r="E9" s="672">
        <v>764</v>
      </c>
      <c r="F9" s="675"/>
    </row>
    <row r="10" spans="1:6" s="52" customFormat="1" ht="15" customHeight="1" x14ac:dyDescent="0.15">
      <c r="A10" s="674"/>
      <c r="B10" s="62" t="s">
        <v>710</v>
      </c>
      <c r="C10" s="672">
        <v>2117</v>
      </c>
      <c r="D10" s="672">
        <v>1783</v>
      </c>
      <c r="E10" s="672">
        <v>1807</v>
      </c>
      <c r="F10" s="675"/>
    </row>
    <row r="11" spans="1:6" s="52" customFormat="1" ht="15" customHeight="1" x14ac:dyDescent="0.15">
      <c r="A11" s="674"/>
      <c r="B11" s="62" t="s">
        <v>711</v>
      </c>
      <c r="C11" s="672">
        <v>1946</v>
      </c>
      <c r="D11" s="672">
        <v>1811</v>
      </c>
      <c r="E11" s="672">
        <v>1735</v>
      </c>
      <c r="F11" s="675"/>
    </row>
    <row r="12" spans="1:6" s="52" customFormat="1" ht="15" customHeight="1" x14ac:dyDescent="0.15">
      <c r="A12" s="676" t="s">
        <v>712</v>
      </c>
      <c r="B12" s="677" t="s">
        <v>713</v>
      </c>
      <c r="C12" s="678">
        <v>11743</v>
      </c>
      <c r="D12" s="678">
        <v>11089</v>
      </c>
      <c r="E12" s="678">
        <v>10250</v>
      </c>
      <c r="F12" s="679" t="s">
        <v>714</v>
      </c>
    </row>
    <row r="13" spans="1:6" s="52" customFormat="1" ht="15" customHeight="1" x14ac:dyDescent="0.15">
      <c r="A13" s="680"/>
      <c r="B13" s="62" t="s">
        <v>715</v>
      </c>
      <c r="C13" s="681">
        <v>9980</v>
      </c>
      <c r="D13" s="681">
        <v>9578</v>
      </c>
      <c r="E13" s="681">
        <v>9966</v>
      </c>
      <c r="F13" s="675"/>
    </row>
    <row r="14" spans="1:6" s="52" customFormat="1" ht="15" customHeight="1" x14ac:dyDescent="0.15">
      <c r="A14" s="680"/>
      <c r="B14" s="62" t="s">
        <v>716</v>
      </c>
      <c r="C14" s="681">
        <v>5699</v>
      </c>
      <c r="D14" s="681">
        <v>5448</v>
      </c>
      <c r="E14" s="681">
        <v>5254</v>
      </c>
      <c r="F14" s="675"/>
    </row>
    <row r="15" spans="1:6" s="52" customFormat="1" ht="15" customHeight="1" x14ac:dyDescent="0.15">
      <c r="A15" s="680"/>
      <c r="B15" s="682" t="s">
        <v>717</v>
      </c>
      <c r="C15" s="681">
        <v>2479</v>
      </c>
      <c r="D15" s="681">
        <v>2304</v>
      </c>
      <c r="E15" s="681">
        <v>2420</v>
      </c>
      <c r="F15" s="675"/>
    </row>
    <row r="16" spans="1:6" s="52" customFormat="1" ht="15" customHeight="1" x14ac:dyDescent="0.15">
      <c r="A16" s="680"/>
      <c r="B16" s="62" t="s">
        <v>718</v>
      </c>
      <c r="C16" s="681">
        <v>2836</v>
      </c>
      <c r="D16" s="681">
        <v>2994</v>
      </c>
      <c r="E16" s="681">
        <v>3267</v>
      </c>
      <c r="F16" s="675"/>
    </row>
    <row r="17" spans="1:6" s="52" customFormat="1" ht="15" customHeight="1" x14ac:dyDescent="0.15">
      <c r="A17" s="683"/>
      <c r="B17" s="684" t="s">
        <v>683</v>
      </c>
      <c r="C17" s="685">
        <v>6432</v>
      </c>
      <c r="D17" s="685">
        <v>5666</v>
      </c>
      <c r="E17" s="685">
        <v>5848</v>
      </c>
      <c r="F17" s="686"/>
    </row>
    <row r="18" spans="1:6" s="52" customFormat="1" ht="15" customHeight="1" x14ac:dyDescent="0.15">
      <c r="A18" s="680" t="s">
        <v>719</v>
      </c>
      <c r="B18" s="682" t="s">
        <v>720</v>
      </c>
      <c r="C18" s="681">
        <v>12449</v>
      </c>
      <c r="D18" s="681">
        <v>12409</v>
      </c>
      <c r="E18" s="681">
        <v>11646</v>
      </c>
      <c r="F18" s="687"/>
    </row>
    <row r="19" spans="1:6" s="52" customFormat="1" ht="15" customHeight="1" x14ac:dyDescent="0.15">
      <c r="A19" s="680"/>
      <c r="B19" s="62" t="s">
        <v>721</v>
      </c>
      <c r="C19" s="681">
        <v>4005</v>
      </c>
      <c r="D19" s="681">
        <v>3905</v>
      </c>
      <c r="E19" s="681">
        <v>3437</v>
      </c>
      <c r="F19" s="687"/>
    </row>
    <row r="20" spans="1:6" s="52" customFormat="1" ht="15" customHeight="1" x14ac:dyDescent="0.15">
      <c r="A20" s="680"/>
      <c r="B20" s="62" t="s">
        <v>722</v>
      </c>
      <c r="C20" s="681">
        <v>7299</v>
      </c>
      <c r="D20" s="681">
        <v>7174</v>
      </c>
      <c r="E20" s="681">
        <v>7832</v>
      </c>
      <c r="F20" s="687"/>
    </row>
    <row r="21" spans="1:6" s="52" customFormat="1" ht="15" customHeight="1" x14ac:dyDescent="0.15">
      <c r="A21" s="688" t="s">
        <v>723</v>
      </c>
      <c r="B21" s="677" t="s">
        <v>724</v>
      </c>
      <c r="C21" s="678">
        <v>55120</v>
      </c>
      <c r="D21" s="678">
        <v>48649</v>
      </c>
      <c r="E21" s="678">
        <v>51295</v>
      </c>
      <c r="F21" s="679" t="s">
        <v>725</v>
      </c>
    </row>
    <row r="22" spans="1:6" s="52" customFormat="1" ht="15" customHeight="1" x14ac:dyDescent="0.15">
      <c r="A22" s="674"/>
      <c r="B22" s="62"/>
      <c r="C22" s="689">
        <v>69606</v>
      </c>
      <c r="D22" s="689">
        <v>62983</v>
      </c>
      <c r="E22" s="689">
        <v>64693</v>
      </c>
      <c r="F22" s="675"/>
    </row>
    <row r="23" spans="1:6" s="52" customFormat="1" ht="15" customHeight="1" x14ac:dyDescent="0.15">
      <c r="A23" s="674"/>
      <c r="B23" s="62" t="s">
        <v>726</v>
      </c>
      <c r="C23" s="681">
        <v>167448</v>
      </c>
      <c r="D23" s="681">
        <v>163819</v>
      </c>
      <c r="E23" s="681">
        <v>164651</v>
      </c>
      <c r="F23" s="675"/>
    </row>
    <row r="24" spans="1:6" s="52" customFormat="1" ht="15" customHeight="1" x14ac:dyDescent="0.15">
      <c r="A24" s="674"/>
      <c r="B24" s="62"/>
      <c r="C24" s="689">
        <v>174553</v>
      </c>
      <c r="D24" s="689">
        <v>170164</v>
      </c>
      <c r="E24" s="689">
        <v>171728</v>
      </c>
      <c r="F24" s="675"/>
    </row>
    <row r="25" spans="1:6" s="52" customFormat="1" ht="15" customHeight="1" x14ac:dyDescent="0.15">
      <c r="A25" s="674"/>
      <c r="B25" s="62" t="s">
        <v>727</v>
      </c>
      <c r="C25" s="681">
        <v>97345</v>
      </c>
      <c r="D25" s="681">
        <v>98438</v>
      </c>
      <c r="E25" s="681">
        <v>91319</v>
      </c>
      <c r="F25" s="675"/>
    </row>
    <row r="26" spans="1:6" s="52" customFormat="1" ht="15" customHeight="1" x14ac:dyDescent="0.15">
      <c r="A26" s="674"/>
      <c r="B26" s="62"/>
      <c r="C26" s="689">
        <v>97363</v>
      </c>
      <c r="D26" s="689">
        <v>98461</v>
      </c>
      <c r="E26" s="689">
        <v>91331</v>
      </c>
      <c r="F26" s="675"/>
    </row>
    <row r="27" spans="1:6" s="52" customFormat="1" ht="15" customHeight="1" x14ac:dyDescent="0.15">
      <c r="A27" s="674"/>
      <c r="B27" s="62" t="s">
        <v>711</v>
      </c>
      <c r="C27" s="690">
        <v>12113</v>
      </c>
      <c r="D27" s="690">
        <v>10581</v>
      </c>
      <c r="E27" s="690">
        <v>11880</v>
      </c>
      <c r="F27" s="675"/>
    </row>
    <row r="28" spans="1:6" s="52" customFormat="1" ht="15" customHeight="1" x14ac:dyDescent="0.15">
      <c r="A28" s="691"/>
      <c r="B28" s="692"/>
      <c r="C28" s="693">
        <v>20843</v>
      </c>
      <c r="D28" s="693">
        <v>19114</v>
      </c>
      <c r="E28" s="693">
        <v>19645</v>
      </c>
      <c r="F28" s="686"/>
    </row>
    <row r="29" spans="1:6" s="52" customFormat="1" ht="15" customHeight="1" x14ac:dyDescent="0.15">
      <c r="A29" s="680" t="s">
        <v>728</v>
      </c>
      <c r="B29" s="67" t="s">
        <v>729</v>
      </c>
      <c r="C29" s="694">
        <v>1430</v>
      </c>
      <c r="D29" s="694">
        <v>156</v>
      </c>
      <c r="E29" s="695" t="s">
        <v>296</v>
      </c>
      <c r="F29" s="696" t="s">
        <v>730</v>
      </c>
    </row>
    <row r="30" spans="1:6" s="52" customFormat="1" ht="15" customHeight="1" x14ac:dyDescent="0.15">
      <c r="A30" s="680"/>
      <c r="B30" s="67" t="s">
        <v>731</v>
      </c>
      <c r="C30" s="694">
        <v>8711</v>
      </c>
      <c r="D30" s="694">
        <v>37071</v>
      </c>
      <c r="E30" s="694">
        <v>47658</v>
      </c>
      <c r="F30" s="675"/>
    </row>
    <row r="31" spans="1:6" s="52" customFormat="1" ht="15" customHeight="1" x14ac:dyDescent="0.15">
      <c r="A31" s="680"/>
      <c r="B31" s="67" t="s">
        <v>732</v>
      </c>
      <c r="C31" s="694">
        <v>477</v>
      </c>
      <c r="D31" s="694">
        <v>1805</v>
      </c>
      <c r="E31" s="694">
        <v>1521</v>
      </c>
      <c r="F31" s="675"/>
    </row>
    <row r="32" spans="1:6" s="52" customFormat="1" ht="15" customHeight="1" x14ac:dyDescent="0.15">
      <c r="A32" s="697"/>
      <c r="B32" s="67" t="s">
        <v>733</v>
      </c>
      <c r="C32" s="694">
        <v>13050</v>
      </c>
      <c r="D32" s="694">
        <v>20265</v>
      </c>
      <c r="E32" s="694">
        <v>12891</v>
      </c>
      <c r="F32" s="675"/>
    </row>
    <row r="33" spans="1:7" s="52" customFormat="1" ht="15" customHeight="1" x14ac:dyDescent="0.15">
      <c r="A33" s="698"/>
      <c r="B33" s="699" t="s">
        <v>734</v>
      </c>
      <c r="C33" s="700">
        <v>433387</v>
      </c>
      <c r="D33" s="700">
        <v>454902</v>
      </c>
      <c r="E33" s="700">
        <v>455261</v>
      </c>
      <c r="F33" s="698"/>
    </row>
    <row r="34" spans="1:7" s="52" customFormat="1" ht="15" customHeight="1" thickBot="1" x14ac:dyDescent="0.2">
      <c r="A34" s="701"/>
      <c r="B34" s="702"/>
      <c r="C34" s="703">
        <v>463726</v>
      </c>
      <c r="D34" s="703">
        <v>484137</v>
      </c>
      <c r="E34" s="703">
        <v>483513</v>
      </c>
      <c r="F34" s="701"/>
    </row>
    <row r="35" spans="1:7" s="52" customFormat="1" ht="15" customHeight="1" thickTop="1" x14ac:dyDescent="0.15">
      <c r="A35" s="704" t="s">
        <v>735</v>
      </c>
      <c r="B35" s="62" t="s">
        <v>736</v>
      </c>
      <c r="C35" s="681">
        <v>4145</v>
      </c>
      <c r="D35" s="681">
        <v>4281</v>
      </c>
      <c r="E35" s="681">
        <v>4712</v>
      </c>
      <c r="F35" s="54"/>
    </row>
    <row r="36" spans="1:7" s="52" customFormat="1" ht="15" customHeight="1" x14ac:dyDescent="0.15">
      <c r="A36" s="705"/>
      <c r="B36" s="635" t="s">
        <v>737</v>
      </c>
      <c r="C36" s="706">
        <v>991</v>
      </c>
      <c r="D36" s="706">
        <v>1009</v>
      </c>
      <c r="E36" s="706">
        <v>986</v>
      </c>
      <c r="F36" s="666"/>
    </row>
    <row r="37" spans="1:7" s="52" customFormat="1" ht="15" customHeight="1" x14ac:dyDescent="0.15">
      <c r="A37" s="52" t="s">
        <v>738</v>
      </c>
      <c r="C37" s="71"/>
      <c r="D37" s="71"/>
    </row>
    <row r="38" spans="1:7" s="52" customFormat="1" ht="15" customHeight="1" x14ac:dyDescent="0.15">
      <c r="A38" s="52" t="s">
        <v>739</v>
      </c>
      <c r="D38" s="71"/>
      <c r="E38" s="71"/>
    </row>
    <row r="39" spans="1:7" ht="15" customHeight="1" x14ac:dyDescent="0.15">
      <c r="A39" s="52" t="s">
        <v>740</v>
      </c>
      <c r="B39" s="52"/>
      <c r="C39" s="52"/>
      <c r="D39" s="52"/>
      <c r="E39" s="52"/>
      <c r="F39" s="52"/>
      <c r="G39" s="52"/>
    </row>
    <row r="40" spans="1:7" ht="15" customHeight="1" x14ac:dyDescent="0.15">
      <c r="A40" s="52"/>
      <c r="B40" s="52"/>
      <c r="C40" s="52"/>
      <c r="D40" s="52"/>
      <c r="E40" s="52"/>
      <c r="F40" s="71" t="s">
        <v>741</v>
      </c>
    </row>
  </sheetData>
  <mergeCells count="12">
    <mergeCell ref="A21:A28"/>
    <mergeCell ref="F21:F28"/>
    <mergeCell ref="A29:A32"/>
    <mergeCell ref="F29:F32"/>
    <mergeCell ref="A35:A36"/>
    <mergeCell ref="A5:B5"/>
    <mergeCell ref="A6:A11"/>
    <mergeCell ref="F6:F11"/>
    <mergeCell ref="A12:A17"/>
    <mergeCell ref="F12:F17"/>
    <mergeCell ref="A18:A20"/>
    <mergeCell ref="F18:F20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G10"/>
  <sheetViews>
    <sheetView zoomScale="110" zoomScaleNormal="110" workbookViewId="0"/>
  </sheetViews>
  <sheetFormatPr defaultColWidth="8.875" defaultRowHeight="15" customHeight="1" x14ac:dyDescent="0.15"/>
  <cols>
    <col min="1" max="1" width="11.25" style="637" customWidth="1"/>
    <col min="2" max="7" width="12.5" style="637" customWidth="1"/>
    <col min="8" max="16384" width="8.875" style="637"/>
  </cols>
  <sheetData>
    <row r="1" spans="1:7" ht="15" customHeight="1" x14ac:dyDescent="0.15">
      <c r="A1" s="730" t="s">
        <v>771</v>
      </c>
    </row>
    <row r="3" spans="1:7" ht="15" customHeight="1" x14ac:dyDescent="0.15">
      <c r="A3" s="51" t="s">
        <v>742</v>
      </c>
      <c r="G3" s="707"/>
    </row>
    <row r="4" spans="1:7" s="52" customFormat="1" ht="15" customHeight="1" x14ac:dyDescent="0.15">
      <c r="A4" s="666"/>
      <c r="C4" s="666"/>
      <c r="D4" s="666"/>
      <c r="F4" s="666"/>
      <c r="G4" s="668" t="s">
        <v>743</v>
      </c>
    </row>
    <row r="5" spans="1:7" s="52" customFormat="1" ht="15" customHeight="1" x14ac:dyDescent="0.15">
      <c r="A5" s="708" t="s">
        <v>163</v>
      </c>
      <c r="B5" s="709" t="s">
        <v>744</v>
      </c>
      <c r="C5" s="670"/>
      <c r="D5" s="709" t="s">
        <v>745</v>
      </c>
      <c r="E5" s="670"/>
      <c r="F5" s="710" t="s">
        <v>746</v>
      </c>
      <c r="G5" s="711"/>
    </row>
    <row r="6" spans="1:7" s="52" customFormat="1" ht="15" customHeight="1" x14ac:dyDescent="0.15">
      <c r="A6" s="712"/>
      <c r="B6" s="57" t="s">
        <v>747</v>
      </c>
      <c r="C6" s="57" t="s">
        <v>748</v>
      </c>
      <c r="D6" s="57" t="s">
        <v>747</v>
      </c>
      <c r="E6" s="57" t="s">
        <v>748</v>
      </c>
      <c r="F6" s="713" t="s">
        <v>747</v>
      </c>
      <c r="G6" s="714" t="s">
        <v>748</v>
      </c>
    </row>
    <row r="7" spans="1:7" s="52" customFormat="1" ht="15" customHeight="1" x14ac:dyDescent="0.15">
      <c r="A7" s="45" t="s">
        <v>279</v>
      </c>
      <c r="B7" s="715">
        <v>5</v>
      </c>
      <c r="C7" s="265">
        <v>131</v>
      </c>
      <c r="D7" s="265">
        <v>7</v>
      </c>
      <c r="E7" s="265">
        <v>161</v>
      </c>
      <c r="F7" s="716">
        <v>12</v>
      </c>
      <c r="G7" s="716">
        <v>292</v>
      </c>
    </row>
    <row r="8" spans="1:7" s="52" customFormat="1" ht="15" customHeight="1" x14ac:dyDescent="0.15">
      <c r="A8" s="45">
        <v>2</v>
      </c>
      <c r="B8" s="715">
        <v>1</v>
      </c>
      <c r="C8" s="265">
        <v>4</v>
      </c>
      <c r="D8" s="265">
        <v>1</v>
      </c>
      <c r="E8" s="265">
        <v>12</v>
      </c>
      <c r="F8" s="716">
        <v>2</v>
      </c>
      <c r="G8" s="716">
        <v>16</v>
      </c>
    </row>
    <row r="9" spans="1:7" s="52" customFormat="1" ht="15" customHeight="1" x14ac:dyDescent="0.15">
      <c r="A9" s="45">
        <v>3</v>
      </c>
      <c r="B9" s="715">
        <v>3</v>
      </c>
      <c r="C9" s="265">
        <v>23</v>
      </c>
      <c r="D9" s="265">
        <v>2</v>
      </c>
      <c r="E9" s="265">
        <v>18</v>
      </c>
      <c r="F9" s="716">
        <f>SUM(B9+D9)</f>
        <v>5</v>
      </c>
      <c r="G9" s="716">
        <f>SUM(C9+E9)</f>
        <v>41</v>
      </c>
    </row>
    <row r="10" spans="1:7" s="52" customFormat="1" ht="15" customHeight="1" x14ac:dyDescent="0.15">
      <c r="A10" s="698"/>
      <c r="B10" s="698"/>
      <c r="C10" s="698"/>
      <c r="D10" s="698"/>
      <c r="E10" s="698"/>
      <c r="F10" s="698"/>
      <c r="G10" s="717" t="s">
        <v>749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D10"/>
  <sheetViews>
    <sheetView zoomScale="110" zoomScaleNormal="110" workbookViewId="0"/>
  </sheetViews>
  <sheetFormatPr defaultColWidth="8.75" defaultRowHeight="15" customHeight="1" x14ac:dyDescent="0.15"/>
  <cols>
    <col min="1" max="1" width="52.5" style="122" customWidth="1"/>
    <col min="2" max="4" width="11.25" style="122" customWidth="1"/>
    <col min="5" max="16384" width="8.75" style="122"/>
  </cols>
  <sheetData>
    <row r="1" spans="1:4" ht="15" customHeight="1" x14ac:dyDescent="0.15">
      <c r="A1" s="730" t="s">
        <v>771</v>
      </c>
    </row>
    <row r="3" spans="1:4" ht="15" customHeight="1" x14ac:dyDescent="0.15">
      <c r="A3" s="255" t="s">
        <v>750</v>
      </c>
      <c r="D3" s="718"/>
    </row>
    <row r="4" spans="1:4" ht="15" customHeight="1" x14ac:dyDescent="0.15">
      <c r="A4" s="719" t="s">
        <v>751</v>
      </c>
      <c r="D4" s="720"/>
    </row>
    <row r="5" spans="1:4" s="35" customFormat="1" ht="15" customHeight="1" x14ac:dyDescent="0.15">
      <c r="A5" s="263" t="s">
        <v>752</v>
      </c>
      <c r="B5" s="125" t="s">
        <v>753</v>
      </c>
      <c r="C5" s="125" t="s">
        <v>754</v>
      </c>
      <c r="D5" s="126" t="s">
        <v>755</v>
      </c>
    </row>
    <row r="6" spans="1:4" s="35" customFormat="1" ht="15" customHeight="1" x14ac:dyDescent="0.15">
      <c r="A6" s="721" t="s">
        <v>756</v>
      </c>
      <c r="B6" s="722" t="s">
        <v>757</v>
      </c>
      <c r="C6" s="127" t="s">
        <v>758</v>
      </c>
      <c r="D6" s="723">
        <v>20033</v>
      </c>
    </row>
    <row r="7" spans="1:4" s="35" customFormat="1" ht="15" customHeight="1" x14ac:dyDescent="0.15">
      <c r="A7" s="724" t="s">
        <v>759</v>
      </c>
      <c r="B7" s="725" t="s">
        <v>760</v>
      </c>
      <c r="C7" s="726" t="s">
        <v>761</v>
      </c>
      <c r="D7" s="723">
        <v>33373</v>
      </c>
    </row>
    <row r="8" spans="1:4" s="35" customFormat="1" ht="15" customHeight="1" x14ac:dyDescent="0.15">
      <c r="A8" s="724" t="s">
        <v>762</v>
      </c>
      <c r="B8" s="725" t="s">
        <v>763</v>
      </c>
      <c r="C8" s="127" t="s">
        <v>764</v>
      </c>
      <c r="D8" s="723">
        <v>24847</v>
      </c>
    </row>
    <row r="9" spans="1:4" s="35" customFormat="1" ht="15" customHeight="1" x14ac:dyDescent="0.15">
      <c r="A9" s="724" t="s">
        <v>765</v>
      </c>
      <c r="B9" s="725" t="s">
        <v>766</v>
      </c>
      <c r="C9" s="127" t="s">
        <v>767</v>
      </c>
      <c r="D9" s="727" t="s">
        <v>768</v>
      </c>
    </row>
    <row r="10" spans="1:4" s="35" customFormat="1" ht="15" customHeight="1" x14ac:dyDescent="0.15">
      <c r="A10" s="131"/>
      <c r="B10" s="131"/>
      <c r="C10" s="131"/>
      <c r="D10" s="132" t="s">
        <v>769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34"/>
  <sheetViews>
    <sheetView zoomScale="110" zoomScaleNormal="110" workbookViewId="0"/>
  </sheetViews>
  <sheetFormatPr defaultColWidth="9" defaultRowHeight="15" customHeight="1" x14ac:dyDescent="0.15"/>
  <cols>
    <col min="1" max="1" width="22.5" style="53" customWidth="1"/>
    <col min="2" max="4" width="21.25" style="53" customWidth="1"/>
    <col min="5" max="16384" width="9" style="53"/>
  </cols>
  <sheetData>
    <row r="1" spans="1:4" s="52" customFormat="1" ht="15" customHeight="1" x14ac:dyDescent="0.15">
      <c r="A1" s="730" t="s">
        <v>771</v>
      </c>
    </row>
    <row r="2" spans="1:4" s="52" customFormat="1" ht="15" customHeight="1" x14ac:dyDescent="0.15"/>
    <row r="3" spans="1:4" ht="15" customHeight="1" x14ac:dyDescent="0.15">
      <c r="A3" s="51" t="s">
        <v>43</v>
      </c>
      <c r="B3" s="52"/>
      <c r="C3" s="52"/>
      <c r="D3" s="52"/>
    </row>
    <row r="4" spans="1:4" ht="15" customHeight="1" x14ac:dyDescent="0.15">
      <c r="A4" s="54"/>
      <c r="B4" s="52"/>
      <c r="C4" s="52"/>
      <c r="D4" s="55" t="s">
        <v>22</v>
      </c>
    </row>
    <row r="5" spans="1:4" s="59" customFormat="1" ht="15" customHeight="1" x14ac:dyDescent="0.15">
      <c r="A5" s="56" t="s">
        <v>44</v>
      </c>
      <c r="B5" s="57" t="s">
        <v>45</v>
      </c>
      <c r="C5" s="57" t="s">
        <v>46</v>
      </c>
      <c r="D5" s="58" t="s">
        <v>47</v>
      </c>
    </row>
    <row r="6" spans="1:4" s="52" customFormat="1" ht="15" customHeight="1" x14ac:dyDescent="0.15">
      <c r="A6" s="60" t="s">
        <v>48</v>
      </c>
      <c r="B6" s="61">
        <v>353</v>
      </c>
      <c r="C6" s="61">
        <v>144</v>
      </c>
      <c r="D6" s="61">
        <v>120</v>
      </c>
    </row>
    <row r="7" spans="1:4" s="52" customFormat="1" ht="15" customHeight="1" x14ac:dyDescent="0.15">
      <c r="A7" s="62" t="s">
        <v>49</v>
      </c>
      <c r="B7" s="63">
        <v>113</v>
      </c>
      <c r="C7" s="63">
        <v>164</v>
      </c>
      <c r="D7" s="63">
        <v>102</v>
      </c>
    </row>
    <row r="8" spans="1:4" s="52" customFormat="1" ht="15" customHeight="1" x14ac:dyDescent="0.15">
      <c r="A8" s="62" t="s">
        <v>50</v>
      </c>
      <c r="B8" s="63">
        <v>58</v>
      </c>
      <c r="C8" s="63">
        <v>68</v>
      </c>
      <c r="D8" s="63">
        <v>66</v>
      </c>
    </row>
    <row r="9" spans="1:4" s="52" customFormat="1" ht="15" customHeight="1" x14ac:dyDescent="0.15">
      <c r="A9" s="62" t="s">
        <v>51</v>
      </c>
      <c r="B9" s="63">
        <v>39</v>
      </c>
      <c r="C9" s="63">
        <v>40</v>
      </c>
      <c r="D9" s="63">
        <v>43</v>
      </c>
    </row>
    <row r="10" spans="1:4" s="52" customFormat="1" ht="15" customHeight="1" x14ac:dyDescent="0.15">
      <c r="A10" s="62" t="s">
        <v>52</v>
      </c>
      <c r="B10" s="63">
        <v>60</v>
      </c>
      <c r="C10" s="63">
        <v>82</v>
      </c>
      <c r="D10" s="63">
        <v>93</v>
      </c>
    </row>
    <row r="11" spans="1:4" ht="15" customHeight="1" x14ac:dyDescent="0.15">
      <c r="A11" s="62" t="s">
        <v>53</v>
      </c>
      <c r="B11" s="63">
        <v>92</v>
      </c>
      <c r="C11" s="63">
        <v>163</v>
      </c>
      <c r="D11" s="63">
        <v>115</v>
      </c>
    </row>
    <row r="12" spans="1:4" ht="15" customHeight="1" x14ac:dyDescent="0.15">
      <c r="A12" s="62" t="s">
        <v>54</v>
      </c>
      <c r="B12" s="63">
        <v>95</v>
      </c>
      <c r="C12" s="63">
        <v>122</v>
      </c>
      <c r="D12" s="63">
        <v>115</v>
      </c>
    </row>
    <row r="13" spans="1:4" ht="15" customHeight="1" x14ac:dyDescent="0.15">
      <c r="A13" s="62" t="s">
        <v>55</v>
      </c>
      <c r="B13" s="63">
        <v>37</v>
      </c>
      <c r="C13" s="63">
        <v>42</v>
      </c>
      <c r="D13" s="63">
        <v>38</v>
      </c>
    </row>
    <row r="14" spans="1:4" ht="15" customHeight="1" x14ac:dyDescent="0.15">
      <c r="A14" s="64" t="s">
        <v>56</v>
      </c>
      <c r="B14" s="63">
        <v>43</v>
      </c>
      <c r="C14" s="63">
        <v>48</v>
      </c>
      <c r="D14" s="63">
        <v>48</v>
      </c>
    </row>
    <row r="15" spans="1:4" ht="15" customHeight="1" x14ac:dyDescent="0.15">
      <c r="A15" s="62" t="s">
        <v>57</v>
      </c>
      <c r="B15" s="63">
        <v>1</v>
      </c>
      <c r="C15" s="63">
        <v>4</v>
      </c>
      <c r="D15" s="63">
        <v>3</v>
      </c>
    </row>
    <row r="16" spans="1:4" ht="15" customHeight="1" x14ac:dyDescent="0.15">
      <c r="A16" s="65" t="s">
        <v>58</v>
      </c>
      <c r="B16" s="66">
        <v>891</v>
      </c>
      <c r="C16" s="66">
        <v>877</v>
      </c>
      <c r="D16" s="66">
        <f>SUM(D6:D15)</f>
        <v>743</v>
      </c>
    </row>
    <row r="17" spans="1:4" ht="15" customHeight="1" x14ac:dyDescent="0.15">
      <c r="A17" s="62" t="s">
        <v>59</v>
      </c>
      <c r="B17" s="63">
        <v>9</v>
      </c>
      <c r="C17" s="63">
        <v>4</v>
      </c>
      <c r="D17" s="63">
        <v>5</v>
      </c>
    </row>
    <row r="18" spans="1:4" ht="15" customHeight="1" x14ac:dyDescent="0.15">
      <c r="A18" s="67" t="s">
        <v>60</v>
      </c>
      <c r="B18" s="63">
        <v>81</v>
      </c>
      <c r="C18" s="63">
        <v>99</v>
      </c>
      <c r="D18" s="63">
        <v>90</v>
      </c>
    </row>
    <row r="19" spans="1:4" ht="15" customHeight="1" x14ac:dyDescent="0.15">
      <c r="A19" s="64" t="s">
        <v>61</v>
      </c>
      <c r="B19" s="63">
        <v>93</v>
      </c>
      <c r="C19" s="63">
        <v>84</v>
      </c>
      <c r="D19" s="63">
        <v>74</v>
      </c>
    </row>
    <row r="20" spans="1:4" ht="15" customHeight="1" x14ac:dyDescent="0.15">
      <c r="A20" s="62" t="s">
        <v>62</v>
      </c>
      <c r="B20" s="63">
        <v>27</v>
      </c>
      <c r="C20" s="63">
        <v>34</v>
      </c>
      <c r="D20" s="63">
        <v>34</v>
      </c>
    </row>
    <row r="21" spans="1:4" ht="15" customHeight="1" x14ac:dyDescent="0.15">
      <c r="A21" s="62" t="s">
        <v>63</v>
      </c>
      <c r="B21" s="63">
        <v>3</v>
      </c>
      <c r="C21" s="63">
        <v>1</v>
      </c>
      <c r="D21" s="63">
        <v>3</v>
      </c>
    </row>
    <row r="22" spans="1:4" ht="15" customHeight="1" x14ac:dyDescent="0.15">
      <c r="A22" s="62" t="s">
        <v>64</v>
      </c>
      <c r="B22" s="63">
        <v>5</v>
      </c>
      <c r="C22" s="63">
        <v>0</v>
      </c>
      <c r="D22" s="63">
        <v>11</v>
      </c>
    </row>
    <row r="23" spans="1:4" ht="15" customHeight="1" x14ac:dyDescent="0.15">
      <c r="A23" s="64" t="s">
        <v>65</v>
      </c>
      <c r="B23" s="63">
        <v>122</v>
      </c>
      <c r="C23" s="63">
        <v>121</v>
      </c>
      <c r="D23" s="63">
        <v>97</v>
      </c>
    </row>
    <row r="24" spans="1:4" ht="15" customHeight="1" x14ac:dyDescent="0.15">
      <c r="A24" s="64" t="s">
        <v>66</v>
      </c>
      <c r="B24" s="63">
        <v>334</v>
      </c>
      <c r="C24" s="63">
        <v>290</v>
      </c>
      <c r="D24" s="63">
        <v>137</v>
      </c>
    </row>
    <row r="25" spans="1:4" ht="15" customHeight="1" x14ac:dyDescent="0.15">
      <c r="A25" s="62" t="s">
        <v>67</v>
      </c>
      <c r="B25" s="63">
        <v>3</v>
      </c>
      <c r="C25" s="63">
        <v>9</v>
      </c>
      <c r="D25" s="63">
        <v>9</v>
      </c>
    </row>
    <row r="26" spans="1:4" ht="15" customHeight="1" x14ac:dyDescent="0.15">
      <c r="A26" s="64" t="s">
        <v>68</v>
      </c>
      <c r="B26" s="63">
        <v>55</v>
      </c>
      <c r="C26" s="63">
        <v>63</v>
      </c>
      <c r="D26" s="63">
        <v>122</v>
      </c>
    </row>
    <row r="27" spans="1:4" ht="15" customHeight="1" x14ac:dyDescent="0.15">
      <c r="A27" s="64" t="s">
        <v>69</v>
      </c>
      <c r="B27" s="63">
        <v>61</v>
      </c>
      <c r="C27" s="63">
        <v>61</v>
      </c>
      <c r="D27" s="63">
        <v>54</v>
      </c>
    </row>
    <row r="28" spans="1:4" ht="15" customHeight="1" x14ac:dyDescent="0.15">
      <c r="A28" s="62" t="s">
        <v>70</v>
      </c>
      <c r="B28" s="63">
        <v>83</v>
      </c>
      <c r="C28" s="63">
        <v>82</v>
      </c>
      <c r="D28" s="63">
        <v>93</v>
      </c>
    </row>
    <row r="29" spans="1:4" ht="15" customHeight="1" x14ac:dyDescent="0.15">
      <c r="A29" s="64" t="s">
        <v>71</v>
      </c>
      <c r="B29" s="63">
        <v>13</v>
      </c>
      <c r="C29" s="63">
        <v>7</v>
      </c>
      <c r="D29" s="63">
        <v>31</v>
      </c>
    </row>
    <row r="30" spans="1:4" ht="15" customHeight="1" x14ac:dyDescent="0.15">
      <c r="A30" s="64" t="s">
        <v>72</v>
      </c>
      <c r="B30" s="63">
        <v>7</v>
      </c>
      <c r="C30" s="63">
        <v>9</v>
      </c>
      <c r="D30" s="63">
        <v>4</v>
      </c>
    </row>
    <row r="31" spans="1:4" ht="15" customHeight="1" x14ac:dyDescent="0.15">
      <c r="A31" s="65" t="s">
        <v>73</v>
      </c>
      <c r="B31" s="66">
        <v>896</v>
      </c>
      <c r="C31" s="66">
        <v>864</v>
      </c>
      <c r="D31" s="66">
        <f>SUM(D17:D30)</f>
        <v>764</v>
      </c>
    </row>
    <row r="32" spans="1:4" ht="15" customHeight="1" x14ac:dyDescent="0.15">
      <c r="A32" s="68" t="s">
        <v>74</v>
      </c>
      <c r="B32" s="69">
        <v>15</v>
      </c>
      <c r="C32" s="69">
        <v>10</v>
      </c>
      <c r="D32" s="69">
        <v>10</v>
      </c>
    </row>
    <row r="33" spans="1:4" ht="15" customHeight="1" x14ac:dyDescent="0.15">
      <c r="A33" s="70" t="s">
        <v>75</v>
      </c>
      <c r="B33" s="69">
        <v>1802</v>
      </c>
      <c r="C33" s="69">
        <v>1751</v>
      </c>
      <c r="D33" s="69">
        <f>SUM(D16+D31+D32)</f>
        <v>1517</v>
      </c>
    </row>
    <row r="34" spans="1:4" ht="15.75" customHeight="1" x14ac:dyDescent="0.15">
      <c r="A34" s="52"/>
      <c r="B34" s="52"/>
      <c r="C34" s="52"/>
      <c r="D34" s="71" t="s">
        <v>42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33"/>
  <sheetViews>
    <sheetView zoomScale="110" zoomScaleNormal="110" workbookViewId="0"/>
  </sheetViews>
  <sheetFormatPr defaultColWidth="8.75" defaultRowHeight="15" customHeight="1" x14ac:dyDescent="0.15"/>
  <cols>
    <col min="1" max="1" width="30" style="73" customWidth="1"/>
    <col min="2" max="4" width="18.75" style="73" customWidth="1"/>
    <col min="5" max="5" width="8.75" style="73"/>
    <col min="6" max="6" width="5.5" style="73" customWidth="1"/>
    <col min="7" max="16384" width="8.75" style="73"/>
  </cols>
  <sheetData>
    <row r="1" spans="1:10" s="96" customFormat="1" ht="15" customHeight="1" x14ac:dyDescent="0.15">
      <c r="A1" s="731" t="s">
        <v>771</v>
      </c>
    </row>
    <row r="2" spans="1:10" s="96" customFormat="1" ht="15" customHeight="1" x14ac:dyDescent="0.15"/>
    <row r="3" spans="1:10" ht="15" customHeight="1" x14ac:dyDescent="0.15">
      <c r="A3" s="72" t="s">
        <v>76</v>
      </c>
    </row>
    <row r="4" spans="1:10" s="77" customFormat="1" ht="15" customHeight="1" x14ac:dyDescent="0.15">
      <c r="A4" s="74" t="s">
        <v>1</v>
      </c>
      <c r="B4" s="75"/>
      <c r="C4" s="75"/>
      <c r="D4" s="76" t="s">
        <v>77</v>
      </c>
    </row>
    <row r="5" spans="1:10" s="77" customFormat="1" ht="15" customHeight="1" x14ac:dyDescent="0.15">
      <c r="A5" s="78" t="s">
        <v>78</v>
      </c>
      <c r="B5" s="79" t="s">
        <v>79</v>
      </c>
      <c r="C5" s="79" t="s">
        <v>80</v>
      </c>
      <c r="D5" s="79" t="s">
        <v>81</v>
      </c>
    </row>
    <row r="6" spans="1:10" s="77" customFormat="1" ht="13.5" customHeight="1" x14ac:dyDescent="0.15">
      <c r="A6" s="80" t="s">
        <v>82</v>
      </c>
      <c r="B6" s="81">
        <v>97</v>
      </c>
      <c r="C6" s="81">
        <v>99</v>
      </c>
      <c r="D6" s="81">
        <v>96</v>
      </c>
    </row>
    <row r="7" spans="1:10" s="77" customFormat="1" ht="13.5" customHeight="1" x14ac:dyDescent="0.15">
      <c r="A7" s="80" t="s">
        <v>83</v>
      </c>
      <c r="B7" s="82">
        <v>1.96</v>
      </c>
      <c r="C7" s="82">
        <v>2.0699999999999998</v>
      </c>
      <c r="D7" s="82">
        <v>2.0099999999999998</v>
      </c>
    </row>
    <row r="8" spans="1:10" s="77" customFormat="1" ht="13.5" customHeight="1" x14ac:dyDescent="0.15">
      <c r="A8" s="80" t="s">
        <v>84</v>
      </c>
      <c r="B8" s="82">
        <v>0.99</v>
      </c>
      <c r="C8" s="82">
        <v>0.96</v>
      </c>
      <c r="D8" s="82">
        <v>1.05</v>
      </c>
    </row>
    <row r="9" spans="1:10" s="77" customFormat="1" ht="13.5" customHeight="1" x14ac:dyDescent="0.15">
      <c r="A9" s="83" t="s">
        <v>85</v>
      </c>
      <c r="B9" s="84">
        <v>54.8</v>
      </c>
      <c r="C9" s="84">
        <v>61.4</v>
      </c>
      <c r="D9" s="84">
        <v>57.7</v>
      </c>
    </row>
    <row r="10" spans="1:10" s="77" customFormat="1" ht="13.5" customHeight="1" x14ac:dyDescent="0.15">
      <c r="A10" s="85" t="s">
        <v>86</v>
      </c>
      <c r="B10" s="86">
        <v>269795</v>
      </c>
      <c r="C10" s="86">
        <v>257407</v>
      </c>
      <c r="D10" s="86">
        <v>238081</v>
      </c>
      <c r="F10" s="87"/>
      <c r="G10" s="87"/>
      <c r="H10" s="87"/>
      <c r="I10" s="87"/>
      <c r="J10" s="88"/>
    </row>
    <row r="11" spans="1:10" s="77" customFormat="1" ht="13.5" customHeight="1" x14ac:dyDescent="0.15">
      <c r="A11" s="89" t="s">
        <v>87</v>
      </c>
      <c r="B11" s="90">
        <v>68354</v>
      </c>
      <c r="C11" s="90">
        <v>66544</v>
      </c>
      <c r="D11" s="90">
        <v>64795</v>
      </c>
      <c r="F11" s="87"/>
      <c r="G11" s="87"/>
      <c r="H11" s="87"/>
      <c r="I11" s="87"/>
      <c r="J11" s="88"/>
    </row>
    <row r="12" spans="1:10" s="77" customFormat="1" ht="13.5" customHeight="1" x14ac:dyDescent="0.15">
      <c r="A12" s="91" t="s">
        <v>88</v>
      </c>
      <c r="B12" s="81">
        <v>4383</v>
      </c>
      <c r="C12" s="81">
        <v>5340</v>
      </c>
      <c r="D12" s="81">
        <v>4637</v>
      </c>
      <c r="F12" s="87"/>
      <c r="G12" s="87"/>
      <c r="H12" s="87"/>
      <c r="I12" s="87"/>
      <c r="J12" s="88"/>
    </row>
    <row r="13" spans="1:10" s="77" customFormat="1" ht="13.5" customHeight="1" x14ac:dyDescent="0.15">
      <c r="A13" s="91" t="s">
        <v>89</v>
      </c>
      <c r="B13" s="81">
        <v>3933</v>
      </c>
      <c r="C13" s="81">
        <v>4615</v>
      </c>
      <c r="D13" s="81">
        <v>4396</v>
      </c>
      <c r="F13" s="87"/>
      <c r="G13" s="87"/>
      <c r="H13" s="87"/>
      <c r="I13" s="87"/>
      <c r="J13" s="88"/>
    </row>
    <row r="14" spans="1:10" s="77" customFormat="1" ht="13.5" customHeight="1" x14ac:dyDescent="0.15">
      <c r="A14" s="91" t="s">
        <v>90</v>
      </c>
      <c r="B14" s="81">
        <v>4391</v>
      </c>
      <c r="C14" s="81">
        <v>5189</v>
      </c>
      <c r="D14" s="81">
        <v>4945</v>
      </c>
      <c r="F14" s="87"/>
      <c r="G14" s="87"/>
      <c r="H14" s="87"/>
      <c r="I14" s="87"/>
      <c r="J14" s="88"/>
    </row>
    <row r="15" spans="1:10" s="77" customFormat="1" ht="13.5" customHeight="1" x14ac:dyDescent="0.15">
      <c r="A15" s="91" t="s">
        <v>91</v>
      </c>
      <c r="B15" s="81">
        <v>2762</v>
      </c>
      <c r="C15" s="81">
        <v>3539</v>
      </c>
      <c r="D15" s="81">
        <v>3206</v>
      </c>
      <c r="F15" s="87"/>
      <c r="G15" s="87"/>
      <c r="H15" s="87"/>
      <c r="I15" s="87"/>
      <c r="J15" s="88"/>
    </row>
    <row r="16" spans="1:10" s="77" customFormat="1" ht="13.5" customHeight="1" x14ac:dyDescent="0.15">
      <c r="A16" s="91" t="s">
        <v>92</v>
      </c>
      <c r="B16" s="81">
        <v>7436</v>
      </c>
      <c r="C16" s="81">
        <v>7882</v>
      </c>
      <c r="D16" s="81">
        <v>6943</v>
      </c>
      <c r="F16" s="87"/>
      <c r="G16" s="87"/>
      <c r="H16" s="87"/>
      <c r="I16" s="87"/>
      <c r="J16" s="88"/>
    </row>
    <row r="17" spans="1:10" s="77" customFormat="1" ht="13.5" customHeight="1" x14ac:dyDescent="0.15">
      <c r="A17" s="91" t="s">
        <v>93</v>
      </c>
      <c r="B17" s="81">
        <v>2470</v>
      </c>
      <c r="C17" s="81">
        <v>2885</v>
      </c>
      <c r="D17" s="81">
        <v>2504</v>
      </c>
      <c r="F17" s="87"/>
      <c r="G17" s="87"/>
      <c r="H17" s="87"/>
      <c r="I17" s="87"/>
      <c r="J17" s="88"/>
    </row>
    <row r="18" spans="1:10" s="77" customFormat="1" ht="13.5" customHeight="1" x14ac:dyDescent="0.15">
      <c r="A18" s="91" t="s">
        <v>94</v>
      </c>
      <c r="B18" s="81">
        <v>2469</v>
      </c>
      <c r="C18" s="81">
        <v>2853</v>
      </c>
      <c r="D18" s="81">
        <v>2786</v>
      </c>
      <c r="F18" s="87"/>
      <c r="G18" s="87"/>
      <c r="H18" s="87"/>
      <c r="I18" s="87"/>
      <c r="J18" s="88"/>
    </row>
    <row r="19" spans="1:10" s="77" customFormat="1" ht="13.5" customHeight="1" x14ac:dyDescent="0.15">
      <c r="A19" s="91" t="s">
        <v>95</v>
      </c>
      <c r="B19" s="81">
        <v>4711</v>
      </c>
      <c r="C19" s="81">
        <v>5632</v>
      </c>
      <c r="D19" s="81">
        <v>5366</v>
      </c>
      <c r="F19" s="87"/>
      <c r="G19" s="87"/>
      <c r="H19" s="87"/>
      <c r="I19" s="87"/>
      <c r="J19" s="88"/>
    </row>
    <row r="20" spans="1:10" s="77" customFormat="1" ht="13.5" customHeight="1" x14ac:dyDescent="0.15">
      <c r="A20" s="91" t="s">
        <v>96</v>
      </c>
      <c r="B20" s="81">
        <v>8518</v>
      </c>
      <c r="C20" s="81">
        <v>10286</v>
      </c>
      <c r="D20" s="81">
        <v>12048</v>
      </c>
      <c r="F20" s="87"/>
      <c r="G20" s="87"/>
      <c r="H20" s="87"/>
      <c r="I20" s="87"/>
      <c r="J20" s="88"/>
    </row>
    <row r="21" spans="1:10" s="77" customFormat="1" ht="13.5" customHeight="1" x14ac:dyDescent="0.15">
      <c r="A21" s="91" t="s">
        <v>97</v>
      </c>
      <c r="B21" s="81">
        <v>4246</v>
      </c>
      <c r="C21" s="81">
        <v>4534</v>
      </c>
      <c r="D21" s="81">
        <v>4686</v>
      </c>
      <c r="F21" s="87"/>
      <c r="G21" s="87"/>
      <c r="H21" s="87"/>
      <c r="I21" s="87"/>
      <c r="J21" s="88"/>
    </row>
    <row r="22" spans="1:10" s="77" customFormat="1" ht="13.5" customHeight="1" x14ac:dyDescent="0.15">
      <c r="A22" s="91" t="s">
        <v>98</v>
      </c>
      <c r="B22" s="81">
        <v>3221</v>
      </c>
      <c r="C22" s="81">
        <v>2892</v>
      </c>
      <c r="D22" s="81">
        <v>3654</v>
      </c>
      <c r="F22" s="87"/>
      <c r="G22" s="87"/>
      <c r="H22" s="87"/>
      <c r="I22" s="87"/>
      <c r="J22" s="88"/>
    </row>
    <row r="23" spans="1:10" s="77" customFormat="1" ht="13.5" customHeight="1" x14ac:dyDescent="0.15">
      <c r="A23" s="91" t="s">
        <v>99</v>
      </c>
      <c r="B23" s="81">
        <v>19811</v>
      </c>
      <c r="C23" s="81">
        <v>10897</v>
      </c>
      <c r="D23" s="81">
        <v>9623</v>
      </c>
      <c r="F23" s="87"/>
      <c r="G23" s="87"/>
      <c r="H23" s="87"/>
      <c r="I23" s="87"/>
      <c r="J23" s="88"/>
    </row>
    <row r="24" spans="1:10" s="77" customFormat="1" ht="13.5" customHeight="1" x14ac:dyDescent="0.15">
      <c r="A24" s="89" t="s">
        <v>100</v>
      </c>
      <c r="B24" s="90">
        <v>25108</v>
      </c>
      <c r="C24" s="90">
        <v>15947</v>
      </c>
      <c r="D24" s="90">
        <v>14885</v>
      </c>
      <c r="F24" s="87"/>
      <c r="G24" s="87"/>
      <c r="H24" s="87"/>
      <c r="I24" s="87"/>
      <c r="J24" s="88"/>
    </row>
    <row r="25" spans="1:10" s="77" customFormat="1" ht="13.5" customHeight="1" x14ac:dyDescent="0.15">
      <c r="A25" s="91" t="s">
        <v>101</v>
      </c>
      <c r="B25" s="81">
        <v>20211</v>
      </c>
      <c r="C25" s="81">
        <v>9205</v>
      </c>
      <c r="D25" s="81">
        <v>8830</v>
      </c>
      <c r="F25" s="87"/>
      <c r="G25" s="87"/>
      <c r="H25" s="87"/>
      <c r="I25" s="87"/>
      <c r="J25" s="88"/>
    </row>
    <row r="26" spans="1:10" s="77" customFormat="1" ht="13.5" customHeight="1" x14ac:dyDescent="0.15">
      <c r="A26" s="91" t="s">
        <v>102</v>
      </c>
      <c r="B26" s="81">
        <v>4898</v>
      </c>
      <c r="C26" s="81">
        <v>6742</v>
      </c>
      <c r="D26" s="81">
        <v>6054</v>
      </c>
      <c r="F26" s="87"/>
      <c r="G26" s="87"/>
      <c r="H26" s="87"/>
      <c r="I26" s="87"/>
      <c r="J26" s="88"/>
    </row>
    <row r="27" spans="1:10" s="77" customFormat="1" ht="13.5" customHeight="1" x14ac:dyDescent="0.15">
      <c r="A27" s="89" t="s">
        <v>103</v>
      </c>
      <c r="B27" s="90">
        <v>18007</v>
      </c>
      <c r="C27" s="90">
        <v>17541</v>
      </c>
      <c r="D27" s="90">
        <v>16935</v>
      </c>
      <c r="F27" s="87"/>
      <c r="G27" s="87"/>
      <c r="H27" s="87"/>
      <c r="I27" s="87"/>
      <c r="J27" s="88"/>
    </row>
    <row r="28" spans="1:10" s="77" customFormat="1" ht="13.5" customHeight="1" x14ac:dyDescent="0.15">
      <c r="A28" s="91" t="s">
        <v>104</v>
      </c>
      <c r="B28" s="81">
        <v>13236</v>
      </c>
      <c r="C28" s="81">
        <v>12766</v>
      </c>
      <c r="D28" s="81">
        <f>7559+4414</f>
        <v>11973</v>
      </c>
      <c r="F28" s="87"/>
      <c r="G28" s="87"/>
      <c r="H28" s="87"/>
      <c r="I28" s="87"/>
      <c r="J28" s="88"/>
    </row>
    <row r="29" spans="1:10" s="77" customFormat="1" ht="13.5" customHeight="1" x14ac:dyDescent="0.15">
      <c r="A29" s="91" t="s">
        <v>105</v>
      </c>
      <c r="B29" s="81">
        <v>289</v>
      </c>
      <c r="C29" s="81">
        <v>328</v>
      </c>
      <c r="D29" s="81">
        <v>271</v>
      </c>
      <c r="F29" s="87"/>
      <c r="G29" s="87"/>
      <c r="H29" s="87"/>
      <c r="I29" s="87"/>
      <c r="J29" s="88"/>
    </row>
    <row r="30" spans="1:10" s="77" customFormat="1" ht="13.5" customHeight="1" x14ac:dyDescent="0.15">
      <c r="A30" s="91" t="s">
        <v>106</v>
      </c>
      <c r="B30" s="81">
        <v>4481</v>
      </c>
      <c r="C30" s="81">
        <v>4447</v>
      </c>
      <c r="D30" s="81">
        <v>4692</v>
      </c>
      <c r="F30" s="87"/>
      <c r="G30" s="87"/>
      <c r="H30" s="87"/>
      <c r="I30" s="87"/>
      <c r="J30" s="88"/>
    </row>
    <row r="31" spans="1:10" s="77" customFormat="1" ht="13.5" customHeight="1" x14ac:dyDescent="0.15">
      <c r="A31" s="89" t="s">
        <v>107</v>
      </c>
      <c r="B31" s="90">
        <v>9859</v>
      </c>
      <c r="C31" s="90">
        <v>9724</v>
      </c>
      <c r="D31" s="90">
        <v>10507</v>
      </c>
      <c r="F31" s="87"/>
      <c r="G31" s="87"/>
      <c r="H31" s="87"/>
      <c r="I31" s="87"/>
      <c r="J31" s="88"/>
    </row>
    <row r="32" spans="1:10" s="77" customFormat="1" ht="13.5" customHeight="1" x14ac:dyDescent="0.15">
      <c r="A32" s="91" t="s">
        <v>108</v>
      </c>
      <c r="B32" s="81">
        <v>3837</v>
      </c>
      <c r="C32" s="81">
        <v>2571</v>
      </c>
      <c r="D32" s="81">
        <v>4516</v>
      </c>
      <c r="F32" s="87"/>
      <c r="G32" s="87"/>
      <c r="H32" s="87"/>
      <c r="I32" s="87"/>
      <c r="J32" s="88"/>
    </row>
    <row r="33" spans="1:10" s="77" customFormat="1" ht="13.5" customHeight="1" x14ac:dyDescent="0.15">
      <c r="A33" s="91" t="s">
        <v>109</v>
      </c>
      <c r="B33" s="81">
        <v>6022</v>
      </c>
      <c r="C33" s="81">
        <f>C31-C32</f>
        <v>7153</v>
      </c>
      <c r="D33" s="81">
        <v>5990</v>
      </c>
      <c r="F33" s="87"/>
      <c r="G33" s="87"/>
      <c r="H33" s="87"/>
      <c r="I33" s="87"/>
      <c r="J33" s="88"/>
    </row>
    <row r="34" spans="1:10" s="77" customFormat="1" ht="13.5" customHeight="1" x14ac:dyDescent="0.15">
      <c r="A34" s="89" t="s">
        <v>110</v>
      </c>
      <c r="B34" s="90">
        <v>10571</v>
      </c>
      <c r="C34" s="90">
        <v>8563</v>
      </c>
      <c r="D34" s="90">
        <v>9087</v>
      </c>
      <c r="F34" s="87"/>
      <c r="G34" s="87"/>
      <c r="H34" s="87"/>
      <c r="I34" s="87"/>
      <c r="J34" s="88"/>
    </row>
    <row r="35" spans="1:10" s="77" customFormat="1" ht="13.5" customHeight="1" x14ac:dyDescent="0.15">
      <c r="A35" s="91" t="s">
        <v>111</v>
      </c>
      <c r="B35" s="81">
        <v>4664</v>
      </c>
      <c r="C35" s="81">
        <v>3390</v>
      </c>
      <c r="D35" s="81">
        <f>710+3442</f>
        <v>4152</v>
      </c>
      <c r="F35" s="87"/>
      <c r="G35" s="87"/>
      <c r="H35" s="87"/>
      <c r="I35" s="87"/>
      <c r="J35" s="88"/>
    </row>
    <row r="36" spans="1:10" s="77" customFormat="1" ht="13.5" customHeight="1" x14ac:dyDescent="0.15">
      <c r="A36" s="91" t="s">
        <v>112</v>
      </c>
      <c r="B36" s="81">
        <v>2336</v>
      </c>
      <c r="C36" s="81">
        <v>1859</v>
      </c>
      <c r="D36" s="81">
        <v>1453</v>
      </c>
      <c r="F36" s="87"/>
      <c r="G36" s="87"/>
      <c r="H36" s="87"/>
      <c r="I36" s="87"/>
      <c r="J36" s="88"/>
    </row>
    <row r="37" spans="1:10" s="77" customFormat="1" ht="13.5" customHeight="1" x14ac:dyDescent="0.15">
      <c r="A37" s="91" t="s">
        <v>113</v>
      </c>
      <c r="B37" s="81">
        <v>666</v>
      </c>
      <c r="C37" s="81">
        <v>793</v>
      </c>
      <c r="D37" s="81">
        <v>869</v>
      </c>
      <c r="F37" s="87"/>
      <c r="G37" s="87"/>
      <c r="H37" s="87"/>
      <c r="I37" s="87"/>
      <c r="J37" s="88"/>
    </row>
    <row r="38" spans="1:10" s="77" customFormat="1" ht="13.5" customHeight="1" x14ac:dyDescent="0.15">
      <c r="A38" s="91" t="s">
        <v>114</v>
      </c>
      <c r="B38" s="81">
        <v>743</v>
      </c>
      <c r="C38" s="81">
        <v>648</v>
      </c>
      <c r="D38" s="81">
        <f>40+711</f>
        <v>751</v>
      </c>
      <c r="F38" s="87"/>
      <c r="G38" s="87"/>
      <c r="H38" s="87"/>
      <c r="I38" s="87"/>
      <c r="J38" s="88"/>
    </row>
    <row r="39" spans="1:10" s="77" customFormat="1" ht="13.5" customHeight="1" x14ac:dyDescent="0.15">
      <c r="A39" s="91" t="s">
        <v>115</v>
      </c>
      <c r="B39" s="81">
        <v>1257</v>
      </c>
      <c r="C39" s="81">
        <v>1216</v>
      </c>
      <c r="D39" s="81">
        <v>1213</v>
      </c>
      <c r="F39" s="87"/>
      <c r="G39" s="87"/>
      <c r="H39" s="87"/>
      <c r="I39" s="87"/>
      <c r="J39" s="88"/>
    </row>
    <row r="40" spans="1:10" s="77" customFormat="1" ht="13.5" customHeight="1" x14ac:dyDescent="0.15">
      <c r="A40" s="91" t="s">
        <v>116</v>
      </c>
      <c r="B40" s="81">
        <v>905</v>
      </c>
      <c r="C40" s="81">
        <v>656</v>
      </c>
      <c r="D40" s="81">
        <v>649</v>
      </c>
      <c r="F40" s="87"/>
      <c r="G40" s="87"/>
      <c r="H40" s="87"/>
      <c r="I40" s="87"/>
      <c r="J40" s="88"/>
    </row>
    <row r="41" spans="1:10" s="77" customFormat="1" ht="13.5" customHeight="1" x14ac:dyDescent="0.15">
      <c r="A41" s="89" t="s">
        <v>117</v>
      </c>
      <c r="B41" s="90">
        <v>13798</v>
      </c>
      <c r="C41" s="90">
        <v>12625</v>
      </c>
      <c r="D41" s="90">
        <v>15172</v>
      </c>
      <c r="F41" s="87"/>
      <c r="G41" s="87"/>
      <c r="H41" s="87"/>
      <c r="I41" s="87"/>
      <c r="J41" s="88"/>
    </row>
    <row r="42" spans="1:10" s="77" customFormat="1" ht="13.5" customHeight="1" x14ac:dyDescent="0.15">
      <c r="A42" s="91" t="s">
        <v>118</v>
      </c>
      <c r="B42" s="81">
        <v>4618</v>
      </c>
      <c r="C42" s="81">
        <v>6119</v>
      </c>
      <c r="D42" s="81">
        <f>2085+703+2133</f>
        <v>4921</v>
      </c>
      <c r="F42" s="87"/>
      <c r="G42" s="87"/>
      <c r="H42" s="87"/>
      <c r="I42" s="87"/>
      <c r="J42" s="88"/>
    </row>
    <row r="43" spans="1:10" s="77" customFormat="1" ht="13.5" customHeight="1" x14ac:dyDescent="0.15">
      <c r="A43" s="91" t="s">
        <v>119</v>
      </c>
      <c r="B43" s="81">
        <v>9180</v>
      </c>
      <c r="C43" s="81">
        <v>6507</v>
      </c>
      <c r="D43" s="81">
        <v>10249</v>
      </c>
      <c r="F43" s="87"/>
      <c r="G43" s="87"/>
      <c r="H43" s="87"/>
      <c r="I43" s="87"/>
      <c r="J43" s="88"/>
    </row>
    <row r="44" spans="1:10" s="77" customFormat="1" ht="13.5" customHeight="1" x14ac:dyDescent="0.15">
      <c r="A44" s="89" t="s">
        <v>120</v>
      </c>
      <c r="B44" s="90">
        <v>33541</v>
      </c>
      <c r="C44" s="90">
        <v>39310</v>
      </c>
      <c r="D44" s="90">
        <v>33562</v>
      </c>
      <c r="F44" s="87"/>
      <c r="G44" s="87"/>
      <c r="H44" s="87"/>
      <c r="I44" s="87"/>
      <c r="J44" s="88"/>
    </row>
    <row r="45" spans="1:10" s="77" customFormat="1" ht="13.5" customHeight="1" x14ac:dyDescent="0.15">
      <c r="A45" s="91" t="s">
        <v>121</v>
      </c>
      <c r="B45" s="81">
        <v>8513</v>
      </c>
      <c r="C45" s="81">
        <v>5312</v>
      </c>
      <c r="D45" s="81">
        <v>5089</v>
      </c>
      <c r="F45" s="87"/>
      <c r="G45" s="87"/>
      <c r="H45" s="87"/>
      <c r="I45" s="87"/>
      <c r="J45" s="88"/>
    </row>
    <row r="46" spans="1:10" s="77" customFormat="1" ht="13.5" customHeight="1" x14ac:dyDescent="0.15">
      <c r="A46" s="91" t="s">
        <v>122</v>
      </c>
      <c r="B46" s="81">
        <v>14856</v>
      </c>
      <c r="C46" s="81">
        <v>23591</v>
      </c>
      <c r="D46" s="81">
        <v>16860</v>
      </c>
      <c r="F46" s="87"/>
      <c r="G46" s="87"/>
      <c r="H46" s="87"/>
      <c r="I46" s="87"/>
      <c r="J46" s="88"/>
    </row>
    <row r="47" spans="1:10" s="77" customFormat="1" ht="13.5" customHeight="1" x14ac:dyDescent="0.15">
      <c r="A47" s="91" t="s">
        <v>123</v>
      </c>
      <c r="B47" s="81">
        <v>10171</v>
      </c>
      <c r="C47" s="81">
        <v>10406</v>
      </c>
      <c r="D47" s="81">
        <v>11613</v>
      </c>
      <c r="F47" s="87"/>
      <c r="G47" s="87"/>
      <c r="H47" s="87"/>
      <c r="I47" s="87"/>
      <c r="J47" s="88"/>
    </row>
    <row r="48" spans="1:10" s="77" customFormat="1" ht="13.5" customHeight="1" x14ac:dyDescent="0.15">
      <c r="A48" s="89" t="s">
        <v>124</v>
      </c>
      <c r="B48" s="90">
        <v>9337</v>
      </c>
      <c r="C48" s="90">
        <v>12601</v>
      </c>
      <c r="D48" s="90">
        <v>7350</v>
      </c>
      <c r="F48" s="87"/>
      <c r="G48" s="87"/>
      <c r="H48" s="87"/>
      <c r="I48" s="87"/>
      <c r="J48" s="88"/>
    </row>
    <row r="49" spans="1:10" s="77" customFormat="1" ht="13.5" customHeight="1" x14ac:dyDescent="0.15">
      <c r="A49" s="89" t="s">
        <v>125</v>
      </c>
      <c r="B49" s="90">
        <v>34265</v>
      </c>
      <c r="C49" s="90">
        <v>26041</v>
      </c>
      <c r="D49" s="90">
        <v>24179</v>
      </c>
      <c r="F49" s="87"/>
      <c r="G49" s="87"/>
      <c r="H49" s="87"/>
      <c r="I49" s="87"/>
      <c r="J49" s="88"/>
    </row>
    <row r="50" spans="1:10" s="77" customFormat="1" ht="13.5" customHeight="1" x14ac:dyDescent="0.15">
      <c r="A50" s="91" t="s">
        <v>126</v>
      </c>
      <c r="B50" s="81">
        <v>2203</v>
      </c>
      <c r="C50" s="81">
        <v>3252</v>
      </c>
      <c r="D50" s="81">
        <v>2364</v>
      </c>
      <c r="F50" s="87"/>
      <c r="G50" s="87"/>
      <c r="H50" s="87"/>
      <c r="I50" s="87"/>
      <c r="J50" s="88"/>
    </row>
    <row r="51" spans="1:10" s="77" customFormat="1" ht="13.5" customHeight="1" x14ac:dyDescent="0.15">
      <c r="A51" s="91" t="s">
        <v>127</v>
      </c>
      <c r="B51" s="81">
        <v>6497</v>
      </c>
      <c r="C51" s="81">
        <v>6677</v>
      </c>
      <c r="D51" s="81">
        <v>5359</v>
      </c>
      <c r="F51" s="87"/>
      <c r="G51" s="87"/>
      <c r="H51" s="87"/>
      <c r="I51" s="87"/>
      <c r="J51" s="88"/>
    </row>
    <row r="52" spans="1:10" s="77" customFormat="1" ht="13.5" customHeight="1" x14ac:dyDescent="0.15">
      <c r="A52" s="91" t="s">
        <v>128</v>
      </c>
      <c r="B52" s="81">
        <v>4308</v>
      </c>
      <c r="C52" s="81">
        <v>3297</v>
      </c>
      <c r="D52" s="81">
        <v>3179</v>
      </c>
      <c r="F52" s="87"/>
      <c r="G52" s="87"/>
      <c r="H52" s="87"/>
      <c r="I52" s="87"/>
      <c r="J52" s="88"/>
    </row>
    <row r="53" spans="1:10" s="77" customFormat="1" ht="13.5" customHeight="1" x14ac:dyDescent="0.15">
      <c r="A53" s="91" t="s">
        <v>129</v>
      </c>
      <c r="B53" s="81">
        <v>21256</v>
      </c>
      <c r="C53" s="81">
        <v>12815</v>
      </c>
      <c r="D53" s="81">
        <v>13278</v>
      </c>
      <c r="F53" s="87"/>
      <c r="G53" s="87"/>
      <c r="H53" s="87"/>
      <c r="I53" s="87"/>
      <c r="J53" s="88"/>
    </row>
    <row r="54" spans="1:10" s="77" customFormat="1" ht="13.5" customHeight="1" x14ac:dyDescent="0.15">
      <c r="A54" s="89" t="s">
        <v>130</v>
      </c>
      <c r="B54" s="90">
        <v>46955</v>
      </c>
      <c r="C54" s="90">
        <v>48511</v>
      </c>
      <c r="D54" s="90">
        <v>41611</v>
      </c>
      <c r="F54" s="87"/>
      <c r="G54" s="87"/>
      <c r="H54" s="87"/>
      <c r="I54" s="87"/>
      <c r="J54" s="88"/>
    </row>
    <row r="55" spans="1:10" s="77" customFormat="1" ht="13.5" customHeight="1" x14ac:dyDescent="0.15">
      <c r="A55" s="91" t="s">
        <v>14</v>
      </c>
      <c r="B55" s="81">
        <v>19969</v>
      </c>
      <c r="C55" s="81">
        <v>21046</v>
      </c>
      <c r="D55" s="81">
        <v>17714</v>
      </c>
      <c r="F55" s="87"/>
      <c r="G55" s="87"/>
      <c r="H55" s="87"/>
      <c r="I55" s="87"/>
      <c r="J55" s="88"/>
    </row>
    <row r="56" spans="1:10" s="77" customFormat="1" ht="13.5" customHeight="1" x14ac:dyDescent="0.15">
      <c r="A56" s="91" t="s">
        <v>131</v>
      </c>
      <c r="B56" s="81">
        <v>4449</v>
      </c>
      <c r="C56" s="81">
        <v>4393</v>
      </c>
      <c r="D56" s="81">
        <v>2485</v>
      </c>
      <c r="F56" s="87"/>
      <c r="G56" s="87"/>
      <c r="H56" s="87"/>
      <c r="I56" s="87"/>
      <c r="J56" s="88"/>
    </row>
    <row r="57" spans="1:10" s="77" customFormat="1" ht="13.5" customHeight="1" x14ac:dyDescent="0.15">
      <c r="A57" s="91" t="s">
        <v>132</v>
      </c>
      <c r="B57" s="81">
        <v>22025</v>
      </c>
      <c r="C57" s="81">
        <v>17689</v>
      </c>
      <c r="D57" s="81">
        <v>20029</v>
      </c>
      <c r="F57" s="87"/>
      <c r="G57" s="87"/>
      <c r="H57" s="87"/>
      <c r="I57" s="87"/>
      <c r="J57" s="88"/>
    </row>
    <row r="58" spans="1:10" s="77" customFormat="1" ht="13.5" customHeight="1" x14ac:dyDescent="0.15">
      <c r="A58" s="91" t="s">
        <v>133</v>
      </c>
      <c r="B58" s="81">
        <v>512</v>
      </c>
      <c r="C58" s="81">
        <v>5384</v>
      </c>
      <c r="D58" s="81">
        <v>1383</v>
      </c>
      <c r="F58" s="87"/>
      <c r="G58" s="87"/>
      <c r="H58" s="87"/>
      <c r="I58" s="87"/>
      <c r="J58" s="88"/>
    </row>
    <row r="59" spans="1:10" s="77" customFormat="1" ht="13.5" customHeight="1" x14ac:dyDescent="0.15">
      <c r="A59" s="92" t="s">
        <v>134</v>
      </c>
      <c r="B59" s="93">
        <v>25.3</v>
      </c>
      <c r="C59" s="93">
        <v>25.9</v>
      </c>
      <c r="D59" s="93">
        <v>27.2</v>
      </c>
      <c r="F59" s="87"/>
      <c r="G59" s="87"/>
      <c r="H59" s="87"/>
      <c r="I59" s="87"/>
      <c r="J59" s="88"/>
    </row>
    <row r="60" spans="1:10" s="77" customFormat="1" ht="15" customHeight="1" x14ac:dyDescent="0.15">
      <c r="A60" s="94"/>
      <c r="B60" s="88"/>
      <c r="C60" s="88"/>
      <c r="D60" s="95" t="s">
        <v>135</v>
      </c>
      <c r="F60" s="73"/>
      <c r="G60" s="73"/>
      <c r="H60" s="73"/>
      <c r="I60" s="73"/>
      <c r="J60" s="88"/>
    </row>
    <row r="61" spans="1:10" ht="15" customHeight="1" x14ac:dyDescent="0.15">
      <c r="J61" s="96"/>
    </row>
    <row r="62" spans="1:10" ht="15" customHeight="1" x14ac:dyDescent="0.15">
      <c r="J62" s="96"/>
    </row>
    <row r="63" spans="1:10" ht="15" customHeight="1" x14ac:dyDescent="0.15">
      <c r="J63" s="96"/>
    </row>
    <row r="64" spans="1:10" ht="15" customHeight="1" x14ac:dyDescent="0.15">
      <c r="J64" s="96"/>
    </row>
    <row r="65" spans="10:10" ht="15" customHeight="1" x14ac:dyDescent="0.15">
      <c r="J65" s="96"/>
    </row>
    <row r="66" spans="10:10" ht="15" customHeight="1" x14ac:dyDescent="0.15">
      <c r="J66" s="96"/>
    </row>
    <row r="67" spans="10:10" ht="15" customHeight="1" x14ac:dyDescent="0.15">
      <c r="J67" s="96"/>
    </row>
    <row r="68" spans="10:10" ht="15" customHeight="1" x14ac:dyDescent="0.15">
      <c r="J68" s="96"/>
    </row>
    <row r="69" spans="10:10" ht="15" customHeight="1" x14ac:dyDescent="0.15">
      <c r="J69" s="96"/>
    </row>
    <row r="70" spans="10:10" ht="15" customHeight="1" x14ac:dyDescent="0.15">
      <c r="J70" s="96"/>
    </row>
    <row r="71" spans="10:10" ht="15" customHeight="1" x14ac:dyDescent="0.15">
      <c r="J71" s="96"/>
    </row>
    <row r="72" spans="10:10" ht="15" customHeight="1" x14ac:dyDescent="0.15">
      <c r="J72" s="96"/>
    </row>
    <row r="73" spans="10:10" ht="15" customHeight="1" x14ac:dyDescent="0.15">
      <c r="J73" s="96"/>
    </row>
    <row r="74" spans="10:10" ht="15" customHeight="1" x14ac:dyDescent="0.15">
      <c r="J74" s="96"/>
    </row>
    <row r="75" spans="10:10" ht="15" customHeight="1" x14ac:dyDescent="0.15">
      <c r="J75" s="96"/>
    </row>
    <row r="76" spans="10:10" ht="15" customHeight="1" x14ac:dyDescent="0.15">
      <c r="J76" s="96"/>
    </row>
    <row r="77" spans="10:10" ht="15" customHeight="1" x14ac:dyDescent="0.15">
      <c r="J77" s="96"/>
    </row>
    <row r="78" spans="10:10" ht="15" customHeight="1" x14ac:dyDescent="0.15">
      <c r="J78" s="96"/>
    </row>
    <row r="79" spans="10:10" ht="15" customHeight="1" x14ac:dyDescent="0.15">
      <c r="J79" s="96"/>
    </row>
    <row r="80" spans="10:10" ht="15" customHeight="1" x14ac:dyDescent="0.15">
      <c r="J80" s="96"/>
    </row>
    <row r="81" spans="10:10" ht="15" customHeight="1" x14ac:dyDescent="0.15">
      <c r="J81" s="96"/>
    </row>
    <row r="82" spans="10:10" ht="15" customHeight="1" x14ac:dyDescent="0.15">
      <c r="J82" s="96"/>
    </row>
    <row r="83" spans="10:10" ht="15" customHeight="1" x14ac:dyDescent="0.15">
      <c r="J83" s="96"/>
    </row>
    <row r="84" spans="10:10" ht="15" customHeight="1" x14ac:dyDescent="0.15">
      <c r="J84" s="96"/>
    </row>
    <row r="85" spans="10:10" ht="15" customHeight="1" x14ac:dyDescent="0.15">
      <c r="J85" s="96"/>
    </row>
    <row r="86" spans="10:10" ht="15" customHeight="1" x14ac:dyDescent="0.15">
      <c r="J86" s="96"/>
    </row>
    <row r="87" spans="10:10" ht="15" customHeight="1" x14ac:dyDescent="0.15">
      <c r="J87" s="96"/>
    </row>
    <row r="88" spans="10:10" ht="15" customHeight="1" x14ac:dyDescent="0.15">
      <c r="J88" s="96"/>
    </row>
    <row r="89" spans="10:10" ht="15" customHeight="1" x14ac:dyDescent="0.15">
      <c r="J89" s="96"/>
    </row>
    <row r="90" spans="10:10" ht="15" customHeight="1" x14ac:dyDescent="0.15">
      <c r="J90" s="96"/>
    </row>
    <row r="91" spans="10:10" ht="15" customHeight="1" x14ac:dyDescent="0.15">
      <c r="J91" s="96"/>
    </row>
    <row r="92" spans="10:10" ht="15" customHeight="1" x14ac:dyDescent="0.15">
      <c r="J92" s="96"/>
    </row>
    <row r="93" spans="10:10" ht="15" customHeight="1" x14ac:dyDescent="0.15">
      <c r="J93" s="96"/>
    </row>
    <row r="94" spans="10:10" ht="15" customHeight="1" x14ac:dyDescent="0.15">
      <c r="J94" s="96"/>
    </row>
    <row r="95" spans="10:10" ht="15" customHeight="1" x14ac:dyDescent="0.15">
      <c r="J95" s="96"/>
    </row>
    <row r="96" spans="10:10" ht="15" customHeight="1" x14ac:dyDescent="0.15">
      <c r="J96" s="96"/>
    </row>
    <row r="97" spans="10:10" ht="15" customHeight="1" x14ac:dyDescent="0.15">
      <c r="J97" s="96"/>
    </row>
    <row r="98" spans="10:10" ht="15" customHeight="1" x14ac:dyDescent="0.15">
      <c r="J98" s="96"/>
    </row>
    <row r="99" spans="10:10" ht="15" customHeight="1" x14ac:dyDescent="0.15">
      <c r="J99" s="96"/>
    </row>
    <row r="100" spans="10:10" ht="15" customHeight="1" x14ac:dyDescent="0.15">
      <c r="J100" s="96"/>
    </row>
    <row r="101" spans="10:10" ht="15" customHeight="1" x14ac:dyDescent="0.15">
      <c r="J101" s="96"/>
    </row>
    <row r="102" spans="10:10" ht="15" customHeight="1" x14ac:dyDescent="0.15">
      <c r="J102" s="96"/>
    </row>
    <row r="103" spans="10:10" ht="15" customHeight="1" x14ac:dyDescent="0.15">
      <c r="J103" s="96"/>
    </row>
    <row r="104" spans="10:10" ht="15" customHeight="1" x14ac:dyDescent="0.15">
      <c r="J104" s="96"/>
    </row>
    <row r="105" spans="10:10" ht="15" customHeight="1" x14ac:dyDescent="0.15">
      <c r="J105" s="96"/>
    </row>
    <row r="106" spans="10:10" ht="15" customHeight="1" x14ac:dyDescent="0.15">
      <c r="J106" s="96"/>
    </row>
    <row r="107" spans="10:10" ht="15" customHeight="1" x14ac:dyDescent="0.15">
      <c r="J107" s="96"/>
    </row>
    <row r="108" spans="10:10" ht="15" customHeight="1" x14ac:dyDescent="0.15">
      <c r="J108" s="96"/>
    </row>
    <row r="109" spans="10:10" ht="15" customHeight="1" x14ac:dyDescent="0.15">
      <c r="J109" s="96"/>
    </row>
    <row r="110" spans="10:10" ht="15" customHeight="1" x14ac:dyDescent="0.15">
      <c r="J110" s="96"/>
    </row>
    <row r="111" spans="10:10" ht="15" customHeight="1" x14ac:dyDescent="0.15">
      <c r="J111" s="96"/>
    </row>
    <row r="112" spans="10:10" ht="15" customHeight="1" x14ac:dyDescent="0.15">
      <c r="J112" s="96"/>
    </row>
    <row r="113" spans="10:10" ht="15" customHeight="1" x14ac:dyDescent="0.15">
      <c r="J113" s="96"/>
    </row>
    <row r="114" spans="10:10" ht="15" customHeight="1" x14ac:dyDescent="0.15">
      <c r="J114" s="96"/>
    </row>
    <row r="115" spans="10:10" ht="15" customHeight="1" x14ac:dyDescent="0.15">
      <c r="J115" s="96"/>
    </row>
    <row r="116" spans="10:10" ht="15" customHeight="1" x14ac:dyDescent="0.15">
      <c r="J116" s="96"/>
    </row>
    <row r="117" spans="10:10" ht="15" customHeight="1" x14ac:dyDescent="0.15">
      <c r="J117" s="96"/>
    </row>
    <row r="118" spans="10:10" ht="15" customHeight="1" x14ac:dyDescent="0.15">
      <c r="J118" s="96"/>
    </row>
    <row r="119" spans="10:10" ht="15" customHeight="1" x14ac:dyDescent="0.15">
      <c r="J119" s="96"/>
    </row>
    <row r="120" spans="10:10" ht="15" customHeight="1" x14ac:dyDescent="0.15">
      <c r="J120" s="96"/>
    </row>
    <row r="121" spans="10:10" ht="15" customHeight="1" x14ac:dyDescent="0.15">
      <c r="J121" s="96"/>
    </row>
    <row r="122" spans="10:10" ht="15" customHeight="1" x14ac:dyDescent="0.15">
      <c r="J122" s="96"/>
    </row>
    <row r="123" spans="10:10" ht="15" customHeight="1" x14ac:dyDescent="0.15">
      <c r="J123" s="96"/>
    </row>
    <row r="124" spans="10:10" ht="15" customHeight="1" x14ac:dyDescent="0.15">
      <c r="J124" s="96"/>
    </row>
    <row r="125" spans="10:10" ht="15" customHeight="1" x14ac:dyDescent="0.15">
      <c r="J125" s="96"/>
    </row>
    <row r="126" spans="10:10" ht="15" customHeight="1" x14ac:dyDescent="0.15">
      <c r="J126" s="96"/>
    </row>
    <row r="127" spans="10:10" ht="15" customHeight="1" x14ac:dyDescent="0.15">
      <c r="J127" s="96"/>
    </row>
    <row r="128" spans="10:10" ht="15" customHeight="1" x14ac:dyDescent="0.15">
      <c r="J128" s="96"/>
    </row>
    <row r="129" spans="10:10" ht="15" customHeight="1" x14ac:dyDescent="0.15">
      <c r="J129" s="96"/>
    </row>
    <row r="130" spans="10:10" ht="15" customHeight="1" x14ac:dyDescent="0.15">
      <c r="J130" s="96"/>
    </row>
    <row r="131" spans="10:10" ht="15" customHeight="1" x14ac:dyDescent="0.15">
      <c r="J131" s="96"/>
    </row>
    <row r="132" spans="10:10" ht="15" customHeight="1" x14ac:dyDescent="0.15">
      <c r="J132" s="96"/>
    </row>
    <row r="133" spans="10:10" ht="15" customHeight="1" x14ac:dyDescent="0.15">
      <c r="J133" s="96"/>
    </row>
  </sheetData>
  <mergeCells count="50">
    <mergeCell ref="F58:I58"/>
    <mergeCell ref="F59:I59"/>
    <mergeCell ref="F52:I52"/>
    <mergeCell ref="F53:I53"/>
    <mergeCell ref="F54:I54"/>
    <mergeCell ref="F55:I55"/>
    <mergeCell ref="F56:I56"/>
    <mergeCell ref="F57:I57"/>
    <mergeCell ref="F46:I46"/>
    <mergeCell ref="F47:I47"/>
    <mergeCell ref="F48:I48"/>
    <mergeCell ref="F49:I49"/>
    <mergeCell ref="F50:I50"/>
    <mergeCell ref="F51:I51"/>
    <mergeCell ref="F40:I40"/>
    <mergeCell ref="F41:I41"/>
    <mergeCell ref="F42:I42"/>
    <mergeCell ref="F43:I43"/>
    <mergeCell ref="F44:I44"/>
    <mergeCell ref="F45:I45"/>
    <mergeCell ref="F34:I34"/>
    <mergeCell ref="F35:I35"/>
    <mergeCell ref="F36:I36"/>
    <mergeCell ref="F37:I37"/>
    <mergeCell ref="F38:I38"/>
    <mergeCell ref="F39:I39"/>
    <mergeCell ref="F28:I28"/>
    <mergeCell ref="F29:I29"/>
    <mergeCell ref="F30:I30"/>
    <mergeCell ref="F31:I31"/>
    <mergeCell ref="F32:I32"/>
    <mergeCell ref="F33:I33"/>
    <mergeCell ref="F22:I22"/>
    <mergeCell ref="F23:I23"/>
    <mergeCell ref="F24:I24"/>
    <mergeCell ref="F25:I25"/>
    <mergeCell ref="F26:I26"/>
    <mergeCell ref="F27:I27"/>
    <mergeCell ref="F16:I16"/>
    <mergeCell ref="F17:I17"/>
    <mergeCell ref="F18:I18"/>
    <mergeCell ref="F19:I19"/>
    <mergeCell ref="F20:I20"/>
    <mergeCell ref="F21:I21"/>
    <mergeCell ref="F10:I10"/>
    <mergeCell ref="F11:I11"/>
    <mergeCell ref="F12:I12"/>
    <mergeCell ref="F13:I13"/>
    <mergeCell ref="F14:I14"/>
    <mergeCell ref="F15:I1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37"/>
  <sheetViews>
    <sheetView zoomScale="110" zoomScaleNormal="110" workbookViewId="0"/>
  </sheetViews>
  <sheetFormatPr defaultColWidth="8.75" defaultRowHeight="15" customHeight="1" x14ac:dyDescent="0.15"/>
  <cols>
    <col min="1" max="1" width="11.25" style="98" customWidth="1"/>
    <col min="2" max="5" width="18.75" style="97" customWidth="1"/>
    <col min="6" max="16384" width="8.75" style="98"/>
  </cols>
  <sheetData>
    <row r="1" spans="1:5" s="122" customFormat="1" ht="15" customHeight="1" x14ac:dyDescent="0.15">
      <c r="A1" s="730" t="s">
        <v>771</v>
      </c>
    </row>
    <row r="2" spans="1:5" s="122" customFormat="1" ht="15" customHeight="1" x14ac:dyDescent="0.15"/>
    <row r="3" spans="1:5" ht="15" customHeight="1" x14ac:dyDescent="0.15">
      <c r="A3" s="34" t="s">
        <v>136</v>
      </c>
    </row>
    <row r="4" spans="1:5" s="102" customFormat="1" ht="15" customHeight="1" x14ac:dyDescent="0.15">
      <c r="A4" s="99" t="s">
        <v>137</v>
      </c>
      <c r="B4" s="100"/>
      <c r="C4" s="100"/>
      <c r="D4" s="100"/>
      <c r="E4" s="101" t="s">
        <v>138</v>
      </c>
    </row>
    <row r="5" spans="1:5" s="102" customFormat="1" ht="15" customHeight="1" x14ac:dyDescent="0.15">
      <c r="A5" s="38" t="s">
        <v>139</v>
      </c>
      <c r="B5" s="103" t="s">
        <v>140</v>
      </c>
      <c r="C5" s="103" t="s">
        <v>141</v>
      </c>
      <c r="D5" s="103" t="s">
        <v>142</v>
      </c>
      <c r="E5" s="104" t="s">
        <v>143</v>
      </c>
    </row>
    <row r="6" spans="1:5" s="102" customFormat="1" ht="15" hidden="1" customHeight="1" x14ac:dyDescent="0.15">
      <c r="A6" s="105" t="s">
        <v>144</v>
      </c>
      <c r="B6" s="106">
        <v>113.5</v>
      </c>
      <c r="C6" s="107">
        <v>117.9</v>
      </c>
      <c r="D6" s="107">
        <v>116.8</v>
      </c>
      <c r="E6" s="107">
        <v>119.3</v>
      </c>
    </row>
    <row r="7" spans="1:5" s="102" customFormat="1" ht="15" hidden="1" customHeight="1" x14ac:dyDescent="0.15">
      <c r="A7" s="108">
        <v>18</v>
      </c>
      <c r="B7" s="109">
        <v>124</v>
      </c>
      <c r="C7" s="107">
        <v>128.80000000000001</v>
      </c>
      <c r="D7" s="107">
        <v>127.8</v>
      </c>
      <c r="E7" s="107">
        <v>130.6</v>
      </c>
    </row>
    <row r="8" spans="1:5" s="102" customFormat="1" ht="15" hidden="1" customHeight="1" x14ac:dyDescent="0.15">
      <c r="A8" s="108">
        <v>19</v>
      </c>
      <c r="B8" s="109">
        <v>127.4</v>
      </c>
      <c r="C8" s="107">
        <v>133.9</v>
      </c>
      <c r="D8" s="107">
        <v>132.19999999999999</v>
      </c>
      <c r="E8" s="107">
        <v>136.9</v>
      </c>
    </row>
    <row r="9" spans="1:5" s="102" customFormat="1" ht="15" hidden="1" customHeight="1" x14ac:dyDescent="0.15">
      <c r="A9" s="108">
        <v>20</v>
      </c>
      <c r="B9" s="109">
        <v>150.69999999999999</v>
      </c>
      <c r="C9" s="107">
        <v>154.30000000000001</v>
      </c>
      <c r="D9" s="107">
        <v>153.9</v>
      </c>
      <c r="E9" s="107">
        <v>156.5</v>
      </c>
    </row>
    <row r="10" spans="1:5" s="102" customFormat="1" ht="15" hidden="1" customHeight="1" x14ac:dyDescent="0.15">
      <c r="A10" s="108">
        <v>21</v>
      </c>
      <c r="B10" s="109">
        <v>103.3</v>
      </c>
      <c r="C10" s="107">
        <v>106.8</v>
      </c>
      <c r="D10" s="107">
        <v>106</v>
      </c>
      <c r="E10" s="107">
        <v>108.6</v>
      </c>
    </row>
    <row r="11" spans="1:5" s="102" customFormat="1" ht="15" hidden="1" customHeight="1" x14ac:dyDescent="0.15">
      <c r="A11" s="108">
        <v>22</v>
      </c>
      <c r="B11" s="109">
        <v>123.1</v>
      </c>
      <c r="C11" s="107">
        <v>125.8</v>
      </c>
      <c r="D11" s="107">
        <v>124.7</v>
      </c>
      <c r="E11" s="107">
        <v>126.5</v>
      </c>
    </row>
    <row r="12" spans="1:5" s="102" customFormat="1" ht="15" hidden="1" customHeight="1" x14ac:dyDescent="0.15">
      <c r="A12" s="108">
        <v>23</v>
      </c>
      <c r="B12" s="109">
        <v>131.6</v>
      </c>
      <c r="C12" s="107">
        <v>134.9</v>
      </c>
      <c r="D12" s="107">
        <v>134.1</v>
      </c>
      <c r="E12" s="107">
        <v>136</v>
      </c>
    </row>
    <row r="13" spans="1:5" s="102" customFormat="1" ht="15" hidden="1" customHeight="1" x14ac:dyDescent="0.15">
      <c r="A13" s="108">
        <v>24</v>
      </c>
      <c r="B13" s="109">
        <v>139.69999999999999</v>
      </c>
      <c r="C13" s="107">
        <v>143.19999999999999</v>
      </c>
      <c r="D13" s="107">
        <v>142.30000000000001</v>
      </c>
      <c r="E13" s="107">
        <v>145.6</v>
      </c>
    </row>
    <row r="14" spans="1:5" s="102" customFormat="1" ht="15" hidden="1" customHeight="1" x14ac:dyDescent="0.15">
      <c r="A14" s="108">
        <v>25</v>
      </c>
      <c r="B14" s="109">
        <v>144.69999999999999</v>
      </c>
      <c r="C14" s="107">
        <v>148.80000000000001</v>
      </c>
      <c r="D14" s="107">
        <v>147.80000000000001</v>
      </c>
      <c r="E14" s="107">
        <v>149.69999999999999</v>
      </c>
    </row>
    <row r="15" spans="1:5" s="102" customFormat="1" ht="15" hidden="1" customHeight="1" x14ac:dyDescent="0.15">
      <c r="A15" s="105" t="s">
        <v>145</v>
      </c>
      <c r="B15" s="110">
        <v>144.69999999999999</v>
      </c>
      <c r="C15" s="111">
        <v>148.80000000000001</v>
      </c>
      <c r="D15" s="112">
        <v>147.80000000000001</v>
      </c>
      <c r="E15" s="113">
        <v>149.69999999999999</v>
      </c>
    </row>
    <row r="16" spans="1:5" s="102" customFormat="1" ht="15" customHeight="1" x14ac:dyDescent="0.15">
      <c r="A16" s="105" t="s">
        <v>146</v>
      </c>
      <c r="B16" s="114">
        <v>153.80000000000001</v>
      </c>
      <c r="C16" s="111">
        <v>158.30000000000001</v>
      </c>
      <c r="D16" s="112">
        <v>156.80000000000001</v>
      </c>
      <c r="E16" s="113">
        <v>159.4</v>
      </c>
    </row>
    <row r="17" spans="1:5" s="102" customFormat="1" ht="15" customHeight="1" x14ac:dyDescent="0.15">
      <c r="A17" s="108">
        <v>27</v>
      </c>
      <c r="B17" s="114">
        <v>138.80000000000001</v>
      </c>
      <c r="C17" s="111">
        <v>145.19999999999999</v>
      </c>
      <c r="D17" s="112">
        <v>143</v>
      </c>
      <c r="E17" s="113">
        <v>145.5</v>
      </c>
    </row>
    <row r="18" spans="1:5" s="102" customFormat="1" ht="15" customHeight="1" x14ac:dyDescent="0.15">
      <c r="A18" s="108">
        <v>28</v>
      </c>
      <c r="B18" s="114">
        <v>114.3</v>
      </c>
      <c r="C18" s="111">
        <v>120.4</v>
      </c>
      <c r="D18" s="112">
        <v>118.9</v>
      </c>
      <c r="E18" s="113">
        <v>123.5</v>
      </c>
    </row>
    <row r="19" spans="1:5" s="102" customFormat="1" ht="15" customHeight="1" x14ac:dyDescent="0.15">
      <c r="A19" s="108">
        <v>29</v>
      </c>
      <c r="B19" s="114">
        <v>125.8</v>
      </c>
      <c r="C19" s="111">
        <v>130.5</v>
      </c>
      <c r="D19" s="112">
        <v>128.9</v>
      </c>
      <c r="E19" s="113">
        <v>131.80000000000001</v>
      </c>
    </row>
    <row r="20" spans="1:5" s="102" customFormat="1" ht="15" customHeight="1" x14ac:dyDescent="0.15">
      <c r="A20" s="108">
        <v>30</v>
      </c>
      <c r="B20" s="114">
        <v>137.1</v>
      </c>
      <c r="C20" s="111">
        <v>141.9</v>
      </c>
      <c r="D20" s="112">
        <v>140.4</v>
      </c>
      <c r="E20" s="113">
        <v>142.5</v>
      </c>
    </row>
    <row r="21" spans="1:5" s="102" customFormat="1" ht="15" customHeight="1" x14ac:dyDescent="0.15">
      <c r="A21" s="105">
        <v>31</v>
      </c>
      <c r="B21" s="114">
        <v>137.5</v>
      </c>
      <c r="C21" s="111">
        <v>143.9</v>
      </c>
      <c r="D21" s="111">
        <v>141.69999999999999</v>
      </c>
      <c r="E21" s="115">
        <v>142.6</v>
      </c>
    </row>
    <row r="22" spans="1:5" s="102" customFormat="1" ht="15" customHeight="1" x14ac:dyDescent="0.15">
      <c r="A22" s="116" t="s">
        <v>147</v>
      </c>
      <c r="B22" s="117">
        <v>145.9</v>
      </c>
      <c r="C22" s="117">
        <v>150.1</v>
      </c>
      <c r="D22" s="117">
        <v>149.5</v>
      </c>
      <c r="E22" s="117">
        <v>151</v>
      </c>
    </row>
    <row r="23" spans="1:5" s="102" customFormat="1" ht="15" customHeight="1" x14ac:dyDescent="0.15">
      <c r="A23" s="116" t="s">
        <v>41</v>
      </c>
      <c r="B23" s="117">
        <v>131.6</v>
      </c>
      <c r="C23" s="117">
        <v>136.1</v>
      </c>
      <c r="D23" s="117">
        <v>135.80000000000001</v>
      </c>
      <c r="E23" s="117">
        <v>137.80000000000001</v>
      </c>
    </row>
    <row r="24" spans="1:5" s="102" customFormat="1" ht="15" customHeight="1" x14ac:dyDescent="0.15">
      <c r="A24" s="116"/>
      <c r="B24" s="117"/>
      <c r="C24" s="117"/>
      <c r="D24" s="117"/>
      <c r="E24" s="117"/>
    </row>
    <row r="25" spans="1:5" s="102" customFormat="1" ht="15" customHeight="1" x14ac:dyDescent="0.15">
      <c r="A25" s="45" t="s">
        <v>148</v>
      </c>
      <c r="B25" s="117">
        <v>157.6</v>
      </c>
      <c r="C25" s="117">
        <v>164.7</v>
      </c>
      <c r="D25" s="117">
        <v>163.4</v>
      </c>
      <c r="E25" s="117">
        <v>166.7</v>
      </c>
    </row>
    <row r="26" spans="1:5" s="102" customFormat="1" ht="15" customHeight="1" x14ac:dyDescent="0.15">
      <c r="A26" s="45" t="s">
        <v>149</v>
      </c>
      <c r="B26" s="117">
        <v>166.9</v>
      </c>
      <c r="C26" s="117">
        <v>171.2</v>
      </c>
      <c r="D26" s="117">
        <v>170.9</v>
      </c>
      <c r="E26" s="117">
        <v>173</v>
      </c>
    </row>
    <row r="27" spans="1:5" s="102" customFormat="1" ht="15" customHeight="1" x14ac:dyDescent="0.15">
      <c r="A27" s="45" t="s">
        <v>150</v>
      </c>
      <c r="B27" s="117">
        <v>171.9</v>
      </c>
      <c r="C27" s="117">
        <v>174.6</v>
      </c>
      <c r="D27" s="117">
        <v>174.3</v>
      </c>
      <c r="E27" s="117">
        <v>175.2</v>
      </c>
    </row>
    <row r="28" spans="1:5" s="102" customFormat="1" ht="15" customHeight="1" x14ac:dyDescent="0.15">
      <c r="A28" s="45" t="s">
        <v>151</v>
      </c>
      <c r="B28" s="117">
        <v>171</v>
      </c>
      <c r="C28" s="117">
        <v>174.1</v>
      </c>
      <c r="D28" s="117">
        <v>173.7</v>
      </c>
      <c r="E28" s="117">
        <v>174.5</v>
      </c>
    </row>
    <row r="29" spans="1:5" s="102" customFormat="1" ht="15" customHeight="1" x14ac:dyDescent="0.15">
      <c r="A29" s="45" t="s">
        <v>152</v>
      </c>
      <c r="B29" s="117">
        <v>165.3</v>
      </c>
      <c r="C29" s="117">
        <v>171.1</v>
      </c>
      <c r="D29" s="117">
        <v>169.5</v>
      </c>
      <c r="E29" s="117">
        <v>171.2</v>
      </c>
    </row>
    <row r="30" spans="1:5" s="102" customFormat="1" ht="15" customHeight="1" x14ac:dyDescent="0.15">
      <c r="A30" s="45" t="s">
        <v>153</v>
      </c>
      <c r="B30" s="117">
        <v>163.5</v>
      </c>
      <c r="C30" s="117">
        <v>169.8</v>
      </c>
      <c r="D30" s="117">
        <v>167.9</v>
      </c>
      <c r="E30" s="117">
        <v>170</v>
      </c>
    </row>
    <row r="31" spans="1:5" s="102" customFormat="1" ht="15" customHeight="1" x14ac:dyDescent="0.15">
      <c r="A31" s="45" t="s">
        <v>154</v>
      </c>
      <c r="B31" s="117">
        <v>168.3</v>
      </c>
      <c r="C31" s="117">
        <v>173.6</v>
      </c>
      <c r="D31" s="117">
        <v>172.7</v>
      </c>
      <c r="E31" s="117">
        <v>174.1</v>
      </c>
    </row>
    <row r="32" spans="1:5" s="102" customFormat="1" ht="15" customHeight="1" x14ac:dyDescent="0.15">
      <c r="A32" s="45" t="s">
        <v>155</v>
      </c>
      <c r="B32" s="117">
        <v>163</v>
      </c>
      <c r="C32" s="117">
        <v>169.9</v>
      </c>
      <c r="D32" s="117">
        <v>168.2</v>
      </c>
      <c r="E32" s="117">
        <v>170.2</v>
      </c>
    </row>
    <row r="33" spans="1:5" s="102" customFormat="1" ht="15" customHeight="1" x14ac:dyDescent="0.15">
      <c r="A33" s="45" t="s">
        <v>156</v>
      </c>
      <c r="B33" s="117">
        <v>162.80000000000001</v>
      </c>
      <c r="C33" s="117">
        <v>169.6</v>
      </c>
      <c r="D33" s="117">
        <v>168.2</v>
      </c>
      <c r="E33" s="117">
        <v>169.3</v>
      </c>
    </row>
    <row r="34" spans="1:5" s="102" customFormat="1" ht="15" customHeight="1" x14ac:dyDescent="0.15">
      <c r="A34" s="45" t="s">
        <v>157</v>
      </c>
      <c r="B34" s="117">
        <v>161.19999999999999</v>
      </c>
      <c r="C34" s="117">
        <v>169.1</v>
      </c>
      <c r="D34" s="117">
        <v>167.5</v>
      </c>
      <c r="E34" s="117">
        <v>169.2</v>
      </c>
    </row>
    <row r="35" spans="1:5" s="102" customFormat="1" ht="15" customHeight="1" x14ac:dyDescent="0.15">
      <c r="A35" s="45" t="s">
        <v>158</v>
      </c>
      <c r="B35" s="117">
        <v>162.6</v>
      </c>
      <c r="C35" s="117">
        <v>168.1</v>
      </c>
      <c r="D35" s="117">
        <v>166.8</v>
      </c>
      <c r="E35" s="117">
        <v>169.8</v>
      </c>
    </row>
    <row r="36" spans="1:5" s="102" customFormat="1" ht="15" customHeight="1" x14ac:dyDescent="0.15">
      <c r="A36" s="46" t="s">
        <v>159</v>
      </c>
      <c r="B36" s="118">
        <v>162.69999999999999</v>
      </c>
      <c r="C36" s="118">
        <v>168.1</v>
      </c>
      <c r="D36" s="118">
        <v>166.9</v>
      </c>
      <c r="E36" s="117">
        <v>169.7</v>
      </c>
    </row>
    <row r="37" spans="1:5" s="102" customFormat="1" ht="15" customHeight="1" x14ac:dyDescent="0.15">
      <c r="A37" s="35"/>
      <c r="B37" s="119"/>
      <c r="C37" s="100"/>
      <c r="D37" s="120"/>
      <c r="E37" s="121" t="s">
        <v>160</v>
      </c>
    </row>
  </sheetData>
  <phoneticPr fontId="2"/>
  <dataValidations count="1">
    <dataValidation imeMode="off" allowBlank="1" showInputMessage="1" showErrorMessage="1" sqref="B22:D36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9"/>
  <sheetViews>
    <sheetView zoomScale="110" zoomScaleNormal="110" workbookViewId="0"/>
  </sheetViews>
  <sheetFormatPr defaultColWidth="17.25" defaultRowHeight="15" customHeight="1" x14ac:dyDescent="0.15"/>
  <cols>
    <col min="1" max="1" width="11.25" style="133" customWidth="1"/>
    <col min="2" max="5" width="18.75" style="133" customWidth="1"/>
    <col min="6" max="16384" width="17.25" style="133"/>
  </cols>
  <sheetData>
    <row r="1" spans="1:5" ht="15" customHeight="1" x14ac:dyDescent="0.15">
      <c r="A1" s="730" t="s">
        <v>771</v>
      </c>
    </row>
    <row r="3" spans="1:5" s="122" customFormat="1" ht="15" customHeight="1" x14ac:dyDescent="0.15">
      <c r="A3" s="34" t="s">
        <v>161</v>
      </c>
    </row>
    <row r="4" spans="1:5" s="35" customFormat="1" ht="15" customHeight="1" x14ac:dyDescent="0.15">
      <c r="A4" s="123"/>
      <c r="E4" s="124" t="s">
        <v>162</v>
      </c>
    </row>
    <row r="5" spans="1:5" s="127" customFormat="1" ht="15" customHeight="1" x14ac:dyDescent="0.15">
      <c r="A5" s="38" t="s">
        <v>163</v>
      </c>
      <c r="B5" s="38" t="s">
        <v>164</v>
      </c>
      <c r="C5" s="125" t="s">
        <v>165</v>
      </c>
      <c r="D5" s="125" t="s">
        <v>166</v>
      </c>
      <c r="E5" s="126" t="s">
        <v>167</v>
      </c>
    </row>
    <row r="6" spans="1:5" s="35" customFormat="1" ht="15" customHeight="1" x14ac:dyDescent="0.15">
      <c r="A6" s="45" t="s">
        <v>168</v>
      </c>
      <c r="B6" s="128">
        <v>103</v>
      </c>
      <c r="C6" s="128">
        <v>44</v>
      </c>
      <c r="D6" s="128">
        <v>13</v>
      </c>
      <c r="E6" s="128">
        <v>54</v>
      </c>
    </row>
    <row r="7" spans="1:5" s="35" customFormat="1" ht="15" customHeight="1" x14ac:dyDescent="0.15">
      <c r="A7" s="45" t="s">
        <v>40</v>
      </c>
      <c r="B7" s="128">
        <v>82</v>
      </c>
      <c r="C7" s="128">
        <v>38</v>
      </c>
      <c r="D7" s="128">
        <v>16</v>
      </c>
      <c r="E7" s="128">
        <v>32</v>
      </c>
    </row>
    <row r="8" spans="1:5" s="35" customFormat="1" ht="15" customHeight="1" x14ac:dyDescent="0.15">
      <c r="A8" s="45" t="s">
        <v>41</v>
      </c>
      <c r="B8" s="129">
        <v>83</v>
      </c>
      <c r="C8" s="129">
        <v>14</v>
      </c>
      <c r="D8" s="129">
        <v>12</v>
      </c>
      <c r="E8" s="129">
        <v>45</v>
      </c>
    </row>
    <row r="9" spans="1:5" s="35" customFormat="1" ht="15" customHeight="1" x14ac:dyDescent="0.15">
      <c r="A9" s="130"/>
      <c r="B9" s="131"/>
      <c r="C9" s="131"/>
      <c r="D9" s="131"/>
      <c r="E9" s="132" t="s">
        <v>169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19"/>
  <sheetViews>
    <sheetView zoomScale="110" zoomScaleNormal="110" workbookViewId="0"/>
  </sheetViews>
  <sheetFormatPr defaultColWidth="9" defaultRowHeight="15" customHeight="1" x14ac:dyDescent="0.15"/>
  <cols>
    <col min="1" max="1" width="18.125" style="135" customWidth="1"/>
    <col min="2" max="2" width="16.875" style="135" customWidth="1"/>
    <col min="3" max="3" width="13.75" style="135" customWidth="1"/>
    <col min="4" max="6" width="12.5" style="135" customWidth="1"/>
    <col min="7" max="16384" width="9" style="135"/>
  </cols>
  <sheetData>
    <row r="1" spans="1:6" s="136" customFormat="1" ht="15" customHeight="1" x14ac:dyDescent="0.15">
      <c r="A1" s="731" t="s">
        <v>771</v>
      </c>
    </row>
    <row r="2" spans="1:6" s="136" customFormat="1" ht="15" customHeight="1" x14ac:dyDescent="0.15"/>
    <row r="3" spans="1:6" s="137" customFormat="1" ht="15" customHeight="1" x14ac:dyDescent="0.15">
      <c r="A3" s="134" t="s">
        <v>170</v>
      </c>
      <c r="B3" s="135"/>
      <c r="C3" s="136"/>
      <c r="D3" s="136"/>
      <c r="E3" s="135"/>
      <c r="F3" s="135"/>
    </row>
    <row r="4" spans="1:6" ht="15" customHeight="1" x14ac:dyDescent="0.15">
      <c r="A4" s="136" t="s">
        <v>171</v>
      </c>
      <c r="C4" s="136"/>
      <c r="D4" s="136"/>
      <c r="F4" s="138" t="s">
        <v>172</v>
      </c>
    </row>
    <row r="5" spans="1:6" ht="15" customHeight="1" x14ac:dyDescent="0.15">
      <c r="A5" s="139" t="s">
        <v>173</v>
      </c>
      <c r="B5" s="139"/>
      <c r="C5" s="140"/>
      <c r="D5" s="141" t="s">
        <v>174</v>
      </c>
      <c r="E5" s="142" t="s">
        <v>175</v>
      </c>
      <c r="F5" s="142" t="s">
        <v>176</v>
      </c>
    </row>
    <row r="6" spans="1:6" ht="15" customHeight="1" x14ac:dyDescent="0.15">
      <c r="A6" s="143" t="s">
        <v>177</v>
      </c>
      <c r="B6" s="144" t="s">
        <v>178</v>
      </c>
      <c r="C6" s="145" t="s">
        <v>179</v>
      </c>
      <c r="D6" s="146">
        <v>177</v>
      </c>
      <c r="E6" s="146">
        <v>59</v>
      </c>
      <c r="F6" s="146">
        <v>160</v>
      </c>
    </row>
    <row r="7" spans="1:6" ht="15" customHeight="1" x14ac:dyDescent="0.15">
      <c r="A7" s="147"/>
      <c r="B7" s="148" t="s">
        <v>180</v>
      </c>
      <c r="C7" s="149" t="s">
        <v>179</v>
      </c>
      <c r="D7" s="146">
        <v>315</v>
      </c>
      <c r="E7" s="146">
        <v>195</v>
      </c>
      <c r="F7" s="146">
        <v>313</v>
      </c>
    </row>
    <row r="8" spans="1:6" ht="15" customHeight="1" x14ac:dyDescent="0.15">
      <c r="A8" s="147"/>
      <c r="B8" s="150"/>
      <c r="C8" s="149" t="s">
        <v>181</v>
      </c>
      <c r="D8" s="151">
        <v>0</v>
      </c>
      <c r="E8" s="151">
        <v>0</v>
      </c>
      <c r="F8" s="151">
        <v>0</v>
      </c>
    </row>
    <row r="9" spans="1:6" ht="15" customHeight="1" x14ac:dyDescent="0.15">
      <c r="A9" s="147"/>
      <c r="B9" s="150"/>
      <c r="C9" s="149" t="s">
        <v>182</v>
      </c>
      <c r="D9" s="151">
        <v>0</v>
      </c>
      <c r="E9" s="151">
        <v>0</v>
      </c>
      <c r="F9" s="151">
        <v>0</v>
      </c>
    </row>
    <row r="10" spans="1:6" ht="15" customHeight="1" x14ac:dyDescent="0.15">
      <c r="A10" s="147"/>
      <c r="B10" s="152"/>
      <c r="C10" s="153" t="s">
        <v>183</v>
      </c>
      <c r="D10" s="146">
        <v>2</v>
      </c>
      <c r="E10" s="146">
        <v>2</v>
      </c>
      <c r="F10" s="146">
        <v>1</v>
      </c>
    </row>
    <row r="11" spans="1:6" ht="15" customHeight="1" x14ac:dyDescent="0.15">
      <c r="A11" s="154"/>
      <c r="B11" s="155" t="s">
        <v>184</v>
      </c>
      <c r="C11" s="156"/>
      <c r="D11" s="157">
        <v>494</v>
      </c>
      <c r="E11" s="157">
        <v>256</v>
      </c>
      <c r="F11" s="157">
        <f>SUM(F6:F10)</f>
        <v>474</v>
      </c>
    </row>
    <row r="12" spans="1:6" ht="15" customHeight="1" x14ac:dyDescent="0.15">
      <c r="A12" s="158" t="s">
        <v>185</v>
      </c>
      <c r="B12" s="159" t="s">
        <v>180</v>
      </c>
      <c r="C12" s="145" t="s">
        <v>186</v>
      </c>
      <c r="D12" s="160">
        <v>147</v>
      </c>
      <c r="E12" s="160">
        <v>64</v>
      </c>
      <c r="F12" s="160">
        <v>148</v>
      </c>
    </row>
    <row r="13" spans="1:6" ht="15" customHeight="1" x14ac:dyDescent="0.15">
      <c r="A13" s="161"/>
      <c r="B13" s="159"/>
      <c r="C13" s="149" t="s">
        <v>181</v>
      </c>
      <c r="D13" s="162">
        <v>80</v>
      </c>
      <c r="E13" s="162">
        <v>16</v>
      </c>
      <c r="F13" s="162">
        <v>98</v>
      </c>
    </row>
    <row r="14" spans="1:6" ht="15" customHeight="1" x14ac:dyDescent="0.15">
      <c r="A14" s="161"/>
      <c r="B14" s="163"/>
      <c r="C14" s="149" t="s">
        <v>182</v>
      </c>
      <c r="D14" s="164">
        <v>2</v>
      </c>
      <c r="E14" s="164">
        <v>3</v>
      </c>
      <c r="F14" s="164">
        <v>1</v>
      </c>
    </row>
    <row r="15" spans="1:6" ht="15" customHeight="1" x14ac:dyDescent="0.15">
      <c r="A15" s="165"/>
      <c r="B15" s="166" t="s">
        <v>184</v>
      </c>
      <c r="C15" s="167"/>
      <c r="D15" s="168">
        <v>229</v>
      </c>
      <c r="E15" s="168">
        <v>83</v>
      </c>
      <c r="F15" s="168">
        <f>SUM(F12:F14)</f>
        <v>247</v>
      </c>
    </row>
    <row r="16" spans="1:6" ht="15" customHeight="1" x14ac:dyDescent="0.15">
      <c r="A16" s="158" t="s">
        <v>187</v>
      </c>
      <c r="B16" s="169" t="s">
        <v>180</v>
      </c>
      <c r="C16" s="170" t="s">
        <v>179</v>
      </c>
      <c r="D16" s="146">
        <v>225</v>
      </c>
      <c r="E16" s="146">
        <v>752</v>
      </c>
      <c r="F16" s="146">
        <v>240</v>
      </c>
    </row>
    <row r="17" spans="1:6" ht="15" customHeight="1" x14ac:dyDescent="0.15">
      <c r="A17" s="161"/>
      <c r="B17" s="163"/>
      <c r="C17" s="149" t="s">
        <v>182</v>
      </c>
      <c r="D17" s="146">
        <v>9</v>
      </c>
      <c r="E17" s="146">
        <v>9</v>
      </c>
      <c r="F17" s="146">
        <v>9</v>
      </c>
    </row>
    <row r="18" spans="1:6" ht="15" customHeight="1" x14ac:dyDescent="0.15">
      <c r="A18" s="165"/>
      <c r="B18" s="166" t="s">
        <v>184</v>
      </c>
      <c r="C18" s="167"/>
      <c r="D18" s="168">
        <v>234</v>
      </c>
      <c r="E18" s="168">
        <v>761</v>
      </c>
      <c r="F18" s="168">
        <f>SUM(F16:F17)</f>
        <v>249</v>
      </c>
    </row>
    <row r="19" spans="1:6" ht="15" customHeight="1" x14ac:dyDescent="0.15">
      <c r="B19" s="136"/>
      <c r="C19" s="136"/>
      <c r="D19" s="171"/>
      <c r="E19" s="171"/>
      <c r="F19" s="171" t="s">
        <v>42</v>
      </c>
    </row>
  </sheetData>
  <mergeCells count="10">
    <mergeCell ref="A16:A18"/>
    <mergeCell ref="B16:B17"/>
    <mergeCell ref="B18:C18"/>
    <mergeCell ref="A5:C5"/>
    <mergeCell ref="A6:A11"/>
    <mergeCell ref="B7:B10"/>
    <mergeCell ref="B11:C11"/>
    <mergeCell ref="A12:A15"/>
    <mergeCell ref="B12:B14"/>
    <mergeCell ref="B15:C1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12"/>
  <sheetViews>
    <sheetView zoomScale="110" zoomScaleNormal="110" workbookViewId="0"/>
  </sheetViews>
  <sheetFormatPr defaultColWidth="9" defaultRowHeight="15" customHeight="1" x14ac:dyDescent="0.15"/>
  <cols>
    <col min="1" max="1" width="18.125" style="135" customWidth="1"/>
    <col min="2" max="2" width="16.875" style="135" customWidth="1"/>
    <col min="3" max="3" width="13.75" style="135" customWidth="1"/>
    <col min="4" max="6" width="12.5" style="135" customWidth="1"/>
    <col min="7" max="16384" width="9" style="135"/>
  </cols>
  <sheetData>
    <row r="1" spans="1:6" s="136" customFormat="1" ht="15" customHeight="1" x14ac:dyDescent="0.15">
      <c r="A1" s="731" t="s">
        <v>771</v>
      </c>
    </row>
    <row r="2" spans="1:6" s="136" customFormat="1" ht="15" customHeight="1" x14ac:dyDescent="0.15"/>
    <row r="3" spans="1:6" ht="15" customHeight="1" x14ac:dyDescent="0.15">
      <c r="A3" s="136" t="s">
        <v>188</v>
      </c>
      <c r="C3" s="136"/>
      <c r="D3" s="136"/>
      <c r="E3" s="136"/>
      <c r="F3" s="138" t="s">
        <v>172</v>
      </c>
    </row>
    <row r="4" spans="1:6" ht="15" customHeight="1" x14ac:dyDescent="0.15">
      <c r="A4" s="139" t="s">
        <v>173</v>
      </c>
      <c r="B4" s="139"/>
      <c r="C4" s="140"/>
      <c r="D4" s="141" t="s">
        <v>189</v>
      </c>
      <c r="E4" s="141" t="s">
        <v>175</v>
      </c>
      <c r="F4" s="172" t="s">
        <v>176</v>
      </c>
    </row>
    <row r="5" spans="1:6" ht="15" customHeight="1" x14ac:dyDescent="0.15">
      <c r="A5" s="173" t="s">
        <v>190</v>
      </c>
      <c r="B5" s="174" t="s">
        <v>191</v>
      </c>
      <c r="C5" s="145" t="s">
        <v>192</v>
      </c>
      <c r="D5" s="160">
        <v>8</v>
      </c>
      <c r="E5" s="160">
        <v>4</v>
      </c>
      <c r="F5" s="160">
        <v>8</v>
      </c>
    </row>
    <row r="6" spans="1:6" ht="15" customHeight="1" x14ac:dyDescent="0.15">
      <c r="A6" s="175"/>
      <c r="B6" s="176" t="s">
        <v>193</v>
      </c>
      <c r="C6" s="153" t="s">
        <v>194</v>
      </c>
      <c r="D6" s="164">
        <v>183</v>
      </c>
      <c r="E6" s="164">
        <v>94</v>
      </c>
      <c r="F6" s="164">
        <v>174</v>
      </c>
    </row>
    <row r="7" spans="1:6" ht="15" customHeight="1" x14ac:dyDescent="0.15">
      <c r="A7" s="173" t="s">
        <v>195</v>
      </c>
      <c r="B7" s="174" t="s">
        <v>196</v>
      </c>
      <c r="C7" s="145" t="s">
        <v>194</v>
      </c>
      <c r="D7" s="160">
        <v>0</v>
      </c>
      <c r="E7" s="160">
        <v>0</v>
      </c>
      <c r="F7" s="160">
        <v>0</v>
      </c>
    </row>
    <row r="8" spans="1:6" ht="15" customHeight="1" x14ac:dyDescent="0.15">
      <c r="A8" s="175"/>
      <c r="B8" s="177" t="s">
        <v>197</v>
      </c>
      <c r="C8" s="149" t="s">
        <v>194</v>
      </c>
      <c r="D8" s="178">
        <v>0</v>
      </c>
      <c r="E8" s="178">
        <v>0</v>
      </c>
      <c r="F8" s="178">
        <v>0</v>
      </c>
    </row>
    <row r="9" spans="1:6" ht="15" customHeight="1" x14ac:dyDescent="0.15">
      <c r="A9" s="175"/>
      <c r="B9" s="177" t="s">
        <v>198</v>
      </c>
      <c r="C9" s="149" t="s">
        <v>194</v>
      </c>
      <c r="D9" s="164">
        <v>0</v>
      </c>
      <c r="E9" s="164">
        <v>0</v>
      </c>
      <c r="F9" s="164">
        <v>0</v>
      </c>
    </row>
    <row r="10" spans="1:6" ht="15" customHeight="1" x14ac:dyDescent="0.15">
      <c r="A10" s="175"/>
      <c r="B10" s="177" t="s">
        <v>199</v>
      </c>
      <c r="C10" s="149" t="s">
        <v>194</v>
      </c>
      <c r="D10" s="164">
        <v>0</v>
      </c>
      <c r="E10" s="164">
        <v>0</v>
      </c>
      <c r="F10" s="164">
        <v>0</v>
      </c>
    </row>
    <row r="11" spans="1:6" ht="15" customHeight="1" x14ac:dyDescent="0.15">
      <c r="A11" s="179"/>
      <c r="B11" s="180" t="s">
        <v>200</v>
      </c>
      <c r="C11" s="181" t="s">
        <v>194</v>
      </c>
      <c r="D11" s="182">
        <v>0</v>
      </c>
      <c r="E11" s="182">
        <v>0</v>
      </c>
      <c r="F11" s="182">
        <v>0</v>
      </c>
    </row>
    <row r="12" spans="1:6" ht="15" customHeight="1" x14ac:dyDescent="0.15">
      <c r="B12" s="136"/>
      <c r="D12" s="171"/>
      <c r="E12" s="171"/>
      <c r="F12" s="171" t="s">
        <v>42</v>
      </c>
    </row>
  </sheetData>
  <mergeCells count="3">
    <mergeCell ref="A4:C4"/>
    <mergeCell ref="A5:A6"/>
    <mergeCell ref="A7:A11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35</vt:i4>
      </vt:variant>
      <vt:variant>
        <vt:lpstr>名前付き一覧</vt:lpstr>
      </vt:variant>
      <vt:variant>
        <vt:i4>1</vt:i4>
      </vt:variant>
    </vt:vector>
  </HeadingPairs>
  <TitlesOfParts>
    <vt:vector size="36" baseType="lpstr">
      <vt:lpstr>目次</vt:lpstr>
      <vt:lpstr>4-1</vt:lpstr>
      <vt:lpstr>4-2</vt:lpstr>
      <vt:lpstr>4-3</vt:lpstr>
      <vt:lpstr>4-4</vt:lpstr>
      <vt:lpstr>4-5</vt:lpstr>
      <vt:lpstr>4-6</vt:lpstr>
      <vt:lpstr>4-7(1)</vt:lpstr>
      <vt:lpstr>4-7(2)</vt:lpstr>
      <vt:lpstr>4-8</vt:lpstr>
      <vt:lpstr>4-9</vt:lpstr>
      <vt:lpstr>4-10</vt:lpstr>
      <vt:lpstr>4-11</vt:lpstr>
      <vt:lpstr>4-12</vt:lpstr>
      <vt:lpstr>4-13</vt:lpstr>
      <vt:lpstr>4-14</vt:lpstr>
      <vt:lpstr>4-15</vt:lpstr>
      <vt:lpstr>4-16</vt:lpstr>
      <vt:lpstr>4-17</vt:lpstr>
      <vt:lpstr>4-18</vt:lpstr>
      <vt:lpstr>4-19</vt:lpstr>
      <vt:lpstr>4-20</vt:lpstr>
      <vt:lpstr>4-21</vt:lpstr>
      <vt:lpstr>4-22</vt:lpstr>
      <vt:lpstr>4-23</vt:lpstr>
      <vt:lpstr>4-24(1)</vt:lpstr>
      <vt:lpstr>4-24(2)</vt:lpstr>
      <vt:lpstr>4-25</vt:lpstr>
      <vt:lpstr>4-26</vt:lpstr>
      <vt:lpstr>4-27</vt:lpstr>
      <vt:lpstr>4-28</vt:lpstr>
      <vt:lpstr>4-29</vt:lpstr>
      <vt:lpstr>4-30</vt:lpstr>
      <vt:lpstr>4-31</vt:lpstr>
      <vt:lpstr>4-32</vt:lpstr>
      <vt:lpstr>'4-10'!Print_Area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2023-04-18T00:56:39Z</dcterms:modified>
</cp:coreProperties>
</file>