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30100政策課\◇【統計担当】\02 統計一般\01 業務関係\03 統計年報\02 年報作成作業フォルダ（過年分）\★令和４年版作成作業\60 ホームページ\★統計年報 オープンデータ用ファイル作成手順\"/>
    </mc:Choice>
  </mc:AlternateContent>
  <bookViews>
    <workbookView xWindow="240" yWindow="60" windowWidth="19395" windowHeight="7155"/>
  </bookViews>
  <sheets>
    <sheet name="目次" sheetId="648" r:id="rId1"/>
    <sheet name="9-1" sheetId="624" r:id="rId2"/>
    <sheet name="9-2" sheetId="625" r:id="rId3"/>
    <sheet name="9-3" sheetId="626" r:id="rId4"/>
    <sheet name="9-4(1)" sheetId="627" r:id="rId5"/>
    <sheet name="9-4(2)" sheetId="628" r:id="rId6"/>
    <sheet name="9-5" sheetId="629" r:id="rId7"/>
    <sheet name="9-6" sheetId="630" r:id="rId8"/>
    <sheet name="9-7" sheetId="631" r:id="rId9"/>
    <sheet name="9-8" sheetId="632" r:id="rId10"/>
    <sheet name="9-9" sheetId="633" r:id="rId11"/>
    <sheet name="9-10" sheetId="636" r:id="rId12"/>
    <sheet name="9-11" sheetId="637" r:id="rId13"/>
    <sheet name="9-12" sheetId="638" r:id="rId14"/>
    <sheet name="9-13" sheetId="639" r:id="rId15"/>
    <sheet name="9-14" sheetId="640" r:id="rId16"/>
    <sheet name="9-15" sheetId="641" r:id="rId17"/>
    <sheet name="9-16" sheetId="643" r:id="rId18"/>
    <sheet name="9-17" sheetId="644" r:id="rId19"/>
    <sheet name="9-18" sheetId="645" r:id="rId20"/>
    <sheet name="9-19" sheetId="646" r:id="rId21"/>
    <sheet name="9-20" sheetId="647" r:id="rId22"/>
  </sheets>
  <calcPr calcId="162913" calcMode="manual"/>
</workbook>
</file>

<file path=xl/calcChain.xml><?xml version="1.0" encoding="utf-8"?>
<calcChain xmlns="http://schemas.openxmlformats.org/spreadsheetml/2006/main">
  <c r="B8" i="643" l="1"/>
  <c r="H14" i="639" l="1"/>
  <c r="G14" i="639"/>
  <c r="D14" i="639"/>
  <c r="C14" i="639"/>
  <c r="C9" i="632" l="1"/>
  <c r="B9" i="632"/>
  <c r="E9" i="632" s="1"/>
  <c r="G9" i="630"/>
  <c r="F9" i="630"/>
  <c r="H9" i="630" s="1"/>
  <c r="E9" i="630"/>
  <c r="I10" i="629"/>
  <c r="J10" i="629" s="1"/>
  <c r="E10" i="629"/>
  <c r="F10" i="629" s="1"/>
  <c r="G10" i="629" s="1"/>
  <c r="D10" i="629"/>
  <c r="C10" i="629"/>
  <c r="G9" i="629"/>
  <c r="J9" i="627"/>
  <c r="H9" i="627"/>
  <c r="D9" i="627"/>
  <c r="B8" i="624"/>
  <c r="M10" i="629" l="1"/>
  <c r="L10" i="629"/>
  <c r="K10" i="629"/>
</calcChain>
</file>

<file path=xl/sharedStrings.xml><?xml version="1.0" encoding="utf-8"?>
<sst xmlns="http://schemas.openxmlformats.org/spreadsheetml/2006/main" count="508" uniqueCount="368">
  <si>
    <t>区　分</t>
    <rPh sb="0" eb="1">
      <t>ク</t>
    </rPh>
    <rPh sb="2" eb="3">
      <t>ブン</t>
    </rPh>
    <phoneticPr fontId="41"/>
  </si>
  <si>
    <t>2年</t>
    <rPh sb="1" eb="2">
      <t>ネン</t>
    </rPh>
    <phoneticPr fontId="41"/>
  </si>
  <si>
    <t>3年</t>
    <rPh sb="1" eb="2">
      <t>ネン</t>
    </rPh>
    <phoneticPr fontId="41"/>
  </si>
  <si>
    <t>計</t>
    <rPh sb="0" eb="1">
      <t>ケイ</t>
    </rPh>
    <phoneticPr fontId="41"/>
  </si>
  <si>
    <t>‐</t>
  </si>
  <si>
    <t>総　数</t>
    <rPh sb="0" eb="1">
      <t>フサ</t>
    </rPh>
    <rPh sb="2" eb="3">
      <t>スウ</t>
    </rPh>
    <phoneticPr fontId="41"/>
  </si>
  <si>
    <t>令和元</t>
    <rPh sb="0" eb="1">
      <t>レイワ</t>
    </rPh>
    <rPh sb="1" eb="2">
      <t>ガン</t>
    </rPh>
    <phoneticPr fontId="2"/>
  </si>
  <si>
    <t>2</t>
  </si>
  <si>
    <t>3</t>
    <phoneticPr fontId="2"/>
  </si>
  <si>
    <t>令和 2</t>
    <rPh sb="0" eb="1">
      <t>レイワ</t>
    </rPh>
    <phoneticPr fontId="2"/>
  </si>
  <si>
    <t>年　度</t>
    <rPh sb="0" eb="1">
      <t>トシ</t>
    </rPh>
    <rPh sb="2" eb="3">
      <t>ド</t>
    </rPh>
    <phoneticPr fontId="41"/>
  </si>
  <si>
    <t>その他</t>
    <rPh sb="2" eb="3">
      <t>タ</t>
    </rPh>
    <phoneticPr fontId="41"/>
  </si>
  <si>
    <t>合　計</t>
    <rPh sb="0" eb="1">
      <t>ゴウ</t>
    </rPh>
    <rPh sb="2" eb="3">
      <t>ケイ</t>
    </rPh>
    <phoneticPr fontId="41"/>
  </si>
  <si>
    <t>令和元</t>
    <rPh sb="0" eb="2">
      <t>レイワガン</t>
    </rPh>
    <phoneticPr fontId="2"/>
  </si>
  <si>
    <t>‐</t>
    <phoneticPr fontId="2"/>
  </si>
  <si>
    <t>決算額</t>
    <rPh sb="0" eb="2">
      <t>ケッサン</t>
    </rPh>
    <rPh sb="2" eb="3">
      <t>ガク</t>
    </rPh>
    <phoneticPr fontId="41"/>
  </si>
  <si>
    <t>9-1. 環境衛生関係等業種別件数</t>
    <rPh sb="11" eb="12">
      <t>トウ</t>
    </rPh>
    <phoneticPr fontId="41"/>
  </si>
  <si>
    <t>各年度3月31日</t>
    <rPh sb="0" eb="3">
      <t>カクネンド</t>
    </rPh>
    <rPh sb="4" eb="5">
      <t>ガツ</t>
    </rPh>
    <rPh sb="7" eb="8">
      <t>ニチ</t>
    </rPh>
    <phoneticPr fontId="41"/>
  </si>
  <si>
    <t>（単位：件）</t>
    <rPh sb="1" eb="3">
      <t>タンイ</t>
    </rPh>
    <rPh sb="4" eb="5">
      <t>ケン</t>
    </rPh>
    <phoneticPr fontId="41"/>
  </si>
  <si>
    <t>総　数</t>
    <rPh sb="0" eb="1">
      <t>フサ</t>
    </rPh>
    <rPh sb="2" eb="3">
      <t>スウ</t>
    </rPh>
    <phoneticPr fontId="2"/>
  </si>
  <si>
    <t>旅 館</t>
    <phoneticPr fontId="41"/>
  </si>
  <si>
    <t>公衆浴場</t>
    <phoneticPr fontId="41"/>
  </si>
  <si>
    <t>理容所</t>
  </si>
  <si>
    <t>美容所</t>
    <rPh sb="0" eb="1">
      <t>ビ</t>
    </rPh>
    <phoneticPr fontId="41"/>
  </si>
  <si>
    <t>クリーニング所</t>
    <rPh sb="6" eb="7">
      <t>トコロ</t>
    </rPh>
    <phoneticPr fontId="2"/>
  </si>
  <si>
    <t>興行場</t>
  </si>
  <si>
    <t>化製場</t>
  </si>
  <si>
    <t>火葬場</t>
    <rPh sb="0" eb="3">
      <t>カソウバ</t>
    </rPh>
    <phoneticPr fontId="2"/>
  </si>
  <si>
    <t>墓地</t>
    <rPh sb="0" eb="2">
      <t>ボチ</t>
    </rPh>
    <phoneticPr fontId="2"/>
  </si>
  <si>
    <t>納骨堂</t>
    <rPh sb="0" eb="3">
      <t>ノウコツドウ</t>
    </rPh>
    <phoneticPr fontId="2"/>
  </si>
  <si>
    <t>上水道</t>
    <rPh sb="0" eb="3">
      <t>ジョウスイドウ</t>
    </rPh>
    <phoneticPr fontId="41"/>
  </si>
  <si>
    <t>と畜場</t>
    <rPh sb="1" eb="2">
      <t>チク</t>
    </rPh>
    <rPh sb="2" eb="3">
      <t>バ</t>
    </rPh>
    <phoneticPr fontId="2"/>
  </si>
  <si>
    <t>食鳥処理場</t>
    <rPh sb="0" eb="1">
      <t>ショク</t>
    </rPh>
    <rPh sb="1" eb="2">
      <t>チョウ</t>
    </rPh>
    <rPh sb="2" eb="5">
      <t>ショリジョウ</t>
    </rPh>
    <phoneticPr fontId="2"/>
  </si>
  <si>
    <t>（注）クリーニングについては取次店を除く。</t>
    <rPh sb="1" eb="2">
      <t>チュウ</t>
    </rPh>
    <rPh sb="14" eb="17">
      <t>トリツギテン</t>
    </rPh>
    <rPh sb="18" eb="19">
      <t>ノゾ</t>
    </rPh>
    <phoneticPr fontId="41"/>
  </si>
  <si>
    <t>資料：越谷市保健所・生活衛生課</t>
    <rPh sb="0" eb="2">
      <t>シリョウ</t>
    </rPh>
    <rPh sb="3" eb="6">
      <t>コシガヤシ</t>
    </rPh>
    <rPh sb="6" eb="9">
      <t>ホケンジョ</t>
    </rPh>
    <rPh sb="10" eb="11">
      <t>セイ</t>
    </rPh>
    <rPh sb="11" eb="12">
      <t>カツ</t>
    </rPh>
    <rPh sb="12" eb="14">
      <t>エイセイ</t>
    </rPh>
    <rPh sb="14" eb="15">
      <t>カ</t>
    </rPh>
    <phoneticPr fontId="41"/>
  </si>
  <si>
    <t>9-2. 食品衛生関係営業状況</t>
    <phoneticPr fontId="41"/>
  </si>
  <si>
    <t>各年度中</t>
    <rPh sb="0" eb="3">
      <t>カクネンド</t>
    </rPh>
    <rPh sb="3" eb="4">
      <t>ナカ</t>
    </rPh>
    <phoneticPr fontId="41"/>
  </si>
  <si>
    <t>年  度</t>
    <phoneticPr fontId="41"/>
  </si>
  <si>
    <t>営業施設数</t>
  </si>
  <si>
    <t>許可件数</t>
  </si>
  <si>
    <t>廃業件数</t>
  </si>
  <si>
    <t>行政処分件数</t>
  </si>
  <si>
    <t>資料：越谷市保健所・生活衛生課</t>
    <rPh sb="0" eb="2">
      <t>シリョウ</t>
    </rPh>
    <rPh sb="3" eb="6">
      <t>コシガヤシ</t>
    </rPh>
    <rPh sb="6" eb="9">
      <t>ホケンジョ</t>
    </rPh>
    <rPh sb="10" eb="12">
      <t>セイカツ</t>
    </rPh>
    <rPh sb="12" eb="15">
      <t>エイセイカ</t>
    </rPh>
    <phoneticPr fontId="41"/>
  </si>
  <si>
    <t>9-3. 犬の登録・苦情・咬傷事故</t>
    <rPh sb="5" eb="6">
      <t>イヌ</t>
    </rPh>
    <rPh sb="7" eb="9">
      <t>トウロク</t>
    </rPh>
    <rPh sb="10" eb="12">
      <t>クジョウ</t>
    </rPh>
    <rPh sb="14" eb="15">
      <t>キズ</t>
    </rPh>
    <rPh sb="15" eb="17">
      <t>ジコ</t>
    </rPh>
    <phoneticPr fontId="41"/>
  </si>
  <si>
    <t>(単位：頭、件）</t>
    <rPh sb="1" eb="3">
      <t>タンイ</t>
    </rPh>
    <rPh sb="4" eb="5">
      <t>アタマ</t>
    </rPh>
    <rPh sb="6" eb="7">
      <t>ケン</t>
    </rPh>
    <phoneticPr fontId="41"/>
  </si>
  <si>
    <t>年  度</t>
    <rPh sb="0" eb="4">
      <t>ネンド</t>
    </rPh>
    <phoneticPr fontId="41"/>
  </si>
  <si>
    <t>犬の登録頭数</t>
    <rPh sb="0" eb="1">
      <t>イヌ</t>
    </rPh>
    <rPh sb="2" eb="6">
      <t>トウロクスウ</t>
    </rPh>
    <phoneticPr fontId="41"/>
  </si>
  <si>
    <t>犬の苦情件数</t>
    <rPh sb="0" eb="1">
      <t>イヌ</t>
    </rPh>
    <rPh sb="2" eb="4">
      <t>クジョウ</t>
    </rPh>
    <rPh sb="4" eb="6">
      <t>ケンスウ</t>
    </rPh>
    <phoneticPr fontId="41"/>
  </si>
  <si>
    <t>咬傷事故発生数</t>
    <rPh sb="1" eb="2">
      <t>キズ</t>
    </rPh>
    <rPh sb="2" eb="4">
      <t>ジコ</t>
    </rPh>
    <rPh sb="4" eb="6">
      <t>ハッセイ</t>
    </rPh>
    <rPh sb="6" eb="7">
      <t>スウ</t>
    </rPh>
    <phoneticPr fontId="41"/>
  </si>
  <si>
    <t>（注）登録頭数は新規登録のみ</t>
    <rPh sb="1" eb="2">
      <t>チュウ</t>
    </rPh>
    <rPh sb="3" eb="5">
      <t>トウロク</t>
    </rPh>
    <rPh sb="5" eb="7">
      <t>トウスウ</t>
    </rPh>
    <rPh sb="8" eb="10">
      <t>シンキ</t>
    </rPh>
    <rPh sb="10" eb="12">
      <t>トウロク</t>
    </rPh>
    <phoneticPr fontId="41"/>
  </si>
  <si>
    <t>9-4. ごみ処理の状況</t>
    <rPh sb="5" eb="9">
      <t>ゴミショリ</t>
    </rPh>
    <rPh sb="10" eb="12">
      <t>ジョウキョウ</t>
    </rPh>
    <phoneticPr fontId="41"/>
  </si>
  <si>
    <t>（1）ごみ排出量</t>
    <phoneticPr fontId="41"/>
  </si>
  <si>
    <t>（単位：t）</t>
    <rPh sb="1" eb="3">
      <t>タンイ</t>
    </rPh>
    <phoneticPr fontId="41"/>
  </si>
  <si>
    <t>年度</t>
  </si>
  <si>
    <t>可燃物</t>
    <rPh sb="0" eb="3">
      <t>カネンブツ</t>
    </rPh>
    <phoneticPr fontId="41"/>
  </si>
  <si>
    <t>不燃物及び粗大</t>
    <rPh sb="0" eb="2">
      <t>フネン</t>
    </rPh>
    <rPh sb="2" eb="3">
      <t>ブツ</t>
    </rPh>
    <rPh sb="3" eb="4">
      <t>オヨ</t>
    </rPh>
    <rPh sb="5" eb="7">
      <t>ソダイ</t>
    </rPh>
    <phoneticPr fontId="41"/>
  </si>
  <si>
    <t>資源物</t>
    <rPh sb="0" eb="2">
      <t>シゲン</t>
    </rPh>
    <rPh sb="2" eb="3">
      <t>ブツ</t>
    </rPh>
    <phoneticPr fontId="41"/>
  </si>
  <si>
    <t>合計</t>
    <rPh sb="0" eb="2">
      <t>ゴウケイ</t>
    </rPh>
    <phoneticPr fontId="41"/>
  </si>
  <si>
    <t>家庭系</t>
    <rPh sb="0" eb="2">
      <t>カテイ</t>
    </rPh>
    <rPh sb="2" eb="3">
      <t>ケイ</t>
    </rPh>
    <phoneticPr fontId="41"/>
  </si>
  <si>
    <t>事業系</t>
    <rPh sb="0" eb="2">
      <t>ジギョウ</t>
    </rPh>
    <rPh sb="2" eb="3">
      <t>ケイ</t>
    </rPh>
    <phoneticPr fontId="41"/>
  </si>
  <si>
    <t>家庭系</t>
    <rPh sb="0" eb="3">
      <t>カテイケイ</t>
    </rPh>
    <phoneticPr fontId="41"/>
  </si>
  <si>
    <t>粗大</t>
    <rPh sb="0" eb="2">
      <t>ソダイ</t>
    </rPh>
    <phoneticPr fontId="41"/>
  </si>
  <si>
    <t>令和元</t>
    <rPh sb="0" eb="3">
      <t>レイワガン</t>
    </rPh>
    <phoneticPr fontId="2"/>
  </si>
  <si>
    <t>（注）ごみ排出量は、収集ごみ量と直接搬入ごみ量からなる。</t>
    <phoneticPr fontId="41"/>
  </si>
  <si>
    <t>資料：資源循環推進課</t>
    <rPh sb="0" eb="2">
      <t>シリョウ</t>
    </rPh>
    <phoneticPr fontId="41"/>
  </si>
  <si>
    <t>（2）処理方法</t>
    <phoneticPr fontId="41"/>
  </si>
  <si>
    <t>焼　却</t>
    <rPh sb="0" eb="1">
      <t>ヤキ</t>
    </rPh>
    <rPh sb="2" eb="3">
      <t>キャク</t>
    </rPh>
    <phoneticPr fontId="41"/>
  </si>
  <si>
    <t>埋　立</t>
    <rPh sb="0" eb="1">
      <t>マイ</t>
    </rPh>
    <rPh sb="2" eb="3">
      <t>タテ</t>
    </rPh>
    <phoneticPr fontId="41"/>
  </si>
  <si>
    <t>資源化</t>
    <rPh sb="0" eb="3">
      <t>シゲンカ</t>
    </rPh>
    <phoneticPr fontId="41"/>
  </si>
  <si>
    <t>（注）埋立及び資源化量は東埼玉資源環境組合における処理量を含む。</t>
    <rPh sb="1" eb="2">
      <t>チュウ</t>
    </rPh>
    <phoneticPr fontId="41"/>
  </si>
  <si>
    <t>9-5. 家庭系ごみの状況</t>
    <rPh sb="5" eb="8">
      <t>カテイケイ</t>
    </rPh>
    <rPh sb="8" eb="10">
      <t>ゴミショリ</t>
    </rPh>
    <rPh sb="11" eb="13">
      <t>ジョウキョウ</t>
    </rPh>
    <phoneticPr fontId="41"/>
  </si>
  <si>
    <t>不燃物（粗大を含む）</t>
    <rPh sb="0" eb="2">
      <t>フネン</t>
    </rPh>
    <rPh sb="2" eb="3">
      <t>ブツ</t>
    </rPh>
    <rPh sb="4" eb="6">
      <t>ソダイ</t>
    </rPh>
    <rPh sb="7" eb="8">
      <t>フク</t>
    </rPh>
    <phoneticPr fontId="41"/>
  </si>
  <si>
    <t>資源物</t>
    <rPh sb="0" eb="3">
      <t>シゲンブツ</t>
    </rPh>
    <phoneticPr fontId="41"/>
  </si>
  <si>
    <t>合  計</t>
    <rPh sb="0" eb="4">
      <t>ゴウケイ</t>
    </rPh>
    <phoneticPr fontId="41"/>
  </si>
  <si>
    <t>年度</t>
    <rPh sb="0" eb="2">
      <t>ネンド</t>
    </rPh>
    <phoneticPr fontId="2"/>
  </si>
  <si>
    <t>排出量</t>
    <rPh sb="0" eb="2">
      <t>ハイシュツ</t>
    </rPh>
    <rPh sb="2" eb="3">
      <t>リョウ</t>
    </rPh>
    <phoneticPr fontId="41"/>
  </si>
  <si>
    <t>1日当り排出量</t>
    <rPh sb="1" eb="2">
      <t>イチニチ</t>
    </rPh>
    <rPh sb="2" eb="3">
      <t>アタ</t>
    </rPh>
    <rPh sb="4" eb="6">
      <t>ハイシュツ</t>
    </rPh>
    <rPh sb="6" eb="7">
      <t>リョウ</t>
    </rPh>
    <phoneticPr fontId="41"/>
  </si>
  <si>
    <t>1人1日当り排出量</t>
    <rPh sb="0" eb="2">
      <t>ヒトリ</t>
    </rPh>
    <rPh sb="2" eb="4">
      <t>イチニチ</t>
    </rPh>
    <rPh sb="4" eb="5">
      <t>アタ</t>
    </rPh>
    <rPh sb="6" eb="9">
      <t>ハイシュツリョウ</t>
    </rPh>
    <phoneticPr fontId="41"/>
  </si>
  <si>
    <t>(t)</t>
    <phoneticPr fontId="41"/>
  </si>
  <si>
    <t>(g)</t>
    <phoneticPr fontId="41"/>
  </si>
  <si>
    <t>　　 2</t>
  </si>
  <si>
    <t>　　 3</t>
    <phoneticPr fontId="2"/>
  </si>
  <si>
    <t>資料：資源循環推進課</t>
    <phoneticPr fontId="41"/>
  </si>
  <si>
    <t>9-6. し尿処理状況</t>
    <rPh sb="5" eb="7">
      <t>シニョウ</t>
    </rPh>
    <rPh sb="7" eb="9">
      <t>ショリ</t>
    </rPh>
    <rPh sb="9" eb="11">
      <t>ジョウキョウ</t>
    </rPh>
    <phoneticPr fontId="41"/>
  </si>
  <si>
    <t>(単位：kL）</t>
    <rPh sb="1" eb="3">
      <t>タンイ</t>
    </rPh>
    <phoneticPr fontId="41"/>
  </si>
  <si>
    <t>稼働日数</t>
    <rPh sb="0" eb="4">
      <t>カドウニッスウ</t>
    </rPh>
    <phoneticPr fontId="41"/>
  </si>
  <si>
    <t>年間収集量</t>
    <rPh sb="0" eb="2">
      <t>ネンカン</t>
    </rPh>
    <rPh sb="2" eb="4">
      <t>シュウシュウ</t>
    </rPh>
    <rPh sb="4" eb="5">
      <t>リョウ</t>
    </rPh>
    <phoneticPr fontId="41"/>
  </si>
  <si>
    <t>１日当りの搬入量</t>
    <rPh sb="0" eb="2">
      <t>１ニチ</t>
    </rPh>
    <rPh sb="2" eb="3">
      <t>アタ</t>
    </rPh>
    <rPh sb="5" eb="7">
      <t>ハンニュウ</t>
    </rPh>
    <rPh sb="7" eb="8">
      <t>リョウ</t>
    </rPh>
    <phoneticPr fontId="41"/>
  </si>
  <si>
    <t>生し尿</t>
    <rPh sb="0" eb="1">
      <t>ナマ</t>
    </rPh>
    <rPh sb="1" eb="3">
      <t>シニョウ</t>
    </rPh>
    <phoneticPr fontId="41"/>
  </si>
  <si>
    <t>浄化槽</t>
    <rPh sb="0" eb="3">
      <t>ジョウカソウ</t>
    </rPh>
    <phoneticPr fontId="41"/>
  </si>
  <si>
    <t>令和元</t>
    <rPh sb="0" eb="2">
      <t>レイワガン</t>
    </rPh>
    <phoneticPr fontId="41"/>
  </si>
  <si>
    <t>3</t>
    <phoneticPr fontId="41"/>
  </si>
  <si>
    <t>9-7. くみ取り人口・世帯</t>
    <phoneticPr fontId="41"/>
  </si>
  <si>
    <t>　各年4月1日</t>
    <rPh sb="1" eb="3">
      <t>カクネン</t>
    </rPh>
    <rPh sb="4" eb="5">
      <t>ガツ</t>
    </rPh>
    <rPh sb="6" eb="7">
      <t>ヒ</t>
    </rPh>
    <phoneticPr fontId="41"/>
  </si>
  <si>
    <t>（単位：人､世帯）</t>
    <rPh sb="1" eb="3">
      <t>タンイ</t>
    </rPh>
    <rPh sb="4" eb="5">
      <t>ヒト</t>
    </rPh>
    <rPh sb="6" eb="8">
      <t>セタイ</t>
    </rPh>
    <phoneticPr fontId="41"/>
  </si>
  <si>
    <t>年</t>
    <rPh sb="0" eb="1">
      <t>トシ</t>
    </rPh>
    <phoneticPr fontId="41"/>
  </si>
  <si>
    <t>人　口</t>
    <phoneticPr fontId="41"/>
  </si>
  <si>
    <t>世帯数</t>
    <phoneticPr fontId="41"/>
  </si>
  <si>
    <t>3</t>
  </si>
  <si>
    <t>4</t>
    <phoneticPr fontId="2"/>
  </si>
  <si>
    <t>9-8. 浄化槽設置状況</t>
    <phoneticPr fontId="41"/>
  </si>
  <si>
    <t>各年4月1日</t>
    <rPh sb="0" eb="2">
      <t>カクネンド</t>
    </rPh>
    <rPh sb="2" eb="4">
      <t>４ガツ</t>
    </rPh>
    <rPh sb="4" eb="6">
      <t>１ニチ</t>
    </rPh>
    <phoneticPr fontId="41"/>
  </si>
  <si>
    <t>（単位：基）</t>
    <rPh sb="1" eb="3">
      <t>タンイ</t>
    </rPh>
    <rPh sb="4" eb="5">
      <t>キ</t>
    </rPh>
    <phoneticPr fontId="41"/>
  </si>
  <si>
    <t>年</t>
    <rPh sb="0" eb="1">
      <t>トシ</t>
    </rPh>
    <phoneticPr fontId="2"/>
  </si>
  <si>
    <t>規  模</t>
    <phoneticPr fontId="41"/>
  </si>
  <si>
    <t>5人～20人槽</t>
    <rPh sb="1" eb="2">
      <t>ヒト</t>
    </rPh>
    <phoneticPr fontId="41"/>
  </si>
  <si>
    <t>21人～500人槽</t>
    <phoneticPr fontId="41"/>
  </si>
  <si>
    <t>501人槽以上</t>
    <phoneticPr fontId="41"/>
  </si>
  <si>
    <t>令和 2</t>
    <rPh sb="0" eb="2">
      <t>レイワ</t>
    </rPh>
    <phoneticPr fontId="2"/>
  </si>
  <si>
    <t>資料：資源循環推進課</t>
    <rPh sb="3" eb="10">
      <t>シゲンジュンカンスイシンカ</t>
    </rPh>
    <phoneticPr fontId="41"/>
  </si>
  <si>
    <t>9-9. 除草処理状況</t>
    <rPh sb="5" eb="7">
      <t>ジョソウ</t>
    </rPh>
    <phoneticPr fontId="41"/>
  </si>
  <si>
    <t>各年度中</t>
    <rPh sb="0" eb="2">
      <t>カクネン</t>
    </rPh>
    <rPh sb="2" eb="3">
      <t>ド</t>
    </rPh>
    <rPh sb="3" eb="4">
      <t>チュウ</t>
    </rPh>
    <phoneticPr fontId="41"/>
  </si>
  <si>
    <t>（単位：㎡）</t>
    <rPh sb="1" eb="3">
      <t>タンイ</t>
    </rPh>
    <phoneticPr fontId="41"/>
  </si>
  <si>
    <t>件　数</t>
    <rPh sb="0" eb="1">
      <t>ケン</t>
    </rPh>
    <rPh sb="2" eb="3">
      <t>スウ</t>
    </rPh>
    <phoneticPr fontId="41"/>
  </si>
  <si>
    <t>面　積</t>
    <phoneticPr fontId="41"/>
  </si>
  <si>
    <t>（注）民有地に対する除草処理状況</t>
    <rPh sb="1" eb="2">
      <t>チュウ</t>
    </rPh>
    <rPh sb="3" eb="6">
      <t>ミンユウチ</t>
    </rPh>
    <rPh sb="7" eb="8">
      <t>タイ</t>
    </rPh>
    <rPh sb="10" eb="12">
      <t>ジョソウ</t>
    </rPh>
    <rPh sb="12" eb="14">
      <t>ショリ</t>
    </rPh>
    <rPh sb="14" eb="16">
      <t>ジョウキョウ</t>
    </rPh>
    <phoneticPr fontId="2"/>
  </si>
  <si>
    <t>資料：環境政策課</t>
    <rPh sb="0" eb="2">
      <t>シリョウ</t>
    </rPh>
    <rPh sb="3" eb="5">
      <t>カンキョウ</t>
    </rPh>
    <rPh sb="5" eb="8">
      <t>セイサクカ</t>
    </rPh>
    <phoneticPr fontId="41"/>
  </si>
  <si>
    <t>9-10. 東埼玉資源環境組合の概要</t>
    <rPh sb="16" eb="18">
      <t>ガイヨウ</t>
    </rPh>
    <phoneticPr fontId="1"/>
  </si>
  <si>
    <t>（1）施設所在地</t>
    <rPh sb="3" eb="5">
      <t>シセツ</t>
    </rPh>
    <rPh sb="5" eb="8">
      <t>ショザイチ</t>
    </rPh>
    <phoneticPr fontId="41"/>
  </si>
  <si>
    <t>第一工場</t>
    <rPh sb="0" eb="2">
      <t>ダイイチ</t>
    </rPh>
    <rPh sb="2" eb="4">
      <t>コウジョウ</t>
    </rPh>
    <phoneticPr fontId="41"/>
  </si>
  <si>
    <t>ごみ処理施設</t>
    <rPh sb="2" eb="4">
      <t>ショリ</t>
    </rPh>
    <rPh sb="4" eb="6">
      <t>シセツ</t>
    </rPh>
    <phoneticPr fontId="41"/>
  </si>
  <si>
    <t>越谷市増林三丁目2番地1</t>
    <rPh sb="0" eb="3">
      <t>コシガヤシ</t>
    </rPh>
    <rPh sb="3" eb="5">
      <t>マシバヤシ</t>
    </rPh>
    <rPh sb="5" eb="8">
      <t>サンチョウメ</t>
    </rPh>
    <rPh sb="9" eb="11">
      <t>２バンチ</t>
    </rPh>
    <phoneticPr fontId="41"/>
  </si>
  <si>
    <t>第二工場</t>
    <rPh sb="0" eb="1">
      <t>ダイ</t>
    </rPh>
    <rPh sb="1" eb="2">
      <t>ニ</t>
    </rPh>
    <rPh sb="2" eb="4">
      <t>コウジョウ</t>
    </rPh>
    <phoneticPr fontId="41"/>
  </si>
  <si>
    <t>草加市柿木町107番地1</t>
    <rPh sb="0" eb="3">
      <t>ソウカシ</t>
    </rPh>
    <rPh sb="3" eb="4">
      <t>カキ</t>
    </rPh>
    <rPh sb="4" eb="5">
      <t>キ</t>
    </rPh>
    <rPh sb="5" eb="6">
      <t>マチ</t>
    </rPh>
    <rPh sb="9" eb="11">
      <t>１０７バンチ</t>
    </rPh>
    <phoneticPr fontId="41"/>
  </si>
  <si>
    <t>汚泥再生処理センター</t>
    <rPh sb="0" eb="2">
      <t>オデイ</t>
    </rPh>
    <rPh sb="2" eb="4">
      <t>サイセイ</t>
    </rPh>
    <rPh sb="4" eb="6">
      <t>ショリ</t>
    </rPh>
    <phoneticPr fontId="41"/>
  </si>
  <si>
    <t>八潮市大字八條681番地1</t>
    <rPh sb="0" eb="3">
      <t>ヤシオシ</t>
    </rPh>
    <rPh sb="3" eb="5">
      <t>オオアザ</t>
    </rPh>
    <rPh sb="5" eb="7">
      <t>ハチジョウ</t>
    </rPh>
    <rPh sb="10" eb="12">
      <t>７００バンチ</t>
    </rPh>
    <phoneticPr fontId="41"/>
  </si>
  <si>
    <t>最終処分場</t>
    <rPh sb="0" eb="4">
      <t>サイシュウショブン</t>
    </rPh>
    <rPh sb="4" eb="5">
      <t>バ</t>
    </rPh>
    <phoneticPr fontId="41"/>
  </si>
  <si>
    <t>第一最終処分場</t>
    <rPh sb="0" eb="2">
      <t>ダイイチ</t>
    </rPh>
    <rPh sb="2" eb="4">
      <t>サイシュウ</t>
    </rPh>
    <rPh sb="4" eb="7">
      <t>ショブンジョウ</t>
    </rPh>
    <phoneticPr fontId="41"/>
  </si>
  <si>
    <t>吉川市美南二丁目6番地2</t>
    <rPh sb="0" eb="3">
      <t>ヨシカワシ</t>
    </rPh>
    <rPh sb="3" eb="4">
      <t>ウツク</t>
    </rPh>
    <rPh sb="4" eb="5">
      <t>ミナミ</t>
    </rPh>
    <rPh sb="5" eb="8">
      <t>ニチョウメ</t>
    </rPh>
    <rPh sb="9" eb="11">
      <t>バンチ</t>
    </rPh>
    <phoneticPr fontId="41"/>
  </si>
  <si>
    <t>第二最終処分場</t>
    <rPh sb="0" eb="1">
      <t>ダイ</t>
    </rPh>
    <rPh sb="1" eb="2">
      <t>ニ</t>
    </rPh>
    <rPh sb="2" eb="4">
      <t>サイシュウ</t>
    </rPh>
    <rPh sb="4" eb="7">
      <t>ショブンジョウ</t>
    </rPh>
    <phoneticPr fontId="2"/>
  </si>
  <si>
    <t>吉川市大字高久666番地1</t>
    <rPh sb="0" eb="2">
      <t>ヨシカワシ</t>
    </rPh>
    <rPh sb="2" eb="3">
      <t>シ</t>
    </rPh>
    <rPh sb="3" eb="5">
      <t>オオアザ</t>
    </rPh>
    <rPh sb="5" eb="7">
      <t>タカヒサ</t>
    </rPh>
    <rPh sb="10" eb="12">
      <t>８１２バンチ</t>
    </rPh>
    <phoneticPr fontId="41"/>
  </si>
  <si>
    <t>資料：東埼玉資源環境組合</t>
    <rPh sb="0" eb="2">
      <t>シリョウ</t>
    </rPh>
    <rPh sb="3" eb="4">
      <t>ヒガシ</t>
    </rPh>
    <rPh sb="4" eb="6">
      <t>サイタマ</t>
    </rPh>
    <rPh sb="6" eb="8">
      <t>シゲン</t>
    </rPh>
    <rPh sb="8" eb="10">
      <t>カンキョウ</t>
    </rPh>
    <rPh sb="10" eb="12">
      <t>クミアイ</t>
    </rPh>
    <phoneticPr fontId="41"/>
  </si>
  <si>
    <t>（2）組合市町及び職員数</t>
    <rPh sb="3" eb="5">
      <t>クミアイ</t>
    </rPh>
    <rPh sb="5" eb="6">
      <t>シ</t>
    </rPh>
    <rPh sb="6" eb="7">
      <t>マチ</t>
    </rPh>
    <rPh sb="7" eb="8">
      <t>オヨ</t>
    </rPh>
    <rPh sb="9" eb="12">
      <t>ショクインスウ</t>
    </rPh>
    <phoneticPr fontId="41"/>
  </si>
  <si>
    <t>令和4年4月1日現在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phoneticPr fontId="41"/>
  </si>
  <si>
    <t>組合市町</t>
    <rPh sb="0" eb="2">
      <t>クミアイ</t>
    </rPh>
    <rPh sb="2" eb="3">
      <t>シ</t>
    </rPh>
    <rPh sb="3" eb="4">
      <t>マチ</t>
    </rPh>
    <phoneticPr fontId="41"/>
  </si>
  <si>
    <t>越谷市・草加市・八潮市・三郷市・吉川市・松伏町</t>
    <rPh sb="0" eb="3">
      <t>コシガヤシ</t>
    </rPh>
    <phoneticPr fontId="41"/>
  </si>
  <si>
    <t>管理者</t>
    <rPh sb="0" eb="1">
      <t>カン</t>
    </rPh>
    <rPh sb="1" eb="2">
      <t>リ</t>
    </rPh>
    <rPh sb="2" eb="3">
      <t>モノ</t>
    </rPh>
    <phoneticPr fontId="41"/>
  </si>
  <si>
    <t>福　田　　　晃</t>
    <rPh sb="0" eb="1">
      <t>フク</t>
    </rPh>
    <rPh sb="2" eb="3">
      <t>タ</t>
    </rPh>
    <rPh sb="6" eb="7">
      <t>アキラ</t>
    </rPh>
    <phoneticPr fontId="41"/>
  </si>
  <si>
    <t>職員数</t>
    <rPh sb="0" eb="1">
      <t>ショク</t>
    </rPh>
    <rPh sb="1" eb="2">
      <t>イン</t>
    </rPh>
    <rPh sb="2" eb="3">
      <t>カズ</t>
    </rPh>
    <phoneticPr fontId="41"/>
  </si>
  <si>
    <t>事務17人、技術22人、現業10人、合計49人</t>
    <phoneticPr fontId="41"/>
  </si>
  <si>
    <t>（3）ごみ・汚泥再生処理施設の概要</t>
    <rPh sb="6" eb="8">
      <t>オデイ</t>
    </rPh>
    <rPh sb="8" eb="10">
      <t>サイセイ</t>
    </rPh>
    <rPh sb="10" eb="12">
      <t>ショリ</t>
    </rPh>
    <rPh sb="12" eb="14">
      <t>シセツ</t>
    </rPh>
    <rPh sb="15" eb="17">
      <t>ガイヨウ</t>
    </rPh>
    <phoneticPr fontId="41"/>
  </si>
  <si>
    <t>第一工場（敷地面積：45,875.44㎡）</t>
    <rPh sb="0" eb="2">
      <t>ダイイチ</t>
    </rPh>
    <rPh sb="2" eb="4">
      <t>コウジョウ</t>
    </rPh>
    <rPh sb="5" eb="9">
      <t>シキチメンセキ</t>
    </rPh>
    <phoneticPr fontId="41"/>
  </si>
  <si>
    <t>名  称</t>
    <rPh sb="0" eb="4">
      <t>メイショウ</t>
    </rPh>
    <phoneticPr fontId="41"/>
  </si>
  <si>
    <t>処理方法</t>
    <rPh sb="0" eb="4">
      <t>ショリホウホウ</t>
    </rPh>
    <phoneticPr fontId="41"/>
  </si>
  <si>
    <t>処理能力</t>
    <rPh sb="0" eb="4">
      <t>ショリノウリョク</t>
    </rPh>
    <phoneticPr fontId="41"/>
  </si>
  <si>
    <t>全連続燃焼式機械炉（4炉）　</t>
    <rPh sb="0" eb="1">
      <t>ゼン</t>
    </rPh>
    <rPh sb="1" eb="3">
      <t>レンゾク</t>
    </rPh>
    <rPh sb="3" eb="5">
      <t>ネンショウ</t>
    </rPh>
    <rPh sb="5" eb="6">
      <t>シキ</t>
    </rPh>
    <rPh sb="6" eb="8">
      <t>キカイ</t>
    </rPh>
    <rPh sb="8" eb="9">
      <t>カイロ</t>
    </rPh>
    <rPh sb="11" eb="12">
      <t>ロ</t>
    </rPh>
    <phoneticPr fontId="3"/>
  </si>
  <si>
    <t>800t／日</t>
    <rPh sb="5" eb="6">
      <t>ニチ</t>
    </rPh>
    <phoneticPr fontId="41"/>
  </si>
  <si>
    <t>灰溶融設備</t>
    <rPh sb="0" eb="1">
      <t>ハイ</t>
    </rPh>
    <rPh sb="1" eb="2">
      <t>ヨウカイ</t>
    </rPh>
    <rPh sb="2" eb="3">
      <t>キンユウ</t>
    </rPh>
    <rPh sb="3" eb="5">
      <t>セツビ</t>
    </rPh>
    <phoneticPr fontId="41"/>
  </si>
  <si>
    <t>アーク式電気溶融炉（2炉）</t>
    <rPh sb="3" eb="4">
      <t>シキ</t>
    </rPh>
    <rPh sb="4" eb="6">
      <t>デンキ</t>
    </rPh>
    <rPh sb="6" eb="7">
      <t>ヨウカイ</t>
    </rPh>
    <rPh sb="7" eb="8">
      <t>キンユウ</t>
    </rPh>
    <rPh sb="8" eb="9">
      <t>ロ</t>
    </rPh>
    <rPh sb="11" eb="12">
      <t>ロ</t>
    </rPh>
    <phoneticPr fontId="3"/>
  </si>
  <si>
    <t xml:space="preserve"> 80t／日</t>
    <rPh sb="5" eb="6">
      <t>ニチ</t>
    </rPh>
    <phoneticPr fontId="41"/>
  </si>
  <si>
    <t>堆肥化施設</t>
    <rPh sb="0" eb="2">
      <t>タイヒ</t>
    </rPh>
    <rPh sb="2" eb="3">
      <t>カ</t>
    </rPh>
    <rPh sb="3" eb="5">
      <t>シセツ</t>
    </rPh>
    <phoneticPr fontId="41"/>
  </si>
  <si>
    <t>1次・2次・3次破砕</t>
    <rPh sb="1" eb="2">
      <t>ジ</t>
    </rPh>
    <rPh sb="4" eb="5">
      <t>ジ</t>
    </rPh>
    <rPh sb="7" eb="8">
      <t>ジ</t>
    </rPh>
    <rPh sb="8" eb="9">
      <t>ハ</t>
    </rPh>
    <rPh sb="9" eb="10">
      <t>クダ</t>
    </rPh>
    <phoneticPr fontId="3"/>
  </si>
  <si>
    <t>4.5ｔ／時・3.0ｔ／時・0.9ｔ／時</t>
    <rPh sb="5" eb="6">
      <t>ジ</t>
    </rPh>
    <rPh sb="12" eb="13">
      <t>トキ</t>
    </rPh>
    <rPh sb="19" eb="20">
      <t>トキ</t>
    </rPh>
    <phoneticPr fontId="41"/>
  </si>
  <si>
    <t>第二工場(敷地面積：59,809.3㎡）</t>
    <rPh sb="0" eb="2">
      <t>ダイニ</t>
    </rPh>
    <rPh sb="2" eb="4">
      <t>コウジョウ</t>
    </rPh>
    <rPh sb="5" eb="9">
      <t>シキチメンセキ</t>
    </rPh>
    <phoneticPr fontId="3"/>
  </si>
  <si>
    <t>直接ガス化溶融炉（２炉）</t>
    <rPh sb="0" eb="2">
      <t>チョクセツ</t>
    </rPh>
    <rPh sb="4" eb="5">
      <t>カ</t>
    </rPh>
    <rPh sb="5" eb="7">
      <t>ヨウユウ</t>
    </rPh>
    <rPh sb="7" eb="8">
      <t>ロ</t>
    </rPh>
    <phoneticPr fontId="3"/>
  </si>
  <si>
    <t>297t／日</t>
    <rPh sb="5" eb="6">
      <t>ニチ</t>
    </rPh>
    <phoneticPr fontId="41"/>
  </si>
  <si>
    <t>固液分離方式＋水処理方式+下水道放流</t>
    <rPh sb="0" eb="1">
      <t>コ</t>
    </rPh>
    <rPh sb="1" eb="2">
      <t>エキ</t>
    </rPh>
    <rPh sb="2" eb="4">
      <t>ブンリ</t>
    </rPh>
    <rPh sb="4" eb="6">
      <t>ホウシキ</t>
    </rPh>
    <rPh sb="7" eb="8">
      <t>ミズ</t>
    </rPh>
    <rPh sb="8" eb="10">
      <t>ショリ</t>
    </rPh>
    <rPh sb="10" eb="12">
      <t>ホウシキ</t>
    </rPh>
    <rPh sb="13" eb="16">
      <t>ゲスイドウ</t>
    </rPh>
    <rPh sb="16" eb="18">
      <t>ホウリュウ</t>
    </rPh>
    <phoneticPr fontId="3"/>
  </si>
  <si>
    <t>260kL／日</t>
    <rPh sb="6" eb="7">
      <t>ニチ</t>
    </rPh>
    <phoneticPr fontId="41"/>
  </si>
  <si>
    <t>最終処分場(敷地面積：64,161.51㎡）</t>
    <rPh sb="0" eb="4">
      <t>サイシュウショブン</t>
    </rPh>
    <rPh sb="4" eb="5">
      <t>ジョウ</t>
    </rPh>
    <rPh sb="6" eb="10">
      <t>シキチメンセキ</t>
    </rPh>
    <phoneticPr fontId="41"/>
  </si>
  <si>
    <t>名　称　等</t>
    <rPh sb="0" eb="1">
      <t>ナ</t>
    </rPh>
    <rPh sb="2" eb="3">
      <t>ショウ</t>
    </rPh>
    <rPh sb="4" eb="5">
      <t>トウ</t>
    </rPh>
    <phoneticPr fontId="41"/>
  </si>
  <si>
    <t>構造</t>
    <phoneticPr fontId="41"/>
  </si>
  <si>
    <t>埋立容量</t>
    <rPh sb="0" eb="2">
      <t>ウメタテ</t>
    </rPh>
    <rPh sb="2" eb="4">
      <t>ヨウリョウ</t>
    </rPh>
    <phoneticPr fontId="41"/>
  </si>
  <si>
    <t>第一最終処分場</t>
  </si>
  <si>
    <t>管理型最終処分場</t>
    <phoneticPr fontId="41"/>
  </si>
  <si>
    <r>
      <t xml:space="preserve"> 61,057ｍ</t>
    </r>
    <r>
      <rPr>
        <vertAlign val="superscript"/>
        <sz val="8"/>
        <rFont val="ＭＳ 明朝"/>
        <family val="1"/>
        <charset val="128"/>
      </rPr>
      <t>３</t>
    </r>
    <phoneticPr fontId="41"/>
  </si>
  <si>
    <t>第二最終処分場</t>
    <rPh sb="0" eb="1">
      <t>ダイ</t>
    </rPh>
    <rPh sb="1" eb="2">
      <t>ニ</t>
    </rPh>
    <rPh sb="2" eb="4">
      <t>サイシュウ</t>
    </rPh>
    <rPh sb="4" eb="7">
      <t>ショブンジョウ</t>
    </rPh>
    <phoneticPr fontId="41"/>
  </si>
  <si>
    <r>
      <t>170,000ｍ</t>
    </r>
    <r>
      <rPr>
        <vertAlign val="superscript"/>
        <sz val="8"/>
        <rFont val="ＭＳ 明朝"/>
        <family val="1"/>
        <charset val="128"/>
      </rPr>
      <t>３</t>
    </r>
    <phoneticPr fontId="41"/>
  </si>
  <si>
    <t>（注）第一最終処分場については、埋立完了</t>
    <rPh sb="1" eb="2">
      <t>チュウ</t>
    </rPh>
    <rPh sb="3" eb="5">
      <t>ダイイチ</t>
    </rPh>
    <rPh sb="5" eb="7">
      <t>サイシュウ</t>
    </rPh>
    <rPh sb="7" eb="10">
      <t>ショブンジョウ</t>
    </rPh>
    <rPh sb="16" eb="18">
      <t>ウメタ</t>
    </rPh>
    <rPh sb="18" eb="20">
      <t>カンリョウ</t>
    </rPh>
    <phoneticPr fontId="41"/>
  </si>
  <si>
    <t>9-11. ごみ搬入状況</t>
    <rPh sb="8" eb="10">
      <t>ハンニュウ</t>
    </rPh>
    <rPh sb="10" eb="12">
      <t>ジョウキョウ</t>
    </rPh>
    <phoneticPr fontId="1"/>
  </si>
  <si>
    <t>(単位：ｔ)</t>
    <rPh sb="1" eb="3">
      <t>タンイ</t>
    </rPh>
    <phoneticPr fontId="41"/>
  </si>
  <si>
    <t>年　度</t>
    <rPh sb="0" eb="3">
      <t>ネンド</t>
    </rPh>
    <phoneticPr fontId="41"/>
  </si>
  <si>
    <t>搬入日数
（注）</t>
    <rPh sb="0" eb="2">
      <t>ハンニュウ</t>
    </rPh>
    <rPh sb="2" eb="4">
      <t>ニッスウ</t>
    </rPh>
    <rPh sb="6" eb="7">
      <t>チュウ</t>
    </rPh>
    <phoneticPr fontId="41"/>
  </si>
  <si>
    <t>ごみ搬入量</t>
    <rPh sb="2" eb="4">
      <t>ハンニュウ</t>
    </rPh>
    <rPh sb="4" eb="5">
      <t>リョウ</t>
    </rPh>
    <phoneticPr fontId="41"/>
  </si>
  <si>
    <t>1日平均
搬入量</t>
    <rPh sb="1" eb="2">
      <t>１ニチ</t>
    </rPh>
    <rPh sb="2" eb="4">
      <t>ヘイキン</t>
    </rPh>
    <rPh sb="5" eb="7">
      <t>ハンニュウ</t>
    </rPh>
    <rPh sb="7" eb="8">
      <t>リョウ</t>
    </rPh>
    <phoneticPr fontId="41"/>
  </si>
  <si>
    <t>越谷市の
ごみ搬入量</t>
    <rPh sb="0" eb="3">
      <t>コシガヤシ</t>
    </rPh>
    <rPh sb="7" eb="9">
      <t>ハンニュウ</t>
    </rPh>
    <rPh sb="9" eb="10">
      <t>リョウ</t>
    </rPh>
    <phoneticPr fontId="41"/>
  </si>
  <si>
    <t>越谷市の1日
平均搬入量</t>
    <rPh sb="0" eb="3">
      <t>コシガヤシ</t>
    </rPh>
    <rPh sb="5" eb="6">
      <t>１ニチ</t>
    </rPh>
    <rPh sb="7" eb="9">
      <t>ヘイキン</t>
    </rPh>
    <rPh sb="9" eb="10">
      <t>ハンニュウ</t>
    </rPh>
    <rPh sb="10" eb="11">
      <t>ニュウ</t>
    </rPh>
    <rPh sb="11" eb="12">
      <t>リョウ</t>
    </rPh>
    <phoneticPr fontId="41"/>
  </si>
  <si>
    <t>（注）第一工場の搬入日数</t>
    <rPh sb="1" eb="2">
      <t>チュウ</t>
    </rPh>
    <rPh sb="3" eb="5">
      <t>ダイイチ</t>
    </rPh>
    <rPh sb="5" eb="7">
      <t>コウジョウ</t>
    </rPh>
    <rPh sb="8" eb="10">
      <t>ハンニュウ</t>
    </rPh>
    <rPh sb="10" eb="12">
      <t>ニッスウ</t>
    </rPh>
    <phoneticPr fontId="3"/>
  </si>
  <si>
    <t>9-12. し尿搬入状況</t>
    <rPh sb="6" eb="8">
      <t>シニョウ</t>
    </rPh>
    <rPh sb="8" eb="10">
      <t>ハンニュウ</t>
    </rPh>
    <rPh sb="10" eb="12">
      <t>ジョウキョウ</t>
    </rPh>
    <phoneticPr fontId="41"/>
  </si>
  <si>
    <t>(単位：ｋL)</t>
    <rPh sb="1" eb="3">
      <t>タンイ</t>
    </rPh>
    <phoneticPr fontId="41"/>
  </si>
  <si>
    <t>搬入日数</t>
    <rPh sb="0" eb="2">
      <t>ハンニュウ</t>
    </rPh>
    <rPh sb="2" eb="4">
      <t>ニッスウ</t>
    </rPh>
    <phoneticPr fontId="41"/>
  </si>
  <si>
    <t>し尿搬入量</t>
    <rPh sb="0" eb="2">
      <t>シニョウ</t>
    </rPh>
    <rPh sb="2" eb="4">
      <t>ハンニュウ</t>
    </rPh>
    <rPh sb="4" eb="5">
      <t>リョウ</t>
    </rPh>
    <phoneticPr fontId="41"/>
  </si>
  <si>
    <t>越谷市の
し尿搬入量</t>
    <rPh sb="0" eb="3">
      <t>コシガヤシ</t>
    </rPh>
    <rPh sb="5" eb="7">
      <t>シニョウ</t>
    </rPh>
    <rPh sb="7" eb="9">
      <t>ハンニュウ</t>
    </rPh>
    <rPh sb="9" eb="10">
      <t>リョウ</t>
    </rPh>
    <phoneticPr fontId="41"/>
  </si>
  <si>
    <t>9-13. 会計決算</t>
    <rPh sb="6" eb="8">
      <t>カイケイ</t>
    </rPh>
    <rPh sb="8" eb="10">
      <t>ケッサン</t>
    </rPh>
    <phoneticPr fontId="41"/>
  </si>
  <si>
    <t>令和3年度</t>
    <rPh sb="0" eb="2">
      <t>レイワ</t>
    </rPh>
    <rPh sb="3" eb="5">
      <t>８ネンド</t>
    </rPh>
    <phoneticPr fontId="41"/>
  </si>
  <si>
    <t>(単位：千円)</t>
    <rPh sb="1" eb="3">
      <t>タンイ</t>
    </rPh>
    <rPh sb="4" eb="6">
      <t>センエン</t>
    </rPh>
    <phoneticPr fontId="41"/>
  </si>
  <si>
    <t>歳  入</t>
    <rPh sb="0" eb="4">
      <t>サイニュウ</t>
    </rPh>
    <phoneticPr fontId="41"/>
  </si>
  <si>
    <t>構成比</t>
    <rPh sb="0" eb="3">
      <t>コウセイヒ</t>
    </rPh>
    <phoneticPr fontId="41"/>
  </si>
  <si>
    <t>歳  出</t>
    <rPh sb="0" eb="4">
      <t>サイシュツ</t>
    </rPh>
    <phoneticPr fontId="41"/>
  </si>
  <si>
    <t>1.</t>
    <phoneticPr fontId="41"/>
  </si>
  <si>
    <t>分担金及び負担金</t>
    <rPh sb="0" eb="3">
      <t>ブンタンキン</t>
    </rPh>
    <rPh sb="3" eb="4">
      <t>オヨ</t>
    </rPh>
    <rPh sb="5" eb="8">
      <t>フタンキン</t>
    </rPh>
    <phoneticPr fontId="41"/>
  </si>
  <si>
    <t>議会費</t>
    <rPh sb="0" eb="2">
      <t>ギカイ</t>
    </rPh>
    <rPh sb="2" eb="3">
      <t>ヒ</t>
    </rPh>
    <phoneticPr fontId="41"/>
  </si>
  <si>
    <t>2.</t>
    <phoneticPr fontId="41"/>
  </si>
  <si>
    <t>使用料及び手数料</t>
    <rPh sb="0" eb="3">
      <t>シヨウリョウ</t>
    </rPh>
    <rPh sb="3" eb="4">
      <t>オヨ</t>
    </rPh>
    <rPh sb="5" eb="8">
      <t>テスウリョウ</t>
    </rPh>
    <phoneticPr fontId="41"/>
  </si>
  <si>
    <t>総務費</t>
    <rPh sb="0" eb="3">
      <t>ソウムヒ</t>
    </rPh>
    <phoneticPr fontId="41"/>
  </si>
  <si>
    <t>3.</t>
    <phoneticPr fontId="41"/>
  </si>
  <si>
    <t>国庫支出金</t>
    <rPh sb="0" eb="2">
      <t>コッコ</t>
    </rPh>
    <rPh sb="2" eb="5">
      <t>シシュツキン</t>
    </rPh>
    <phoneticPr fontId="41"/>
  </si>
  <si>
    <t>事業費</t>
    <rPh sb="0" eb="3">
      <t>ジギョウヒ</t>
    </rPh>
    <phoneticPr fontId="41"/>
  </si>
  <si>
    <t>4.</t>
    <phoneticPr fontId="41"/>
  </si>
  <si>
    <t>財産収入</t>
    <rPh sb="0" eb="2">
      <t>ザイサン</t>
    </rPh>
    <rPh sb="2" eb="4">
      <t>シュウニュウ</t>
    </rPh>
    <phoneticPr fontId="41"/>
  </si>
  <si>
    <t>4.</t>
    <phoneticPr fontId="2"/>
  </si>
  <si>
    <t>公債費</t>
  </si>
  <si>
    <t>5.</t>
    <phoneticPr fontId="41"/>
  </si>
  <si>
    <t>繰入金</t>
    <rPh sb="0" eb="2">
      <t>クリイレ</t>
    </rPh>
    <rPh sb="2" eb="3">
      <t>キン</t>
    </rPh>
    <phoneticPr fontId="41"/>
  </si>
  <si>
    <t>5.</t>
    <phoneticPr fontId="2"/>
  </si>
  <si>
    <t>基金積立金</t>
  </si>
  <si>
    <t>6.</t>
    <phoneticPr fontId="41"/>
  </si>
  <si>
    <t>繰越金</t>
    <rPh sb="0" eb="2">
      <t>クリコシ</t>
    </rPh>
    <rPh sb="2" eb="3">
      <t>キン</t>
    </rPh>
    <phoneticPr fontId="41"/>
  </si>
  <si>
    <t>6.</t>
    <phoneticPr fontId="2"/>
  </si>
  <si>
    <t>予備費</t>
  </si>
  <si>
    <t>7.</t>
    <phoneticPr fontId="41"/>
  </si>
  <si>
    <t>諸収入</t>
    <rPh sb="0" eb="1">
      <t>ショ</t>
    </rPh>
    <rPh sb="1" eb="3">
      <t>シュウニュウ</t>
    </rPh>
    <phoneticPr fontId="41"/>
  </si>
  <si>
    <t>8.</t>
  </si>
  <si>
    <t>組合債</t>
    <rPh sb="0" eb="2">
      <t>クミアイ</t>
    </rPh>
    <rPh sb="2" eb="3">
      <t>サイ</t>
    </rPh>
    <phoneticPr fontId="41"/>
  </si>
  <si>
    <t>歳入合計</t>
    <rPh sb="0" eb="2">
      <t>サイニュウ</t>
    </rPh>
    <rPh sb="2" eb="4">
      <t>ゴウケイ</t>
    </rPh>
    <phoneticPr fontId="41"/>
  </si>
  <si>
    <t>歳出合計</t>
    <rPh sb="0" eb="2">
      <t>サイシュツ</t>
    </rPh>
    <rPh sb="2" eb="4">
      <t>ゴウケイ</t>
    </rPh>
    <phoneticPr fontId="41"/>
  </si>
  <si>
    <t>9-14. 年度別決算額及び市町別分担金</t>
  </si>
  <si>
    <t>（単位：千円)</t>
    <rPh sb="1" eb="3">
      <t>タンイ</t>
    </rPh>
    <rPh sb="4" eb="6">
      <t>センエン</t>
    </rPh>
    <phoneticPr fontId="41"/>
  </si>
  <si>
    <t>市町別分担金</t>
    <rPh sb="0" eb="2">
      <t>シチョウ</t>
    </rPh>
    <rPh sb="2" eb="3">
      <t>ベツ</t>
    </rPh>
    <rPh sb="3" eb="6">
      <t>ブンタンキン</t>
    </rPh>
    <phoneticPr fontId="41"/>
  </si>
  <si>
    <t>歳　入</t>
    <rPh sb="0" eb="1">
      <t>トシ</t>
    </rPh>
    <rPh sb="2" eb="3">
      <t>イ</t>
    </rPh>
    <phoneticPr fontId="41"/>
  </si>
  <si>
    <t>歳　出</t>
    <rPh sb="0" eb="1">
      <t>トシ</t>
    </rPh>
    <rPh sb="2" eb="3">
      <t>デ</t>
    </rPh>
    <phoneticPr fontId="41"/>
  </si>
  <si>
    <t>執行率</t>
    <rPh sb="0" eb="2">
      <t>シッコウ</t>
    </rPh>
    <rPh sb="2" eb="3">
      <t>リツ</t>
    </rPh>
    <phoneticPr fontId="41"/>
  </si>
  <si>
    <t>越谷市</t>
    <rPh sb="0" eb="3">
      <t>コシガヤシ</t>
    </rPh>
    <phoneticPr fontId="41"/>
  </si>
  <si>
    <t>草加市</t>
    <rPh sb="0" eb="3">
      <t>ソウカシ</t>
    </rPh>
    <phoneticPr fontId="41"/>
  </si>
  <si>
    <t>八潮市</t>
    <rPh sb="0" eb="3">
      <t>ヤシオシ</t>
    </rPh>
    <phoneticPr fontId="41"/>
  </si>
  <si>
    <t>三郷市</t>
    <rPh sb="0" eb="3">
      <t>ミサトシ</t>
    </rPh>
    <phoneticPr fontId="41"/>
  </si>
  <si>
    <t>吉川市</t>
    <rPh sb="0" eb="2">
      <t>ヨシカワ</t>
    </rPh>
    <rPh sb="2" eb="3">
      <t>シ</t>
    </rPh>
    <phoneticPr fontId="41"/>
  </si>
  <si>
    <t>松伏町</t>
    <rPh sb="0" eb="2">
      <t>マツブシ</t>
    </rPh>
    <rPh sb="2" eb="3">
      <t>マチ</t>
    </rPh>
    <phoneticPr fontId="41"/>
  </si>
  <si>
    <t>令和元</t>
  </si>
  <si>
    <t>9-15. ごみ・し尿処理経費</t>
    <rPh sb="9" eb="11">
      <t>シニョウ</t>
    </rPh>
    <rPh sb="11" eb="13">
      <t>ショリケイ</t>
    </rPh>
    <rPh sb="13" eb="15">
      <t>ケイヒ</t>
    </rPh>
    <phoneticPr fontId="41"/>
  </si>
  <si>
    <t>ご  み</t>
    <phoneticPr fontId="41"/>
  </si>
  <si>
    <t>し  尿</t>
    <rPh sb="0" eb="4">
      <t>シニョウ</t>
    </rPh>
    <phoneticPr fontId="41"/>
  </si>
  <si>
    <t>年間
搬入量</t>
    <rPh sb="0" eb="2">
      <t>ネンカン</t>
    </rPh>
    <rPh sb="3" eb="5">
      <t>ハンニュウ</t>
    </rPh>
    <rPh sb="5" eb="6">
      <t>リョウ</t>
    </rPh>
    <phoneticPr fontId="41"/>
  </si>
  <si>
    <t>搬入日数(注)</t>
    <rPh sb="0" eb="2">
      <t>ハンニュウ</t>
    </rPh>
    <rPh sb="2" eb="4">
      <t>ニッスウ</t>
    </rPh>
    <rPh sb="5" eb="6">
      <t>チュウ</t>
    </rPh>
    <phoneticPr fontId="41"/>
  </si>
  <si>
    <t>1日平均
搬入量</t>
    <rPh sb="1" eb="2">
      <t>イチニチ</t>
    </rPh>
    <rPh sb="2" eb="4">
      <t>ヘイキン</t>
    </rPh>
    <rPh sb="5" eb="7">
      <t>ハンニュウ</t>
    </rPh>
    <rPh sb="7" eb="8">
      <t>リョウ</t>
    </rPh>
    <phoneticPr fontId="41"/>
  </si>
  <si>
    <t>1ｔ当り
経費</t>
    <rPh sb="2" eb="3">
      <t>アタ</t>
    </rPh>
    <rPh sb="5" eb="7">
      <t>ケイヒ</t>
    </rPh>
    <phoneticPr fontId="41"/>
  </si>
  <si>
    <t>1ｋL当り
経費</t>
    <rPh sb="3" eb="4">
      <t>アタ</t>
    </rPh>
    <rPh sb="6" eb="8">
      <t>ケイヒ</t>
    </rPh>
    <phoneticPr fontId="41"/>
  </si>
  <si>
    <t>(日)</t>
    <rPh sb="1" eb="2">
      <t>ヒ</t>
    </rPh>
    <phoneticPr fontId="41"/>
  </si>
  <si>
    <t>(円)</t>
    <rPh sb="1" eb="2">
      <t>エン</t>
    </rPh>
    <phoneticPr fontId="41"/>
  </si>
  <si>
    <t>(ｋL)</t>
    <phoneticPr fontId="41"/>
  </si>
  <si>
    <t>9-16. 公害関係苦情受理件数</t>
    <rPh sb="6" eb="8">
      <t>コウガイ</t>
    </rPh>
    <rPh sb="8" eb="10">
      <t>カンケイ</t>
    </rPh>
    <rPh sb="10" eb="12">
      <t>クジョウ</t>
    </rPh>
    <rPh sb="12" eb="14">
      <t>ジュリ</t>
    </rPh>
    <rPh sb="14" eb="16">
      <t>ケンスウ</t>
    </rPh>
    <phoneticPr fontId="41"/>
  </si>
  <si>
    <t>大気汚染</t>
    <rPh sb="0" eb="2">
      <t>タイキ</t>
    </rPh>
    <rPh sb="2" eb="4">
      <t>オセン</t>
    </rPh>
    <phoneticPr fontId="41"/>
  </si>
  <si>
    <t>水質汚濁</t>
    <rPh sb="0" eb="2">
      <t>スイシツ</t>
    </rPh>
    <rPh sb="2" eb="4">
      <t>オダク</t>
    </rPh>
    <phoneticPr fontId="41"/>
  </si>
  <si>
    <t>土壌汚染</t>
    <rPh sb="0" eb="2">
      <t>ドジョウ</t>
    </rPh>
    <rPh sb="2" eb="4">
      <t>オセン</t>
    </rPh>
    <phoneticPr fontId="41"/>
  </si>
  <si>
    <t>騒　音</t>
    <rPh sb="0" eb="1">
      <t>ソウ</t>
    </rPh>
    <rPh sb="2" eb="3">
      <t>オト</t>
    </rPh>
    <phoneticPr fontId="41"/>
  </si>
  <si>
    <t>振　動</t>
    <rPh sb="0" eb="1">
      <t>オサム</t>
    </rPh>
    <rPh sb="2" eb="3">
      <t>ドウ</t>
    </rPh>
    <phoneticPr fontId="41"/>
  </si>
  <si>
    <t>地盤沈下</t>
    <rPh sb="0" eb="2">
      <t>ジバン</t>
    </rPh>
    <rPh sb="2" eb="4">
      <t>チンカ</t>
    </rPh>
    <phoneticPr fontId="41"/>
  </si>
  <si>
    <t>悪　臭</t>
    <rPh sb="0" eb="1">
      <t>アク</t>
    </rPh>
    <rPh sb="2" eb="3">
      <t>シュウ</t>
    </rPh>
    <phoneticPr fontId="41"/>
  </si>
  <si>
    <t>資料：環境政策課</t>
    <rPh sb="0" eb="2">
      <t>シリョウ</t>
    </rPh>
    <rPh sb="3" eb="5">
      <t>カンキョウ</t>
    </rPh>
    <rPh sb="5" eb="7">
      <t>セイサク</t>
    </rPh>
    <rPh sb="7" eb="8">
      <t>カ</t>
    </rPh>
    <phoneticPr fontId="41"/>
  </si>
  <si>
    <t>9-17. 公害関係特定施設・指定施設数</t>
    <rPh sb="6" eb="8">
      <t>コウガイ</t>
    </rPh>
    <rPh sb="8" eb="10">
      <t>カンケイ</t>
    </rPh>
    <rPh sb="10" eb="12">
      <t>トクテイ</t>
    </rPh>
    <rPh sb="12" eb="14">
      <t>シセツ</t>
    </rPh>
    <rPh sb="15" eb="17">
      <t>シテイ</t>
    </rPh>
    <rPh sb="17" eb="19">
      <t>シセツ</t>
    </rPh>
    <rPh sb="19" eb="20">
      <t>スウ</t>
    </rPh>
    <phoneticPr fontId="41"/>
  </si>
  <si>
    <t>各年度3月31日</t>
    <rPh sb="0" eb="2">
      <t>カクネン</t>
    </rPh>
    <rPh sb="2" eb="3">
      <t>ド</t>
    </rPh>
    <rPh sb="4" eb="5">
      <t>ガツ</t>
    </rPh>
    <rPh sb="7" eb="8">
      <t>ニチ</t>
    </rPh>
    <phoneticPr fontId="41"/>
  </si>
  <si>
    <t>平成31年度</t>
    <rPh sb="0" eb="2">
      <t>ヘイセイ</t>
    </rPh>
    <rPh sb="4" eb="5">
      <t>９ネン</t>
    </rPh>
    <rPh sb="5" eb="6">
      <t>ド</t>
    </rPh>
    <phoneticPr fontId="41"/>
  </si>
  <si>
    <t>令和2年度</t>
    <rPh sb="0" eb="2">
      <t>レイワ</t>
    </rPh>
    <rPh sb="3" eb="4">
      <t>９ネン</t>
    </rPh>
    <rPh sb="4" eb="5">
      <t>ド</t>
    </rPh>
    <phoneticPr fontId="41"/>
  </si>
  <si>
    <t>令和3年度</t>
    <rPh sb="0" eb="2">
      <t>レイワ</t>
    </rPh>
    <rPh sb="3" eb="4">
      <t>９ネン</t>
    </rPh>
    <rPh sb="4" eb="5">
      <t>ド</t>
    </rPh>
    <phoneticPr fontId="41"/>
  </si>
  <si>
    <t>大　気　関　係</t>
    <rPh sb="0" eb="1">
      <t>ダイ</t>
    </rPh>
    <rPh sb="2" eb="3">
      <t>キ</t>
    </rPh>
    <rPh sb="4" eb="5">
      <t>セキ</t>
    </rPh>
    <rPh sb="6" eb="7">
      <t>カカリ</t>
    </rPh>
    <phoneticPr fontId="41"/>
  </si>
  <si>
    <t>ばい煙発生施設</t>
    <rPh sb="2" eb="3">
      <t>エン</t>
    </rPh>
    <rPh sb="3" eb="5">
      <t>ハッセイ</t>
    </rPh>
    <rPh sb="5" eb="7">
      <t>シセツ</t>
    </rPh>
    <phoneticPr fontId="41"/>
  </si>
  <si>
    <t>指定ばい煙発生施設</t>
    <rPh sb="0" eb="2">
      <t>シテイ</t>
    </rPh>
    <phoneticPr fontId="41"/>
  </si>
  <si>
    <t>一般粉じん発生施設</t>
    <rPh sb="0" eb="2">
      <t>イッパン</t>
    </rPh>
    <rPh sb="2" eb="3">
      <t>フン</t>
    </rPh>
    <rPh sb="5" eb="7">
      <t>ハッセイ</t>
    </rPh>
    <rPh sb="7" eb="9">
      <t>シセツ</t>
    </rPh>
    <phoneticPr fontId="41"/>
  </si>
  <si>
    <t>指定粉じん発生施設</t>
    <rPh sb="0" eb="2">
      <t>シテイ</t>
    </rPh>
    <rPh sb="2" eb="3">
      <t>フン</t>
    </rPh>
    <rPh sb="5" eb="7">
      <t>ハッセイ</t>
    </rPh>
    <rPh sb="7" eb="9">
      <t>シセツ</t>
    </rPh>
    <phoneticPr fontId="41"/>
  </si>
  <si>
    <t>水　質　関　係</t>
    <rPh sb="0" eb="1">
      <t>ミズ</t>
    </rPh>
    <rPh sb="2" eb="3">
      <t>シツ</t>
    </rPh>
    <rPh sb="4" eb="5">
      <t>セキ</t>
    </rPh>
    <rPh sb="6" eb="7">
      <t>カカリ</t>
    </rPh>
    <phoneticPr fontId="41"/>
  </si>
  <si>
    <t>特定施設</t>
    <rPh sb="0" eb="2">
      <t>トクテイ</t>
    </rPh>
    <rPh sb="2" eb="4">
      <t>シセツ</t>
    </rPh>
    <phoneticPr fontId="41"/>
  </si>
  <si>
    <t>指定施設</t>
    <rPh sb="0" eb="2">
      <t>シテイ</t>
    </rPh>
    <rPh sb="2" eb="4">
      <t>シセツ</t>
    </rPh>
    <phoneticPr fontId="41"/>
  </si>
  <si>
    <t>騒　音　関　係</t>
    <rPh sb="0" eb="1">
      <t>サワ</t>
    </rPh>
    <rPh sb="2" eb="3">
      <t>オト</t>
    </rPh>
    <rPh sb="4" eb="5">
      <t>セキ</t>
    </rPh>
    <rPh sb="6" eb="7">
      <t>カカリ</t>
    </rPh>
    <phoneticPr fontId="41"/>
  </si>
  <si>
    <t>振　動　関　係</t>
  </si>
  <si>
    <t>9-18. 大気環境測定値</t>
    <rPh sb="6" eb="8">
      <t>タイキ</t>
    </rPh>
    <rPh sb="8" eb="10">
      <t>カンキョウ</t>
    </rPh>
    <rPh sb="10" eb="12">
      <t>ソクテイ</t>
    </rPh>
    <rPh sb="12" eb="13">
      <t>アタイ</t>
    </rPh>
    <phoneticPr fontId="41"/>
  </si>
  <si>
    <t>各年度平均値</t>
    <rPh sb="0" eb="1">
      <t>カク</t>
    </rPh>
    <rPh sb="1" eb="3">
      <t>ネンド</t>
    </rPh>
    <rPh sb="3" eb="6">
      <t>ヘイキンチ</t>
    </rPh>
    <phoneticPr fontId="41"/>
  </si>
  <si>
    <t>年度</t>
    <rPh sb="0" eb="2">
      <t>ネンド</t>
    </rPh>
    <phoneticPr fontId="41"/>
  </si>
  <si>
    <t>二酸化
硫黄</t>
    <phoneticPr fontId="41"/>
  </si>
  <si>
    <t>浮遊粒子状
物質</t>
    <phoneticPr fontId="41"/>
  </si>
  <si>
    <t>二酸化
窒素</t>
    <phoneticPr fontId="41"/>
  </si>
  <si>
    <r>
      <rPr>
        <sz val="7"/>
        <rFont val="ＭＳ 明朝"/>
        <family val="1"/>
        <charset val="128"/>
      </rPr>
      <t>光化学</t>
    </r>
    <r>
      <rPr>
        <sz val="6.5"/>
        <rFont val="ＭＳ 明朝"/>
        <family val="1"/>
        <charset val="128"/>
      </rPr>
      <t xml:space="preserve">
</t>
    </r>
    <r>
      <rPr>
        <sz val="6"/>
        <rFont val="ＭＳ 明朝"/>
        <family val="1"/>
        <charset val="128"/>
      </rPr>
      <t>オキシダント</t>
    </r>
    <phoneticPr fontId="41"/>
  </si>
  <si>
    <t>微小粒子状
物質</t>
    <rPh sb="0" eb="2">
      <t>ビショウ</t>
    </rPh>
    <rPh sb="2" eb="5">
      <t>リュウシジョウ</t>
    </rPh>
    <rPh sb="6" eb="8">
      <t>ブッシツ</t>
    </rPh>
    <phoneticPr fontId="41"/>
  </si>
  <si>
    <t>ベンゼン</t>
    <phoneticPr fontId="41"/>
  </si>
  <si>
    <t>トリクロロ
エチレン</t>
    <phoneticPr fontId="41"/>
  </si>
  <si>
    <t>テトラクロ
ロエチレン</t>
    <phoneticPr fontId="41"/>
  </si>
  <si>
    <t>ジクロロ
メタン</t>
    <phoneticPr fontId="41"/>
  </si>
  <si>
    <t xml:space="preserve">ダイオキ
シン類  </t>
    <phoneticPr fontId="41"/>
  </si>
  <si>
    <t>（ppm）</t>
    <phoneticPr fontId="41"/>
  </si>
  <si>
    <r>
      <t>（ｍｇ/m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phoneticPr fontId="41"/>
  </si>
  <si>
    <r>
      <t>（μｇ/m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phoneticPr fontId="41"/>
  </si>
  <si>
    <r>
      <t>(pg-TEQ/m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)</t>
    </r>
    <phoneticPr fontId="41"/>
  </si>
  <si>
    <t>9-19. 市内主要河川の透視度・ｐＨ・ＢＯＤ・ＣＯＤ・ＳＳ・ＤＯ値</t>
    <rPh sb="6" eb="8">
      <t>シナイ</t>
    </rPh>
    <rPh sb="8" eb="10">
      <t>シュヨウ</t>
    </rPh>
    <rPh sb="10" eb="12">
      <t>カセン</t>
    </rPh>
    <rPh sb="13" eb="15">
      <t>トウシ</t>
    </rPh>
    <rPh sb="15" eb="16">
      <t>ド</t>
    </rPh>
    <rPh sb="33" eb="34">
      <t>アタイ</t>
    </rPh>
    <phoneticPr fontId="41"/>
  </si>
  <si>
    <t>令和3年度平均値</t>
    <rPh sb="0" eb="2">
      <t>レイワ</t>
    </rPh>
    <rPh sb="3" eb="5">
      <t>ネンド</t>
    </rPh>
    <rPh sb="4" eb="5">
      <t>ド</t>
    </rPh>
    <rPh sb="5" eb="8">
      <t>ヘイキンチ</t>
    </rPh>
    <phoneticPr fontId="41"/>
  </si>
  <si>
    <t>測定項目</t>
    <rPh sb="0" eb="2">
      <t>ソクテイ</t>
    </rPh>
    <rPh sb="2" eb="4">
      <t>コウモク</t>
    </rPh>
    <phoneticPr fontId="41"/>
  </si>
  <si>
    <t>綾瀬川</t>
    <rPh sb="0" eb="2">
      <t>アヤセ</t>
    </rPh>
    <rPh sb="2" eb="3">
      <t>ガワ</t>
    </rPh>
    <phoneticPr fontId="41"/>
  </si>
  <si>
    <t>元荒川</t>
    <rPh sb="0" eb="1">
      <t>モト</t>
    </rPh>
    <rPh sb="1" eb="3">
      <t>アラカワ</t>
    </rPh>
    <phoneticPr fontId="41"/>
  </si>
  <si>
    <t>新方川</t>
    <rPh sb="0" eb="1">
      <t>ニイ</t>
    </rPh>
    <rPh sb="1" eb="2">
      <t>ホウ</t>
    </rPh>
    <rPh sb="2" eb="3">
      <t>カワ</t>
    </rPh>
    <phoneticPr fontId="41"/>
  </si>
  <si>
    <t>大落古利根川</t>
    <rPh sb="0" eb="1">
      <t>オオ</t>
    </rPh>
    <rPh sb="1" eb="2">
      <t>オ</t>
    </rPh>
    <rPh sb="2" eb="3">
      <t>フル</t>
    </rPh>
    <rPh sb="3" eb="6">
      <t>トネガワ</t>
    </rPh>
    <phoneticPr fontId="41"/>
  </si>
  <si>
    <t>中川</t>
    <rPh sb="0" eb="2">
      <t>ナカガワ</t>
    </rPh>
    <phoneticPr fontId="41"/>
  </si>
  <si>
    <t>佐藤橋</t>
    <rPh sb="0" eb="2">
      <t>サトウ</t>
    </rPh>
    <rPh sb="2" eb="3">
      <t>バシ</t>
    </rPh>
    <phoneticPr fontId="41"/>
  </si>
  <si>
    <t>綾瀬橋</t>
    <rPh sb="0" eb="2">
      <t>アヤセ</t>
    </rPh>
    <rPh sb="2" eb="3">
      <t>バシ</t>
    </rPh>
    <phoneticPr fontId="41"/>
  </si>
  <si>
    <t>三野宮橋</t>
    <rPh sb="0" eb="3">
      <t>サンノミヤ</t>
    </rPh>
    <rPh sb="3" eb="4">
      <t>ハシ</t>
    </rPh>
    <phoneticPr fontId="41"/>
  </si>
  <si>
    <t>新平和橋</t>
    <rPh sb="0" eb="1">
      <t>シン</t>
    </rPh>
    <rPh sb="1" eb="3">
      <t>ヘイワ</t>
    </rPh>
    <rPh sb="3" eb="4">
      <t>バシ</t>
    </rPh>
    <phoneticPr fontId="41"/>
  </si>
  <si>
    <t>中島橋</t>
    <rPh sb="0" eb="2">
      <t>ナカジマ</t>
    </rPh>
    <rPh sb="2" eb="3">
      <t>バシ</t>
    </rPh>
    <phoneticPr fontId="41"/>
  </si>
  <si>
    <t>せんげん橋</t>
    <rPh sb="4" eb="5">
      <t>ハシ</t>
    </rPh>
    <phoneticPr fontId="41"/>
  </si>
  <si>
    <t>昭和橋</t>
    <rPh sb="0" eb="2">
      <t>ショウワ</t>
    </rPh>
    <rPh sb="2" eb="3">
      <t>バシ</t>
    </rPh>
    <phoneticPr fontId="41"/>
  </si>
  <si>
    <t>古利根橋</t>
    <rPh sb="0" eb="1">
      <t>フル</t>
    </rPh>
    <rPh sb="1" eb="3">
      <t>トネ</t>
    </rPh>
    <rPh sb="3" eb="4">
      <t>バシ</t>
    </rPh>
    <phoneticPr fontId="41"/>
  </si>
  <si>
    <t>ふれあい橋</t>
    <rPh sb="4" eb="5">
      <t>バシ</t>
    </rPh>
    <phoneticPr fontId="41"/>
  </si>
  <si>
    <t>吉越橋</t>
    <rPh sb="0" eb="2">
      <t>ヨシコシ</t>
    </rPh>
    <rPh sb="2" eb="3">
      <t>バシ</t>
    </rPh>
    <phoneticPr fontId="41"/>
  </si>
  <si>
    <t>透視度（度）</t>
    <rPh sb="0" eb="2">
      <t>トウシ</t>
    </rPh>
    <rPh sb="2" eb="3">
      <t>ド</t>
    </rPh>
    <rPh sb="4" eb="5">
      <t>ド</t>
    </rPh>
    <phoneticPr fontId="41"/>
  </si>
  <si>
    <t>pH</t>
    <phoneticPr fontId="43"/>
  </si>
  <si>
    <t>BOD（mg/L）</t>
    <phoneticPr fontId="43"/>
  </si>
  <si>
    <t>COD（mg/L）</t>
    <phoneticPr fontId="43"/>
  </si>
  <si>
    <t>SS （mg/L）</t>
    <phoneticPr fontId="43"/>
  </si>
  <si>
    <t>DO （mg/L）</t>
    <phoneticPr fontId="43"/>
  </si>
  <si>
    <t>(注)pH：水素イオン濃度、BOD：生物化学的酸素要求量、COD：化学的酸素要求量、SS：浮遊物質量、</t>
    <rPh sb="45" eb="50">
      <t>フユウブッシツリョウ</t>
    </rPh>
    <phoneticPr fontId="41"/>
  </si>
  <si>
    <t>　　DO：溶存酸素量</t>
    <phoneticPr fontId="41"/>
  </si>
  <si>
    <t>9-20. 市内水準測量点別地盤変動状況</t>
    <phoneticPr fontId="41"/>
  </si>
  <si>
    <t>各年間</t>
    <phoneticPr fontId="41"/>
  </si>
  <si>
    <t>（単位：mm）</t>
  </si>
  <si>
    <t>水準測量点</t>
    <phoneticPr fontId="2"/>
  </si>
  <si>
    <t>変動量</t>
  </si>
  <si>
    <t>令和元年</t>
    <rPh sb="0" eb="3">
      <t>レイワガン</t>
    </rPh>
    <phoneticPr fontId="41"/>
  </si>
  <si>
    <t>蒲生旭町1丁目75</t>
    <rPh sb="5" eb="7">
      <t>チョウメ</t>
    </rPh>
    <phoneticPr fontId="2"/>
  </si>
  <si>
    <t>川柳町3丁目192地先</t>
    <rPh sb="9" eb="11">
      <t>チサキ</t>
    </rPh>
    <phoneticPr fontId="2"/>
  </si>
  <si>
    <t>川柳町5丁目284</t>
  </si>
  <si>
    <t>蒲生愛宕町13地先</t>
    <rPh sb="7" eb="8">
      <t>チ</t>
    </rPh>
    <rPh sb="8" eb="9">
      <t>サキ</t>
    </rPh>
    <phoneticPr fontId="41"/>
  </si>
  <si>
    <t>南越谷1丁目5-9</t>
    <phoneticPr fontId="2"/>
  </si>
  <si>
    <t>越ヶ谷4丁目1-1</t>
    <phoneticPr fontId="2"/>
  </si>
  <si>
    <t>西新井985</t>
  </si>
  <si>
    <t>神明町2丁目385</t>
  </si>
  <si>
    <t>越ヶ谷1700</t>
  </si>
  <si>
    <t>弥栄町1丁目172-40地先</t>
    <rPh sb="12" eb="14">
      <t>チサキ</t>
    </rPh>
    <phoneticPr fontId="2"/>
  </si>
  <si>
    <t>大成町1丁目2181-4地先</t>
    <rPh sb="12" eb="14">
      <t>チサキ</t>
    </rPh>
    <phoneticPr fontId="2"/>
  </si>
  <si>
    <t>東町1丁目15地先</t>
  </si>
  <si>
    <t>東町3丁目354</t>
  </si>
  <si>
    <t>南越谷2丁目5-33地先</t>
    <rPh sb="10" eb="11">
      <t>チ</t>
    </rPh>
    <rPh sb="11" eb="12">
      <t>サキ</t>
    </rPh>
    <phoneticPr fontId="41"/>
  </si>
  <si>
    <t>瓦曽根2丁目2-4地先</t>
    <rPh sb="9" eb="10">
      <t>チ</t>
    </rPh>
    <rPh sb="10" eb="11">
      <t>サキ</t>
    </rPh>
    <phoneticPr fontId="41"/>
  </si>
  <si>
    <t>大沢3丁目13-38地先</t>
    <rPh sb="10" eb="11">
      <t>チ</t>
    </rPh>
    <rPh sb="11" eb="12">
      <t>サキ</t>
    </rPh>
    <phoneticPr fontId="41"/>
  </si>
  <si>
    <t>大房989-3地先</t>
    <phoneticPr fontId="2"/>
  </si>
  <si>
    <t>下間久里1169地先</t>
    <phoneticPr fontId="2"/>
  </si>
  <si>
    <t>平方1</t>
  </si>
  <si>
    <t>平方958-8</t>
    <phoneticPr fontId="2"/>
  </si>
  <si>
    <t>大吉1064-1</t>
    <phoneticPr fontId="2"/>
  </si>
  <si>
    <t>大杉459-5</t>
    <phoneticPr fontId="41"/>
  </si>
  <si>
    <t>増林2丁目33</t>
    <phoneticPr fontId="43"/>
  </si>
  <si>
    <t>東越谷10丁目32</t>
    <phoneticPr fontId="2"/>
  </si>
  <si>
    <t>千間台東1丁目14</t>
  </si>
  <si>
    <t>大吉887-2</t>
    <phoneticPr fontId="2"/>
  </si>
  <si>
    <t>向畑684</t>
    <phoneticPr fontId="2"/>
  </si>
  <si>
    <t>向畑973</t>
  </si>
  <si>
    <t>船渡1869</t>
    <phoneticPr fontId="2"/>
  </si>
  <si>
    <t>平方846</t>
    <phoneticPr fontId="2"/>
  </si>
  <si>
    <t>相模町2丁目10</t>
  </si>
  <si>
    <t>大間野町2丁目115</t>
    <rPh sb="3" eb="4">
      <t>チョウ</t>
    </rPh>
    <phoneticPr fontId="43"/>
  </si>
  <si>
    <t>増林3丁目1</t>
  </si>
  <si>
    <t>資料：環境政策課</t>
  </si>
  <si>
    <t>目次</t>
  </si>
  <si>
    <t>目次へもどる</t>
  </si>
  <si>
    <t>9-1. 環境衛生関係等業種別件数</t>
  </si>
  <si>
    <t>9-2. 食品衛生関係営業状況</t>
  </si>
  <si>
    <t>9-3. 犬の登録・苦情・咬傷事故</t>
  </si>
  <si>
    <t>9-4. ごみ処理の状況　（1）ごみ排出量</t>
  </si>
  <si>
    <t>9-4. ごみ処理の状況　（2）処理方法</t>
  </si>
  <si>
    <t>9-5. 家庭系ごみの状況</t>
  </si>
  <si>
    <t>9-6. し尿処理状況</t>
  </si>
  <si>
    <t>9-7. くみ取り人口・世帯</t>
  </si>
  <si>
    <t>9-8. 浄化槽設置状況</t>
  </si>
  <si>
    <t>9-9. 除草処理状況</t>
  </si>
  <si>
    <t>9-10. 東埼玉資源環境組合の概要　（1）施設所在地</t>
  </si>
  <si>
    <t>9-11. ごみ搬入状況</t>
  </si>
  <si>
    <t>9-12. し尿搬入状況</t>
  </si>
  <si>
    <t>9-13. 会計決算</t>
  </si>
  <si>
    <t>9-15. ごみ・し尿処理経費</t>
  </si>
  <si>
    <t>9-16. 公害関係苦情受理件数</t>
  </si>
  <si>
    <t>9-17. 公害関係特定施設・指定施設数</t>
  </si>
  <si>
    <t>9-18. 大気環境測定値</t>
  </si>
  <si>
    <t>9-19. 市内主要河川の透視度・ｐＨ・ＢＯＤ・ＣＯＤ・ＳＳ・ＤＯ値</t>
  </si>
  <si>
    <t>9-20. 市内水準測量点別地盤変動状況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</si>
</sst>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6" formatCode="&quot;¥&quot;#,##0;[Red]&quot;¥&quot;\-#,##0"/>
    <numFmt numFmtId="176" formatCode="#,##0;\-#,##0;&quot;-&quot;"/>
    <numFmt numFmtId="177" formatCode="[$-411]ge\.m\.d;@"/>
    <numFmt numFmtId="178" formatCode="#,##0_ "/>
    <numFmt numFmtId="184" formatCode="#,##0.0_ "/>
    <numFmt numFmtId="185" formatCode="0_ "/>
    <numFmt numFmtId="188" formatCode="0.0%"/>
    <numFmt numFmtId="190" formatCode="0.0%\ "/>
    <numFmt numFmtId="191" formatCode="#,##0_ ;[Red]\-#,##0\ "/>
    <numFmt numFmtId="192" formatCode="0.000\ "/>
    <numFmt numFmtId="193" formatCode="0.0_ "/>
    <numFmt numFmtId="194" formatCode="0.00_ "/>
    <numFmt numFmtId="195" formatCode="0.000_ "/>
  </numFmts>
  <fonts count="5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2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.5"/>
      <name val="ＭＳ 明朝"/>
      <family val="1"/>
      <charset val="128"/>
    </font>
    <font>
      <strike/>
      <sz val="10"/>
      <color rgb="FFFF000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ｺﾞｼｯｸ"/>
      <family val="3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vertAlign val="superscript"/>
      <sz val="8"/>
      <name val="ＭＳ 明朝"/>
      <family val="1"/>
      <charset val="128"/>
    </font>
    <font>
      <sz val="7.5"/>
      <name val="ＭＳ 明朝"/>
      <family val="1"/>
      <charset val="128"/>
    </font>
    <font>
      <sz val="6.5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272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176" fontId="11" fillId="0" borderId="0" applyFill="0" applyBorder="0" applyAlignment="0"/>
    <xf numFmtId="0" fontId="12" fillId="0" borderId="2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6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77" fontId="3" fillId="33" borderId="12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7" fontId="30" fillId="0" borderId="3" applyNumberFormat="0" applyFill="0" applyAlignment="0" applyProtection="0">
      <alignment vertical="center"/>
    </xf>
    <xf numFmtId="177" fontId="30" fillId="0" borderId="3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6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9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8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9" fillId="2" borderId="0" applyNumberFormat="0" applyBorder="0" applyAlignment="0" applyProtection="0">
      <alignment vertical="center"/>
    </xf>
    <xf numFmtId="177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177" fontId="3" fillId="0" borderId="0"/>
    <xf numFmtId="38" fontId="1" fillId="0" borderId="0" applyFon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</cellStyleXfs>
  <cellXfs count="316">
    <xf numFmtId="0" fontId="0" fillId="0" borderId="0" xfId="0">
      <alignment vertical="center"/>
    </xf>
    <xf numFmtId="0" fontId="5" fillId="34" borderId="0" xfId="2" applyNumberFormat="1" applyFont="1" applyFill="1" applyAlignment="1" applyProtection="1">
      <alignment vertical="center"/>
    </xf>
    <xf numFmtId="0" fontId="5" fillId="34" borderId="14" xfId="2" applyNumberFormat="1" applyFont="1" applyFill="1" applyBorder="1" applyAlignment="1" applyProtection="1">
      <alignment horizontal="center" vertical="center"/>
    </xf>
    <xf numFmtId="178" fontId="40" fillId="34" borderId="0" xfId="2" applyNumberFormat="1" applyFont="1" applyFill="1" applyBorder="1" applyAlignment="1" applyProtection="1">
      <alignment horizontal="right" vertical="center"/>
    </xf>
    <xf numFmtId="0" fontId="5" fillId="34" borderId="26" xfId="2" applyNumberFormat="1" applyFont="1" applyFill="1" applyBorder="1" applyAlignment="1" applyProtection="1">
      <alignment vertical="center"/>
    </xf>
    <xf numFmtId="0" fontId="5" fillId="34" borderId="26" xfId="2" applyNumberFormat="1" applyFont="1" applyFill="1" applyBorder="1" applyAlignment="1" applyProtection="1">
      <alignment horizontal="right" vertical="center"/>
    </xf>
    <xf numFmtId="0" fontId="5" fillId="34" borderId="0" xfId="269" applyNumberFormat="1" applyFont="1" applyFill="1" applyAlignment="1" applyProtection="1">
      <alignment vertical="center"/>
    </xf>
    <xf numFmtId="0" fontId="5" fillId="34" borderId="27" xfId="269" applyNumberFormat="1" applyFont="1" applyFill="1" applyBorder="1" applyAlignment="1" applyProtection="1">
      <alignment vertical="center"/>
    </xf>
    <xf numFmtId="0" fontId="5" fillId="34" borderId="27" xfId="269" applyNumberFormat="1" applyFont="1" applyFill="1" applyBorder="1" applyAlignment="1" applyProtection="1">
      <alignment horizontal="right"/>
    </xf>
    <xf numFmtId="0" fontId="5" fillId="34" borderId="19" xfId="269" applyNumberFormat="1" applyFont="1" applyFill="1" applyBorder="1" applyAlignment="1" applyProtection="1">
      <alignment horizontal="left" vertical="center" indent="1"/>
    </xf>
    <xf numFmtId="0" fontId="5" fillId="34" borderId="26" xfId="269" applyNumberFormat="1" applyFont="1" applyFill="1" applyBorder="1" applyAlignment="1" applyProtection="1">
      <alignment vertical="center"/>
    </xf>
    <xf numFmtId="0" fontId="5" fillId="34" borderId="0" xfId="2" applyNumberFormat="1" applyFont="1" applyFill="1" applyProtection="1"/>
    <xf numFmtId="0" fontId="5" fillId="34" borderId="17" xfId="2" applyNumberFormat="1" applyFont="1" applyFill="1" applyBorder="1" applyAlignment="1" applyProtection="1">
      <alignment horizontal="right" vertical="center" indent="1"/>
    </xf>
    <xf numFmtId="178" fontId="5" fillId="34" borderId="0" xfId="2" applyNumberFormat="1" applyFont="1" applyFill="1" applyBorder="1" applyAlignment="1" applyProtection="1">
      <alignment vertical="center"/>
    </xf>
    <xf numFmtId="0" fontId="5" fillId="34" borderId="19" xfId="2" quotePrefix="1" applyNumberFormat="1" applyFont="1" applyFill="1" applyBorder="1" applyAlignment="1" applyProtection="1">
      <alignment horizontal="right" vertical="center" indent="1"/>
    </xf>
    <xf numFmtId="178" fontId="5" fillId="34" borderId="27" xfId="2" applyNumberFormat="1" applyFont="1" applyFill="1" applyBorder="1" applyAlignment="1" applyProtection="1">
      <alignment vertical="center"/>
    </xf>
    <xf numFmtId="0" fontId="5" fillId="34" borderId="0" xfId="2" applyNumberFormat="1" applyFont="1" applyFill="1" applyAlignment="1" applyProtection="1">
      <alignment horizontal="right" vertical="center"/>
    </xf>
    <xf numFmtId="0" fontId="44" fillId="34" borderId="0" xfId="2" applyNumberFormat="1" applyFont="1" applyFill="1" applyAlignment="1" applyProtection="1">
      <alignment horizontal="right" vertical="center"/>
    </xf>
    <xf numFmtId="0" fontId="40" fillId="34" borderId="0" xfId="2" applyNumberFormat="1" applyFont="1" applyFill="1" applyAlignment="1" applyProtection="1">
      <alignment vertical="center"/>
    </xf>
    <xf numFmtId="0" fontId="5" fillId="34" borderId="15" xfId="2" applyNumberFormat="1" applyFont="1" applyFill="1" applyBorder="1" applyAlignment="1" applyProtection="1">
      <alignment horizontal="center" vertical="center"/>
    </xf>
    <xf numFmtId="0" fontId="5" fillId="34" borderId="26" xfId="2" applyNumberFormat="1" applyFont="1" applyFill="1" applyBorder="1" applyAlignment="1" applyProtection="1">
      <alignment horizontal="left" vertical="center"/>
    </xf>
    <xf numFmtId="0" fontId="5" fillId="34" borderId="13" xfId="2" applyNumberFormat="1" applyFont="1" applyFill="1" applyBorder="1" applyAlignment="1" applyProtection="1">
      <alignment horizontal="center" vertical="center"/>
    </xf>
    <xf numFmtId="0" fontId="5" fillId="34" borderId="31" xfId="2" quotePrefix="1" applyNumberFormat="1" applyFont="1" applyFill="1" applyBorder="1" applyAlignment="1" applyProtection="1">
      <alignment horizontal="right" vertical="center" indent="1"/>
    </xf>
    <xf numFmtId="178" fontId="5" fillId="34" borderId="0" xfId="2" applyNumberFormat="1" applyFont="1" applyFill="1" applyBorder="1" applyAlignment="1" applyProtection="1">
      <alignment horizontal="right" vertical="center"/>
    </xf>
    <xf numFmtId="0" fontId="5" fillId="34" borderId="15" xfId="269" applyNumberFormat="1" applyFont="1" applyFill="1" applyBorder="1" applyAlignment="1" applyProtection="1">
      <alignment horizontal="center" vertical="center"/>
    </xf>
    <xf numFmtId="0" fontId="40" fillId="34" borderId="15" xfId="269" applyNumberFormat="1" applyFont="1" applyFill="1" applyBorder="1" applyAlignment="1" applyProtection="1">
      <alignment horizontal="center" vertical="center"/>
    </xf>
    <xf numFmtId="0" fontId="5" fillId="34" borderId="0" xfId="269" applyNumberFormat="1" applyFont="1" applyFill="1" applyAlignment="1" applyProtection="1">
      <alignment horizontal="right" vertical="center"/>
    </xf>
    <xf numFmtId="0" fontId="5" fillId="34" borderId="1" xfId="269" applyNumberFormat="1" applyFont="1" applyFill="1" applyBorder="1" applyAlignment="1" applyProtection="1">
      <alignment horizontal="center" vertical="center"/>
    </xf>
    <xf numFmtId="0" fontId="5" fillId="34" borderId="19" xfId="269" applyNumberFormat="1" applyFont="1" applyFill="1" applyBorder="1" applyAlignment="1" applyProtection="1">
      <alignment horizontal="right" vertical="center" indent="1"/>
    </xf>
    <xf numFmtId="0" fontId="5" fillId="34" borderId="19" xfId="269" quotePrefix="1" applyNumberFormat="1" applyFont="1" applyFill="1" applyBorder="1" applyAlignment="1" applyProtection="1">
      <alignment horizontal="right" vertical="center" indent="1"/>
    </xf>
    <xf numFmtId="178" fontId="5" fillId="34" borderId="33" xfId="2" applyNumberFormat="1" applyFont="1" applyFill="1" applyBorder="1" applyAlignment="1" applyProtection="1">
      <alignment vertical="center"/>
    </xf>
    <xf numFmtId="0" fontId="5" fillId="34" borderId="31" xfId="269" quotePrefix="1" applyNumberFormat="1" applyFont="1" applyFill="1" applyBorder="1" applyAlignment="1" applyProtection="1">
      <alignment horizontal="right" vertical="center" indent="1"/>
    </xf>
    <xf numFmtId="0" fontId="5" fillId="0" borderId="0" xfId="2" applyNumberFormat="1" applyFont="1" applyFill="1" applyAlignment="1" applyProtection="1">
      <alignment vertical="center"/>
    </xf>
    <xf numFmtId="0" fontId="5" fillId="34" borderId="19" xfId="2" applyNumberFormat="1" applyFont="1" applyFill="1" applyBorder="1" applyAlignment="1" applyProtection="1">
      <alignment horizontal="right" vertical="center" indent="1"/>
    </xf>
    <xf numFmtId="178" fontId="5" fillId="34" borderId="33" xfId="2" applyNumberFormat="1" applyFont="1" applyFill="1" applyBorder="1" applyAlignment="1" applyProtection="1">
      <alignment horizontal="right" vertical="center"/>
    </xf>
    <xf numFmtId="0" fontId="5" fillId="0" borderId="0" xfId="2" applyNumberFormat="1" applyFont="1" applyFill="1" applyProtection="1"/>
    <xf numFmtId="178" fontId="5" fillId="34" borderId="29" xfId="2" applyNumberFormat="1" applyFont="1" applyFill="1" applyBorder="1" applyAlignment="1" applyProtection="1">
      <alignment horizontal="right" vertical="center"/>
    </xf>
    <xf numFmtId="178" fontId="5" fillId="34" borderId="27" xfId="2" applyNumberFormat="1" applyFont="1" applyFill="1" applyBorder="1" applyAlignment="1" applyProtection="1">
      <alignment horizontal="right" vertical="center"/>
    </xf>
    <xf numFmtId="0" fontId="5" fillId="34" borderId="1" xfId="2" applyNumberFormat="1" applyFont="1" applyFill="1" applyBorder="1" applyAlignment="1" applyProtection="1">
      <alignment horizontal="center" vertical="center"/>
    </xf>
    <xf numFmtId="0" fontId="5" fillId="34" borderId="0" xfId="2" applyNumberFormat="1" applyFont="1" applyFill="1" applyAlignment="1" applyProtection="1">
      <alignment horizontal="right"/>
    </xf>
    <xf numFmtId="0" fontId="5" fillId="34" borderId="0" xfId="269" applyNumberFormat="1" applyFont="1" applyFill="1" applyAlignment="1">
      <alignment vertical="center"/>
    </xf>
    <xf numFmtId="0" fontId="40" fillId="34" borderId="0" xfId="269" applyNumberFormat="1" applyFont="1" applyFill="1" applyAlignment="1" applyProtection="1">
      <alignment vertical="center"/>
    </xf>
    <xf numFmtId="0" fontId="5" fillId="0" borderId="0" xfId="269" applyNumberFormat="1" applyFont="1" applyFill="1" applyAlignment="1" applyProtection="1">
      <alignment vertical="center"/>
    </xf>
    <xf numFmtId="0" fontId="5" fillId="34" borderId="13" xfId="269" applyNumberFormat="1" applyFont="1" applyFill="1" applyBorder="1" applyAlignment="1" applyProtection="1">
      <alignment horizontal="center" vertical="center"/>
    </xf>
    <xf numFmtId="0" fontId="5" fillId="34" borderId="14" xfId="269" applyNumberFormat="1" applyFont="1" applyFill="1" applyBorder="1" applyAlignment="1" applyProtection="1">
      <alignment horizontal="center" vertical="center"/>
    </xf>
    <xf numFmtId="0" fontId="5" fillId="34" borderId="0" xfId="2" applyNumberFormat="1" applyFont="1" applyFill="1" applyBorder="1" applyAlignment="1" applyProtection="1">
      <alignment horizontal="right" vertical="center" indent="1"/>
    </xf>
    <xf numFmtId="178" fontId="40" fillId="34" borderId="27" xfId="2" applyNumberFormat="1" applyFont="1" applyFill="1" applyBorder="1" applyAlignment="1" applyProtection="1">
      <alignment horizontal="right" vertical="center"/>
    </xf>
    <xf numFmtId="0" fontId="5" fillId="34" borderId="0" xfId="269" applyNumberFormat="1" applyFont="1" applyFill="1" applyAlignment="1" applyProtection="1">
      <alignment horizontal="left" vertical="center" indent="1"/>
    </xf>
    <xf numFmtId="0" fontId="5" fillId="34" borderId="0" xfId="269" applyNumberFormat="1" applyFont="1" applyFill="1" applyAlignment="1" applyProtection="1">
      <alignment horizontal="right"/>
    </xf>
    <xf numFmtId="0" fontId="5" fillId="34" borderId="29" xfId="269" applyNumberFormat="1" applyFont="1" applyFill="1" applyBorder="1" applyAlignment="1" applyProtection="1">
      <alignment horizontal="center" vertical="center" wrapText="1"/>
    </xf>
    <xf numFmtId="0" fontId="5" fillId="34" borderId="26" xfId="269" applyNumberFormat="1" applyFont="1" applyFill="1" applyBorder="1" applyAlignment="1" applyProtection="1">
      <alignment horizontal="center" vertical="center"/>
    </xf>
    <xf numFmtId="0" fontId="5" fillId="34" borderId="0" xfId="269" applyNumberFormat="1" applyFont="1" applyFill="1" applyAlignment="1" applyProtection="1">
      <alignment horizontal="center" vertical="center"/>
    </xf>
    <xf numFmtId="0" fontId="45" fillId="34" borderId="0" xfId="269" applyNumberFormat="1" applyFont="1" applyFill="1" applyAlignment="1" applyProtection="1">
      <alignment vertical="center"/>
    </xf>
    <xf numFmtId="0" fontId="5" fillId="34" borderId="0" xfId="269" applyNumberFormat="1" applyFont="1" applyFill="1" applyBorder="1" applyAlignment="1" applyProtection="1">
      <alignment horizontal="right"/>
    </xf>
    <xf numFmtId="0" fontId="5" fillId="34" borderId="13" xfId="2" applyNumberFormat="1" applyFont="1" applyFill="1" applyBorder="1" applyAlignment="1" applyProtection="1">
      <alignment horizontal="center" vertical="center" wrapText="1"/>
    </xf>
    <xf numFmtId="0" fontId="40" fillId="0" borderId="0" xfId="2" applyNumberFormat="1" applyFont="1" applyFill="1" applyAlignment="1" applyProtection="1">
      <alignment vertical="center"/>
    </xf>
    <xf numFmtId="178" fontId="5" fillId="34" borderId="0" xfId="269" applyNumberFormat="1" applyFont="1" applyFill="1" applyBorder="1" applyAlignment="1" applyProtection="1">
      <alignment horizontal="right" vertical="center"/>
    </xf>
    <xf numFmtId="0" fontId="5" fillId="34" borderId="31" xfId="269" applyNumberFormat="1" applyFont="1" applyFill="1" applyBorder="1" applyAlignment="1" applyProtection="1">
      <alignment horizontal="left" vertical="center" indent="1"/>
    </xf>
    <xf numFmtId="0" fontId="5" fillId="34" borderId="26" xfId="269" applyNumberFormat="1" applyFont="1" applyFill="1" applyBorder="1" applyAlignment="1" applyProtection="1">
      <alignment horizontal="right" vertical="center"/>
    </xf>
    <xf numFmtId="0" fontId="5" fillId="34" borderId="0" xfId="269" applyNumberFormat="1" applyFont="1" applyFill="1" applyBorder="1" applyAlignment="1" applyProtection="1">
      <alignment horizontal="right" vertical="center"/>
    </xf>
    <xf numFmtId="0" fontId="5" fillId="34" borderId="27" xfId="269" applyNumberFormat="1" applyFont="1" applyFill="1" applyBorder="1" applyAlignment="1" applyProtection="1">
      <alignment horizontal="left" vertical="center" indent="1"/>
    </xf>
    <xf numFmtId="184" fontId="5" fillId="34" borderId="0" xfId="269" applyNumberFormat="1" applyFont="1" applyFill="1" applyBorder="1" applyAlignment="1" applyProtection="1">
      <alignment vertical="center"/>
    </xf>
    <xf numFmtId="184" fontId="5" fillId="34" borderId="0" xfId="269" applyNumberFormat="1" applyFont="1" applyFill="1" applyBorder="1" applyAlignment="1" applyProtection="1">
      <alignment horizontal="right" vertical="center"/>
    </xf>
    <xf numFmtId="178" fontId="49" fillId="34" borderId="0" xfId="2" applyNumberFormat="1" applyFont="1" applyFill="1" applyBorder="1" applyAlignment="1" applyProtection="1">
      <alignment vertical="center"/>
    </xf>
    <xf numFmtId="0" fontId="40" fillId="0" borderId="0" xfId="269" applyNumberFormat="1" applyFont="1" applyFill="1" applyAlignment="1" applyProtection="1">
      <alignment vertical="center"/>
    </xf>
    <xf numFmtId="0" fontId="5" fillId="0" borderId="0" xfId="269" applyNumberFormat="1" applyFont="1" applyFill="1" applyBorder="1" applyAlignment="1" applyProtection="1">
      <alignment horizontal="left" vertical="center"/>
    </xf>
    <xf numFmtId="0" fontId="5" fillId="0" borderId="1" xfId="269" applyNumberFormat="1" applyFont="1" applyFill="1" applyBorder="1" applyAlignment="1" applyProtection="1">
      <alignment horizontal="center" vertical="center"/>
    </xf>
    <xf numFmtId="0" fontId="5" fillId="0" borderId="15" xfId="269" applyNumberFormat="1" applyFont="1" applyFill="1" applyBorder="1" applyAlignment="1" applyProtection="1">
      <alignment horizontal="center" vertical="center"/>
    </xf>
    <xf numFmtId="0" fontId="5" fillId="0" borderId="37" xfId="269" applyNumberFormat="1" applyFont="1" applyFill="1" applyBorder="1" applyAlignment="1" applyProtection="1">
      <alignment horizontal="center" vertical="center"/>
    </xf>
    <xf numFmtId="178" fontId="5" fillId="0" borderId="33" xfId="2" applyNumberFormat="1" applyFont="1" applyFill="1" applyBorder="1" applyAlignment="1" applyProtection="1">
      <alignment vertical="center"/>
    </xf>
    <xf numFmtId="0" fontId="5" fillId="0" borderId="0" xfId="269" applyNumberFormat="1" applyFont="1" applyFill="1" applyAlignment="1" applyProtection="1">
      <alignment horizontal="right" vertical="center"/>
    </xf>
    <xf numFmtId="0" fontId="40" fillId="34" borderId="0" xfId="269" applyNumberFormat="1" applyFont="1" applyFill="1" applyAlignment="1" applyProtection="1">
      <alignment horizontal="left" vertical="center"/>
    </xf>
    <xf numFmtId="0" fontId="5" fillId="34" borderId="0" xfId="269" applyNumberFormat="1" applyFont="1" applyFill="1" applyAlignment="1" applyProtection="1">
      <alignment horizontal="left" vertical="center"/>
    </xf>
    <xf numFmtId="0" fontId="5" fillId="34" borderId="31" xfId="269" applyNumberFormat="1" applyFont="1" applyFill="1" applyBorder="1" applyAlignment="1" applyProtection="1">
      <alignment horizontal="center" vertical="center"/>
    </xf>
    <xf numFmtId="0" fontId="5" fillId="34" borderId="15" xfId="269" applyNumberFormat="1" applyFont="1" applyFill="1" applyBorder="1" applyAlignment="1" applyProtection="1">
      <alignment horizontal="center" vertical="center"/>
    </xf>
    <xf numFmtId="0" fontId="5" fillId="34" borderId="1" xfId="269" applyNumberFormat="1" applyFont="1" applyFill="1" applyBorder="1" applyAlignment="1" applyProtection="1">
      <alignment horizontal="center" vertical="center"/>
    </xf>
    <xf numFmtId="0" fontId="5" fillId="34" borderId="13" xfId="269" applyNumberFormat="1" applyFont="1" applyFill="1" applyBorder="1" applyAlignment="1" applyProtection="1">
      <alignment horizontal="center" vertical="center"/>
    </xf>
    <xf numFmtId="0" fontId="5" fillId="34" borderId="14" xfId="269" applyNumberFormat="1" applyFont="1" applyFill="1" applyBorder="1" applyAlignment="1" applyProtection="1">
      <alignment horizontal="center" vertical="center" wrapText="1"/>
    </xf>
    <xf numFmtId="0" fontId="5" fillId="34" borderId="20" xfId="269" applyNumberFormat="1" applyFont="1" applyFill="1" applyBorder="1" applyAlignment="1" applyProtection="1">
      <alignment horizontal="center" vertical="center"/>
    </xf>
    <xf numFmtId="0" fontId="5" fillId="34" borderId="30" xfId="269" applyNumberFormat="1" applyFont="1" applyFill="1" applyBorder="1" applyAlignment="1" applyProtection="1">
      <alignment horizontal="center" vertical="center"/>
    </xf>
    <xf numFmtId="0" fontId="40" fillId="34" borderId="1" xfId="269" applyNumberFormat="1" applyFont="1" applyFill="1" applyBorder="1" applyAlignment="1" applyProtection="1">
      <alignment horizontal="center" vertical="center"/>
    </xf>
    <xf numFmtId="0" fontId="5" fillId="34" borderId="16" xfId="269" applyNumberFormat="1" applyFont="1" applyFill="1" applyBorder="1" applyAlignment="1" applyProtection="1">
      <alignment horizontal="center" vertical="center"/>
    </xf>
    <xf numFmtId="0" fontId="5" fillId="34" borderId="35" xfId="269" applyNumberFormat="1" applyFont="1" applyFill="1" applyBorder="1" applyAlignment="1" applyProtection="1">
      <alignment horizontal="center" vertical="center"/>
    </xf>
    <xf numFmtId="0" fontId="5" fillId="34" borderId="29" xfId="269" applyNumberFormat="1" applyFont="1" applyFill="1" applyBorder="1" applyAlignment="1" applyProtection="1">
      <alignment horizontal="center" vertical="center"/>
    </xf>
    <xf numFmtId="0" fontId="5" fillId="34" borderId="31" xfId="269" applyNumberFormat="1" applyFont="1" applyFill="1" applyBorder="1" applyAlignment="1" applyProtection="1">
      <alignment horizontal="center" vertical="center"/>
    </xf>
    <xf numFmtId="0" fontId="49" fillId="34" borderId="14" xfId="2" applyNumberFormat="1" applyFont="1" applyFill="1" applyBorder="1" applyAlignment="1" applyProtection="1">
      <alignment horizontal="center" vertical="center" textRotation="255"/>
    </xf>
    <xf numFmtId="0" fontId="5" fillId="34" borderId="13" xfId="2" applyNumberFormat="1" applyFont="1" applyFill="1" applyBorder="1" applyAlignment="1" applyProtection="1">
      <alignment horizontal="center" vertical="center" textRotation="255"/>
    </xf>
    <xf numFmtId="0" fontId="5" fillId="34" borderId="13" xfId="2" applyNumberFormat="1" applyFont="1" applyFill="1" applyBorder="1" applyAlignment="1" applyProtection="1">
      <alignment horizontal="center" vertical="center" textRotation="255" shrinkToFit="1"/>
    </xf>
    <xf numFmtId="0" fontId="44" fillId="34" borderId="1" xfId="2" applyNumberFormat="1" applyFont="1" applyFill="1" applyBorder="1" applyAlignment="1" applyProtection="1">
      <alignment horizontal="center" vertical="center" textRotation="255"/>
    </xf>
    <xf numFmtId="0" fontId="5" fillId="34" borderId="15" xfId="2" applyNumberFormat="1" applyFont="1" applyFill="1" applyBorder="1" applyAlignment="1" applyProtection="1">
      <alignment horizontal="center" vertical="center" textRotation="255" shrinkToFit="1"/>
    </xf>
    <xf numFmtId="178" fontId="5" fillId="34" borderId="0" xfId="2" applyNumberFormat="1" applyFont="1" applyFill="1" applyProtection="1"/>
    <xf numFmtId="178" fontId="49" fillId="34" borderId="33" xfId="2" applyNumberFormat="1" applyFont="1" applyFill="1" applyBorder="1" applyAlignment="1" applyProtection="1">
      <alignment vertical="center"/>
    </xf>
    <xf numFmtId="178" fontId="49" fillId="34" borderId="29" xfId="2" applyNumberFormat="1" applyFont="1" applyFill="1" applyBorder="1" applyAlignment="1" applyProtection="1">
      <alignment vertical="center"/>
    </xf>
    <xf numFmtId="178" fontId="5" fillId="34" borderId="27" xfId="2" applyNumberFormat="1" applyFont="1" applyFill="1" applyBorder="1" applyProtection="1"/>
    <xf numFmtId="0" fontId="45" fillId="34" borderId="0" xfId="2" applyNumberFormat="1" applyFont="1" applyFill="1" applyProtection="1"/>
    <xf numFmtId="0" fontId="44" fillId="34" borderId="0" xfId="2" applyNumberFormat="1" applyFont="1" applyFill="1" applyProtection="1"/>
    <xf numFmtId="0" fontId="44" fillId="34" borderId="0" xfId="269" applyNumberFormat="1" applyFont="1" applyFill="1" applyAlignment="1" applyProtection="1">
      <alignment horizontal="right" vertical="center"/>
    </xf>
    <xf numFmtId="0" fontId="5" fillId="34" borderId="0" xfId="269" applyNumberFormat="1" applyFont="1" applyFill="1" applyProtection="1"/>
    <xf numFmtId="0" fontId="45" fillId="34" borderId="26" xfId="269" applyNumberFormat="1" applyFont="1" applyFill="1" applyBorder="1" applyAlignment="1" applyProtection="1">
      <alignment horizontal="center" vertical="center"/>
    </xf>
    <xf numFmtId="0" fontId="44" fillId="34" borderId="26" xfId="269" applyNumberFormat="1" applyFont="1" applyFill="1" applyBorder="1" applyAlignment="1" applyProtection="1">
      <alignment horizontal="right" vertical="center"/>
    </xf>
    <xf numFmtId="0" fontId="5" fillId="34" borderId="0" xfId="269" applyNumberFormat="1" applyFont="1" applyFill="1" applyAlignment="1" applyProtection="1">
      <alignment horizontal="center"/>
    </xf>
    <xf numFmtId="0" fontId="5" fillId="34" borderId="27" xfId="269" applyNumberFormat="1" applyFont="1" applyFill="1" applyBorder="1" applyProtection="1"/>
    <xf numFmtId="0" fontId="5" fillId="34" borderId="17" xfId="269" applyNumberFormat="1" applyFont="1" applyFill="1" applyBorder="1" applyAlignment="1" applyProtection="1">
      <alignment horizontal="center" vertical="center" shrinkToFit="1"/>
    </xf>
    <xf numFmtId="0" fontId="5" fillId="34" borderId="34" xfId="269" applyNumberFormat="1" applyFont="1" applyFill="1" applyBorder="1" applyAlignment="1" applyProtection="1">
      <alignment horizontal="center" vertical="center"/>
    </xf>
    <xf numFmtId="0" fontId="40" fillId="34" borderId="32" xfId="269" applyNumberFormat="1" applyFont="1" applyFill="1" applyBorder="1" applyAlignment="1" applyProtection="1">
      <alignment horizontal="center" vertical="center"/>
    </xf>
    <xf numFmtId="0" fontId="5" fillId="34" borderId="31" xfId="269" applyNumberFormat="1" applyFont="1" applyFill="1" applyBorder="1" applyAlignment="1" applyProtection="1">
      <alignment horizontal="center" vertical="center" shrinkToFit="1"/>
    </xf>
    <xf numFmtId="0" fontId="40" fillId="34" borderId="29" xfId="269" applyNumberFormat="1" applyFont="1" applyFill="1" applyBorder="1" applyAlignment="1" applyProtection="1">
      <alignment horizontal="center" vertical="center"/>
    </xf>
    <xf numFmtId="178" fontId="40" fillId="34" borderId="0" xfId="2" applyNumberFormat="1" applyFont="1" applyFill="1" applyBorder="1" applyAlignment="1" applyProtection="1">
      <alignment vertical="center"/>
    </xf>
    <xf numFmtId="0" fontId="5" fillId="34" borderId="26" xfId="269" applyNumberFormat="1" applyFont="1" applyFill="1" applyBorder="1" applyProtection="1"/>
    <xf numFmtId="0" fontId="5" fillId="34" borderId="26" xfId="269" applyNumberFormat="1" applyFont="1" applyFill="1" applyBorder="1" applyAlignment="1" applyProtection="1">
      <alignment horizontal="right"/>
    </xf>
    <xf numFmtId="0" fontId="5" fillId="34" borderId="31" xfId="269" applyNumberFormat="1" applyFont="1" applyFill="1" applyBorder="1" applyAlignment="1" applyProtection="1">
      <alignment horizontal="center" vertical="center" shrinkToFit="1"/>
    </xf>
    <xf numFmtId="0" fontId="5" fillId="34" borderId="26" xfId="269" applyNumberFormat="1" applyFont="1" applyFill="1" applyBorder="1" applyAlignment="1" applyProtection="1">
      <alignment horizontal="left" vertical="center"/>
    </xf>
    <xf numFmtId="0" fontId="5" fillId="34" borderId="17" xfId="269" applyNumberFormat="1" applyFont="1" applyFill="1" applyBorder="1" applyAlignment="1" applyProtection="1">
      <alignment vertical="center" textRotation="255" shrinkToFit="1"/>
    </xf>
    <xf numFmtId="0" fontId="40" fillId="34" borderId="15" xfId="269" applyNumberFormat="1" applyFont="1" applyFill="1" applyBorder="1" applyAlignment="1" applyProtection="1">
      <alignment horizontal="center" vertical="center"/>
    </xf>
    <xf numFmtId="0" fontId="5" fillId="34" borderId="19" xfId="269" applyNumberFormat="1" applyFont="1" applyFill="1" applyBorder="1" applyAlignment="1" applyProtection="1">
      <alignment horizontal="center" vertical="center" shrinkToFit="1"/>
    </xf>
    <xf numFmtId="0" fontId="6" fillId="34" borderId="32" xfId="269" applyNumberFormat="1" applyFont="1" applyFill="1" applyBorder="1" applyAlignment="1" applyProtection="1">
      <alignment horizontal="center" vertical="center" wrapText="1"/>
    </xf>
    <xf numFmtId="0" fontId="50" fillId="34" borderId="32" xfId="269" applyNumberFormat="1" applyFont="1" applyFill="1" applyBorder="1" applyAlignment="1" applyProtection="1">
      <alignment horizontal="center" vertical="center" wrapText="1"/>
    </xf>
    <xf numFmtId="0" fontId="50" fillId="34" borderId="34" xfId="269" applyNumberFormat="1" applyFont="1" applyFill="1" applyBorder="1" applyAlignment="1" applyProtection="1">
      <alignment horizontal="center" vertical="center" wrapText="1"/>
    </xf>
    <xf numFmtId="0" fontId="50" fillId="34" borderId="34" xfId="269" applyNumberFormat="1" applyFont="1" applyFill="1" applyBorder="1" applyAlignment="1" applyProtection="1">
      <alignment horizontal="center" vertical="center" wrapText="1" shrinkToFit="1"/>
    </xf>
    <xf numFmtId="0" fontId="42" fillId="34" borderId="32" xfId="269" applyNumberFormat="1" applyFont="1" applyFill="1" applyBorder="1" applyAlignment="1" applyProtection="1">
      <alignment horizontal="center" vertical="center" wrapText="1"/>
    </xf>
    <xf numFmtId="0" fontId="51" fillId="34" borderId="32" xfId="269" applyNumberFormat="1" applyFont="1" applyFill="1" applyBorder="1" applyAlignment="1" applyProtection="1">
      <alignment horizontal="center" vertical="center" wrapText="1"/>
    </xf>
    <xf numFmtId="0" fontId="5" fillId="34" borderId="19" xfId="269" applyNumberFormat="1" applyFont="1" applyFill="1" applyBorder="1" applyAlignment="1" applyProtection="1">
      <alignment vertical="center" textRotation="255" shrinkToFit="1"/>
    </xf>
    <xf numFmtId="0" fontId="5" fillId="34" borderId="35" xfId="269" applyNumberFormat="1" applyFont="1" applyFill="1" applyBorder="1" applyAlignment="1" applyProtection="1">
      <alignment horizontal="center" vertical="center" wrapText="1"/>
    </xf>
    <xf numFmtId="0" fontId="5" fillId="34" borderId="35" xfId="269" applyNumberFormat="1" applyFont="1" applyFill="1" applyBorder="1" applyAlignment="1" applyProtection="1">
      <alignment horizontal="center" vertical="center" wrapText="1" shrinkToFit="1"/>
    </xf>
    <xf numFmtId="0" fontId="40" fillId="34" borderId="29" xfId="269" applyNumberFormat="1" applyFont="1" applyFill="1" applyBorder="1" applyAlignment="1" applyProtection="1">
      <alignment horizontal="center" vertical="center" wrapText="1"/>
    </xf>
    <xf numFmtId="0" fontId="5" fillId="34" borderId="17" xfId="269" applyNumberFormat="1" applyFont="1" applyFill="1" applyBorder="1" applyAlignment="1" applyProtection="1">
      <alignment horizontal="center" vertical="center" shrinkToFit="1"/>
    </xf>
    <xf numFmtId="0" fontId="5" fillId="34" borderId="19" xfId="269" quotePrefix="1" applyNumberFormat="1" applyFont="1" applyFill="1" applyBorder="1" applyAlignment="1" applyProtection="1">
      <alignment horizontal="center" vertical="center" shrinkToFit="1"/>
    </xf>
    <xf numFmtId="0" fontId="5" fillId="34" borderId="31" xfId="269" quotePrefix="1" applyNumberFormat="1" applyFont="1" applyFill="1" applyBorder="1" applyAlignment="1" applyProtection="1">
      <alignment horizontal="center" vertical="center" shrinkToFit="1"/>
    </xf>
    <xf numFmtId="0" fontId="5" fillId="34" borderId="26" xfId="269" applyNumberFormat="1" applyFont="1" applyFill="1" applyBorder="1" applyAlignment="1" applyProtection="1">
      <alignment horizontal="center" vertical="center"/>
    </xf>
    <xf numFmtId="0" fontId="5" fillId="34" borderId="32" xfId="269" applyNumberFormat="1" applyFont="1" applyFill="1" applyBorder="1" applyAlignment="1" applyProtection="1">
      <alignment horizontal="center" vertical="center"/>
    </xf>
    <xf numFmtId="0" fontId="5" fillId="34" borderId="27" xfId="269" applyNumberFormat="1" applyFont="1" applyFill="1" applyBorder="1" applyAlignment="1" applyProtection="1">
      <alignment horizontal="center" vertical="center"/>
    </xf>
    <xf numFmtId="0" fontId="40" fillId="34" borderId="14" xfId="269" applyNumberFormat="1" applyFont="1" applyFill="1" applyBorder="1" applyAlignment="1" applyProtection="1">
      <alignment horizontal="center" vertical="center"/>
    </xf>
    <xf numFmtId="185" fontId="5" fillId="34" borderId="17" xfId="269" applyNumberFormat="1" applyFont="1" applyFill="1" applyBorder="1" applyAlignment="1" applyProtection="1">
      <alignment horizontal="right" vertical="center" indent="1"/>
    </xf>
    <xf numFmtId="185" fontId="5" fillId="34" borderId="19" xfId="269" quotePrefix="1" applyNumberFormat="1" applyFont="1" applyFill="1" applyBorder="1" applyAlignment="1" applyProtection="1">
      <alignment horizontal="right" vertical="center" indent="1"/>
    </xf>
    <xf numFmtId="185" fontId="5" fillId="34" borderId="31" xfId="269" quotePrefix="1" applyNumberFormat="1" applyFont="1" applyFill="1" applyBorder="1" applyAlignment="1" applyProtection="1">
      <alignment horizontal="right" vertical="center" indent="1"/>
    </xf>
    <xf numFmtId="0" fontId="5" fillId="34" borderId="0" xfId="269" applyNumberFormat="1" applyFont="1" applyFill="1" applyBorder="1" applyAlignment="1" applyProtection="1">
      <alignment horizontal="center" vertical="center"/>
    </xf>
    <xf numFmtId="0" fontId="5" fillId="34" borderId="0" xfId="269" applyNumberFormat="1" applyFont="1" applyFill="1" applyBorder="1" applyAlignment="1" applyProtection="1">
      <alignment horizontal="right" vertical="center" indent="1"/>
    </xf>
    <xf numFmtId="0" fontId="5" fillId="34" borderId="0" xfId="269" quotePrefix="1" applyNumberFormat="1" applyFont="1" applyFill="1" applyBorder="1" applyAlignment="1" applyProtection="1">
      <alignment horizontal="right" vertical="center" indent="1"/>
    </xf>
    <xf numFmtId="0" fontId="5" fillId="34" borderId="17" xfId="269" applyNumberFormat="1" applyFont="1" applyFill="1" applyBorder="1" applyAlignment="1" applyProtection="1">
      <alignment horizontal="center" vertical="center"/>
    </xf>
    <xf numFmtId="0" fontId="49" fillId="34" borderId="32" xfId="269" applyNumberFormat="1" applyFont="1" applyFill="1" applyBorder="1" applyAlignment="1" applyProtection="1">
      <alignment horizontal="center" vertical="center"/>
    </xf>
    <xf numFmtId="0" fontId="49" fillId="34" borderId="29" xfId="269" applyNumberFormat="1" applyFont="1" applyFill="1" applyBorder="1" applyAlignment="1" applyProtection="1">
      <alignment horizontal="center" vertical="center"/>
    </xf>
    <xf numFmtId="0" fontId="5" fillId="0" borderId="0" xfId="269" applyNumberFormat="1" applyFont="1" applyFill="1" applyAlignment="1">
      <alignment vertical="center"/>
    </xf>
    <xf numFmtId="0" fontId="5" fillId="0" borderId="0" xfId="269" applyNumberFormat="1" applyFont="1" applyFill="1" applyAlignment="1">
      <alignment horizontal="center" vertical="center"/>
    </xf>
    <xf numFmtId="0" fontId="40" fillId="0" borderId="0" xfId="269" applyNumberFormat="1" applyFont="1" applyFill="1" applyAlignment="1">
      <alignment horizontal="left" vertical="center"/>
    </xf>
    <xf numFmtId="0" fontId="5" fillId="0" borderId="0" xfId="269" applyNumberFormat="1" applyFont="1" applyFill="1" applyBorder="1" applyAlignment="1">
      <alignment horizontal="center" vertical="center"/>
    </xf>
    <xf numFmtId="0" fontId="5" fillId="0" borderId="27" xfId="269" applyNumberFormat="1" applyFont="1" applyFill="1" applyBorder="1" applyAlignment="1">
      <alignment horizontal="left" vertical="center"/>
    </xf>
    <xf numFmtId="0" fontId="5" fillId="0" borderId="27" xfId="269" applyNumberFormat="1" applyFont="1" applyFill="1" applyBorder="1" applyAlignment="1">
      <alignment horizontal="center" vertical="center"/>
    </xf>
    <xf numFmtId="0" fontId="5" fillId="0" borderId="1" xfId="269" applyNumberFormat="1" applyFont="1" applyFill="1" applyBorder="1" applyAlignment="1">
      <alignment horizontal="distributed" vertical="center" indent="1"/>
    </xf>
    <xf numFmtId="0" fontId="5" fillId="0" borderId="15" xfId="269" applyNumberFormat="1" applyFont="1" applyFill="1" applyBorder="1" applyAlignment="1">
      <alignment horizontal="left" vertical="center" indent="1"/>
    </xf>
    <xf numFmtId="0" fontId="5" fillId="0" borderId="1" xfId="269" applyNumberFormat="1" applyFont="1" applyFill="1" applyBorder="1" applyAlignment="1">
      <alignment horizontal="center" vertical="center"/>
    </xf>
    <xf numFmtId="0" fontId="5" fillId="0" borderId="1" xfId="269" applyNumberFormat="1" applyFont="1" applyFill="1" applyBorder="1" applyAlignment="1">
      <alignment horizontal="left" vertical="center" indent="1"/>
    </xf>
    <xf numFmtId="0" fontId="5" fillId="0" borderId="1" xfId="269" applyNumberFormat="1" applyFont="1" applyFill="1" applyBorder="1" applyAlignment="1">
      <alignment vertical="center"/>
    </xf>
    <xf numFmtId="0" fontId="5" fillId="0" borderId="26" xfId="269" applyNumberFormat="1" applyFont="1" applyFill="1" applyBorder="1" applyAlignment="1">
      <alignment horizontal="distributed" vertical="center" indent="1"/>
    </xf>
    <xf numFmtId="0" fontId="5" fillId="0" borderId="33" xfId="269" applyNumberFormat="1" applyFont="1" applyFill="1" applyBorder="1" applyAlignment="1">
      <alignment horizontal="left" vertical="center" indent="1"/>
    </xf>
    <xf numFmtId="0" fontId="5" fillId="0" borderId="26" xfId="269" applyNumberFormat="1" applyFont="1" applyFill="1" applyBorder="1" applyAlignment="1">
      <alignment horizontal="left" vertical="center" indent="1"/>
    </xf>
    <xf numFmtId="0" fontId="5" fillId="0" borderId="26" xfId="269" applyNumberFormat="1" applyFont="1" applyFill="1" applyBorder="1" applyAlignment="1">
      <alignment vertical="center"/>
    </xf>
    <xf numFmtId="0" fontId="5" fillId="0" borderId="0" xfId="269" applyNumberFormat="1" applyFont="1" applyFill="1" applyBorder="1" applyAlignment="1">
      <alignment horizontal="distributed" vertical="center" indent="1"/>
    </xf>
    <xf numFmtId="0" fontId="5" fillId="0" borderId="0" xfId="269" applyNumberFormat="1" applyFont="1" applyFill="1" applyBorder="1" applyAlignment="1">
      <alignment horizontal="left" vertical="center" indent="1"/>
    </xf>
    <xf numFmtId="0" fontId="5" fillId="0" borderId="0" xfId="269" applyNumberFormat="1" applyFont="1" applyFill="1" applyBorder="1" applyAlignment="1">
      <alignment vertical="center"/>
    </xf>
    <xf numFmtId="0" fontId="5" fillId="0" borderId="32" xfId="269" applyNumberFormat="1" applyFont="1" applyFill="1" applyBorder="1" applyAlignment="1">
      <alignment horizontal="left" vertical="center" indent="1"/>
    </xf>
    <xf numFmtId="0" fontId="5" fillId="0" borderId="27" xfId="269" applyNumberFormat="1" applyFont="1" applyFill="1" applyBorder="1" applyAlignment="1">
      <alignment horizontal="distributed" vertical="center" indent="1"/>
    </xf>
    <xf numFmtId="0" fontId="5" fillId="0" borderId="29" xfId="269" applyNumberFormat="1" applyFont="1" applyFill="1" applyBorder="1" applyAlignment="1">
      <alignment horizontal="left" vertical="center" indent="1"/>
    </xf>
    <xf numFmtId="0" fontId="5" fillId="0" borderId="27" xfId="269" applyNumberFormat="1" applyFont="1" applyFill="1" applyBorder="1" applyAlignment="1">
      <alignment vertical="center"/>
    </xf>
    <xf numFmtId="0" fontId="5" fillId="0" borderId="27" xfId="269" applyNumberFormat="1" applyFont="1" applyFill="1" applyBorder="1" applyAlignment="1">
      <alignment horizontal="left" vertical="center" indent="1"/>
    </xf>
    <xf numFmtId="0" fontId="5" fillId="0" borderId="0" xfId="269" applyNumberFormat="1" applyFont="1" applyFill="1" applyBorder="1" applyAlignment="1">
      <alignment horizontal="distributed" vertical="center" indent="1"/>
    </xf>
    <xf numFmtId="0" fontId="5" fillId="0" borderId="0" xfId="269" applyNumberFormat="1" applyFont="1" applyFill="1" applyBorder="1" applyAlignment="1">
      <alignment horizontal="left" vertical="center"/>
    </xf>
    <xf numFmtId="0" fontId="5" fillId="0" borderId="0" xfId="269" applyNumberFormat="1" applyFont="1" applyFill="1" applyBorder="1" applyAlignment="1" applyProtection="1">
      <alignment horizontal="right" vertical="center"/>
    </xf>
    <xf numFmtId="0" fontId="5" fillId="0" borderId="0" xfId="269" applyNumberFormat="1" applyFont="1" applyFill="1" applyAlignment="1" applyProtection="1">
      <alignment horizontal="left" vertical="center"/>
    </xf>
    <xf numFmtId="0" fontId="48" fillId="0" borderId="0" xfId="269" applyNumberFormat="1" applyFont="1" applyFill="1" applyBorder="1" applyAlignment="1" applyProtection="1">
      <alignment vertical="center"/>
    </xf>
    <xf numFmtId="0" fontId="5" fillId="0" borderId="0" xfId="269" quotePrefix="1" applyNumberFormat="1" applyFont="1" applyFill="1" applyAlignment="1" applyProtection="1">
      <alignment horizontal="left" vertical="center" indent="1"/>
    </xf>
    <xf numFmtId="0" fontId="48" fillId="0" borderId="27" xfId="269" applyNumberFormat="1" applyFont="1" applyFill="1" applyBorder="1" applyAlignment="1" applyProtection="1">
      <alignment horizontal="left" vertical="center" indent="2"/>
    </xf>
    <xf numFmtId="0" fontId="5" fillId="0" borderId="1" xfId="269" applyNumberFormat="1" applyFont="1" applyFill="1" applyBorder="1" applyAlignment="1" applyProtection="1">
      <alignment horizontal="distributed" vertical="center" indent="1"/>
    </xf>
    <xf numFmtId="0" fontId="5" fillId="0" borderId="15" xfId="269" applyNumberFormat="1" applyFont="1" applyFill="1" applyBorder="1" applyAlignment="1" applyProtection="1">
      <alignment horizontal="left" vertical="center" indent="2"/>
    </xf>
    <xf numFmtId="0" fontId="5" fillId="0" borderId="1" xfId="269" applyNumberFormat="1" applyFont="1" applyFill="1" applyBorder="1" applyAlignment="1" applyProtection="1">
      <alignment horizontal="left" vertical="center" indent="2"/>
    </xf>
    <xf numFmtId="0" fontId="5" fillId="0" borderId="1" xfId="269" applyNumberFormat="1" applyFont="1" applyFill="1" applyBorder="1" applyAlignment="1" applyProtection="1">
      <alignment horizontal="distributed" vertical="distributed" indent="1"/>
    </xf>
    <xf numFmtId="0" fontId="5" fillId="0" borderId="33" xfId="269" applyNumberFormat="1" applyFont="1" applyFill="1" applyBorder="1" applyAlignment="1" applyProtection="1">
      <alignment horizontal="left" vertical="center" indent="2"/>
    </xf>
    <xf numFmtId="0" fontId="5" fillId="0" borderId="0" xfId="269" applyNumberFormat="1" applyFont="1" applyFill="1" applyBorder="1" applyAlignment="1" applyProtection="1">
      <alignment horizontal="left" vertical="center" indent="2"/>
    </xf>
    <xf numFmtId="0" fontId="5" fillId="0" borderId="0" xfId="269" applyNumberFormat="1" applyFont="1" applyFill="1" applyBorder="1" applyAlignment="1" applyProtection="1">
      <alignment horizontal="distributed" vertical="distributed" indent="1"/>
    </xf>
    <xf numFmtId="0" fontId="5" fillId="0" borderId="0" xfId="269" applyNumberFormat="1" applyFont="1" applyFill="1" applyAlignment="1">
      <alignment horizontal="left" vertical="center" indent="1"/>
    </xf>
    <xf numFmtId="0" fontId="5" fillId="0" borderId="13" xfId="269" applyNumberFormat="1" applyFont="1" applyFill="1" applyBorder="1" applyAlignment="1">
      <alignment horizontal="center" vertical="center"/>
    </xf>
    <xf numFmtId="0" fontId="5" fillId="0" borderId="15" xfId="269" applyNumberFormat="1" applyFont="1" applyFill="1" applyBorder="1" applyAlignment="1">
      <alignment horizontal="center" vertical="center"/>
    </xf>
    <xf numFmtId="0" fontId="5" fillId="0" borderId="13" xfId="269" applyNumberFormat="1" applyFont="1" applyFill="1" applyBorder="1" applyAlignment="1">
      <alignment horizontal="center" vertical="center"/>
    </xf>
    <xf numFmtId="0" fontId="5" fillId="0" borderId="1" xfId="269" applyNumberFormat="1" applyFont="1" applyFill="1" applyBorder="1" applyAlignment="1">
      <alignment horizontal="center" vertical="center"/>
    </xf>
    <xf numFmtId="0" fontId="5" fillId="0" borderId="19" xfId="269" applyNumberFormat="1" applyFont="1" applyFill="1" applyBorder="1" applyAlignment="1">
      <alignment horizontal="distributed" vertical="center" indent="1"/>
    </xf>
    <xf numFmtId="0" fontId="5" fillId="0" borderId="32" xfId="269" applyNumberFormat="1" applyFont="1" applyFill="1" applyBorder="1" applyAlignment="1">
      <alignment horizontal="left" vertical="center" indent="1"/>
    </xf>
    <xf numFmtId="0" fontId="5" fillId="0" borderId="17" xfId="269" applyNumberFormat="1" applyFont="1" applyFill="1" applyBorder="1" applyAlignment="1">
      <alignment horizontal="left" vertical="center" indent="1"/>
    </xf>
    <xf numFmtId="0" fontId="5" fillId="0" borderId="32" xfId="269" applyNumberFormat="1" applyFont="1" applyFill="1" applyBorder="1" applyAlignment="1">
      <alignment horizontal="right" vertical="center" indent="5"/>
    </xf>
    <xf numFmtId="0" fontId="5" fillId="0" borderId="26" xfId="269" applyNumberFormat="1" applyFont="1" applyFill="1" applyBorder="1" applyAlignment="1">
      <alignment horizontal="right" vertical="center" indent="5"/>
    </xf>
    <xf numFmtId="0" fontId="5" fillId="0" borderId="33" xfId="269" applyNumberFormat="1" applyFont="1" applyFill="1" applyBorder="1" applyAlignment="1">
      <alignment horizontal="left" vertical="center" indent="1"/>
    </xf>
    <xf numFmtId="0" fontId="5" fillId="0" borderId="19" xfId="269" applyNumberFormat="1" applyFont="1" applyFill="1" applyBorder="1" applyAlignment="1">
      <alignment horizontal="left" vertical="center" indent="1"/>
    </xf>
    <xf numFmtId="0" fontId="5" fillId="0" borderId="33" xfId="269" applyNumberFormat="1" applyFont="1" applyFill="1" applyBorder="1" applyAlignment="1">
      <alignment horizontal="right" vertical="center" indent="5"/>
    </xf>
    <xf numFmtId="0" fontId="5" fillId="0" borderId="0" xfId="269" applyNumberFormat="1" applyFont="1" applyFill="1" applyBorder="1" applyAlignment="1">
      <alignment horizontal="right" vertical="center" indent="5"/>
    </xf>
    <xf numFmtId="0" fontId="5" fillId="0" borderId="31" xfId="269" applyNumberFormat="1" applyFont="1" applyFill="1" applyBorder="1" applyAlignment="1">
      <alignment horizontal="distributed" vertical="center" indent="1"/>
    </xf>
    <xf numFmtId="0" fontId="5" fillId="0" borderId="29" xfId="269" applyNumberFormat="1" applyFont="1" applyFill="1" applyBorder="1" applyAlignment="1">
      <alignment horizontal="left" vertical="center" indent="1"/>
    </xf>
    <xf numFmtId="0" fontId="5" fillId="0" borderId="31" xfId="269" applyNumberFormat="1" applyFont="1" applyFill="1" applyBorder="1" applyAlignment="1">
      <alignment horizontal="left" vertical="center" indent="1"/>
    </xf>
    <xf numFmtId="0" fontId="5" fillId="0" borderId="29" xfId="269" applyNumberFormat="1" applyFont="1" applyFill="1" applyBorder="1" applyAlignment="1">
      <alignment horizontal="center" vertical="center"/>
    </xf>
    <xf numFmtId="0" fontId="5" fillId="0" borderId="27" xfId="269" applyNumberFormat="1" applyFont="1" applyFill="1" applyBorder="1" applyAlignment="1">
      <alignment horizontal="center" vertical="center"/>
    </xf>
    <xf numFmtId="0" fontId="5" fillId="0" borderId="26" xfId="269" applyNumberFormat="1" applyFont="1" applyFill="1" applyBorder="1" applyAlignment="1">
      <alignment horizontal="left" vertical="center" wrapText="1"/>
    </xf>
    <xf numFmtId="0" fontId="5" fillId="0" borderId="14" xfId="269" applyNumberFormat="1" applyFont="1" applyFill="1" applyBorder="1" applyAlignment="1">
      <alignment horizontal="center" vertical="center"/>
    </xf>
    <xf numFmtId="0" fontId="6" fillId="0" borderId="19" xfId="269" applyNumberFormat="1" applyFont="1" applyFill="1" applyBorder="1" applyAlignment="1">
      <alignment horizontal="distributed" vertical="center" indent="1"/>
    </xf>
    <xf numFmtId="0" fontId="5" fillId="0" borderId="0" xfId="269" applyNumberFormat="1" applyFont="1" applyFill="1" applyBorder="1" applyAlignment="1">
      <alignment horizontal="left" vertical="center" indent="1"/>
    </xf>
    <xf numFmtId="0" fontId="5" fillId="0" borderId="26" xfId="269" applyNumberFormat="1" applyFont="1" applyFill="1" applyBorder="1" applyAlignment="1">
      <alignment horizontal="left" vertical="center"/>
    </xf>
    <xf numFmtId="0" fontId="5" fillId="0" borderId="0" xfId="269" applyNumberFormat="1" applyFont="1" applyFill="1" applyBorder="1" applyAlignment="1">
      <alignment horizontal="center" vertical="center"/>
    </xf>
    <xf numFmtId="0" fontId="5" fillId="0" borderId="26" xfId="269" applyNumberFormat="1" applyFont="1" applyFill="1" applyBorder="1" applyAlignment="1">
      <alignment horizontal="center" vertical="center"/>
    </xf>
    <xf numFmtId="0" fontId="5" fillId="0" borderId="26" xfId="269" applyNumberFormat="1" applyFont="1" applyFill="1" applyBorder="1" applyAlignment="1">
      <alignment horizontal="right" vertical="center"/>
    </xf>
    <xf numFmtId="0" fontId="5" fillId="0" borderId="0" xfId="269" applyNumberFormat="1" applyFont="1" applyFill="1" applyAlignment="1" applyProtection="1">
      <alignment horizontal="right"/>
    </xf>
    <xf numFmtId="0" fontId="5" fillId="0" borderId="15" xfId="269" applyNumberFormat="1" applyFont="1" applyFill="1" applyBorder="1" applyAlignment="1" applyProtection="1">
      <alignment horizontal="center" vertical="center" wrapText="1"/>
    </xf>
    <xf numFmtId="0" fontId="5" fillId="0" borderId="14" xfId="269" applyNumberFormat="1" applyFont="1" applyFill="1" applyBorder="1" applyAlignment="1" applyProtection="1">
      <alignment horizontal="center" vertical="center" wrapText="1"/>
    </xf>
    <xf numFmtId="0" fontId="5" fillId="0" borderId="17" xfId="269" applyNumberFormat="1" applyFont="1" applyFill="1" applyBorder="1" applyAlignment="1" applyProtection="1">
      <alignment horizontal="right" vertical="center" indent="1"/>
    </xf>
    <xf numFmtId="178" fontId="5" fillId="0" borderId="0" xfId="2" applyNumberFormat="1" applyFont="1" applyFill="1" applyBorder="1" applyAlignment="1" applyProtection="1">
      <alignment vertical="center"/>
    </xf>
    <xf numFmtId="0" fontId="5" fillId="0" borderId="19" xfId="269" quotePrefix="1" applyNumberFormat="1" applyFont="1" applyFill="1" applyBorder="1" applyAlignment="1" applyProtection="1">
      <alignment horizontal="right" vertical="center" indent="1"/>
    </xf>
    <xf numFmtId="0" fontId="5" fillId="0" borderId="31" xfId="269" quotePrefix="1" applyNumberFormat="1" applyFont="1" applyFill="1" applyBorder="1" applyAlignment="1" applyProtection="1">
      <alignment horizontal="right" vertical="center" indent="1"/>
    </xf>
    <xf numFmtId="178" fontId="5" fillId="0" borderId="29" xfId="2" applyNumberFormat="1" applyFont="1" applyFill="1" applyBorder="1" applyAlignment="1" applyProtection="1">
      <alignment vertical="center"/>
    </xf>
    <xf numFmtId="178" fontId="5" fillId="0" borderId="27" xfId="2" applyNumberFormat="1" applyFont="1" applyFill="1" applyBorder="1" applyAlignment="1" applyProtection="1">
      <alignment vertical="center"/>
    </xf>
    <xf numFmtId="0" fontId="5" fillId="0" borderId="26" xfId="269" applyNumberFormat="1" applyFont="1" applyFill="1" applyBorder="1" applyAlignment="1" applyProtection="1">
      <alignment vertical="center"/>
    </xf>
    <xf numFmtId="0" fontId="5" fillId="0" borderId="26" xfId="269" applyNumberFormat="1" applyFont="1" applyFill="1" applyBorder="1" applyAlignment="1" applyProtection="1">
      <alignment horizontal="right" vertical="center"/>
    </xf>
    <xf numFmtId="0" fontId="5" fillId="0" borderId="0" xfId="269" applyNumberFormat="1" applyFont="1" applyFill="1" applyAlignment="1" applyProtection="1">
      <alignment horizontal="left" vertical="center" indent="1"/>
    </xf>
    <xf numFmtId="0" fontId="5" fillId="0" borderId="1" xfId="269" applyNumberFormat="1" applyFont="1" applyFill="1" applyBorder="1" applyAlignment="1" applyProtection="1">
      <alignment horizontal="center" vertical="center"/>
    </xf>
    <xf numFmtId="0" fontId="5" fillId="0" borderId="39" xfId="269" applyNumberFormat="1" applyFont="1" applyFill="1" applyBorder="1" applyAlignment="1" applyProtection="1">
      <alignment horizontal="center" vertical="center"/>
    </xf>
    <xf numFmtId="0" fontId="5" fillId="0" borderId="0" xfId="269" quotePrefix="1" applyNumberFormat="1" applyFont="1" applyFill="1" applyAlignment="1" applyProtection="1">
      <alignment horizontal="right" vertical="center"/>
    </xf>
    <xf numFmtId="188" fontId="5" fillId="0" borderId="0" xfId="269" applyNumberFormat="1" applyFont="1" applyFill="1" applyAlignment="1" applyProtection="1">
      <alignment horizontal="right" vertical="center" indent="1"/>
    </xf>
    <xf numFmtId="0" fontId="5" fillId="0" borderId="40" xfId="269" quotePrefix="1" applyNumberFormat="1" applyFont="1" applyFill="1" applyBorder="1" applyAlignment="1" applyProtection="1">
      <alignment horizontal="right" vertical="center"/>
    </xf>
    <xf numFmtId="188" fontId="5" fillId="0" borderId="38" xfId="269" applyNumberFormat="1" applyFont="1" applyFill="1" applyBorder="1" applyAlignment="1" applyProtection="1">
      <alignment horizontal="right" vertical="center" indent="1"/>
    </xf>
    <xf numFmtId="0" fontId="5" fillId="0" borderId="0" xfId="269" quotePrefix="1" applyNumberFormat="1" applyFont="1" applyFill="1" applyBorder="1" applyAlignment="1" applyProtection="1">
      <alignment horizontal="right" vertical="center"/>
    </xf>
    <xf numFmtId="178" fontId="5" fillId="0" borderId="33" xfId="2" applyNumberFormat="1" applyFont="1" applyFill="1" applyBorder="1" applyAlignment="1" applyProtection="1">
      <alignment horizontal="right" vertical="center"/>
    </xf>
    <xf numFmtId="188" fontId="5" fillId="0" borderId="0" xfId="269" applyNumberFormat="1" applyFont="1" applyFill="1" applyBorder="1" applyAlignment="1" applyProtection="1">
      <alignment horizontal="right" vertical="center" indent="1"/>
    </xf>
    <xf numFmtId="0" fontId="49" fillId="0" borderId="27" xfId="269" applyNumberFormat="1" applyFont="1" applyFill="1" applyBorder="1" applyAlignment="1" applyProtection="1">
      <alignment horizontal="center" vertical="center"/>
    </xf>
    <xf numFmtId="0" fontId="49" fillId="0" borderId="31" xfId="269" applyNumberFormat="1" applyFont="1" applyFill="1" applyBorder="1" applyAlignment="1" applyProtection="1">
      <alignment horizontal="center" vertical="center"/>
    </xf>
    <xf numFmtId="178" fontId="49" fillId="0" borderId="29" xfId="2" applyNumberFormat="1" applyFont="1" applyFill="1" applyBorder="1" applyAlignment="1" applyProtection="1">
      <alignment vertical="center"/>
    </xf>
    <xf numFmtId="188" fontId="49" fillId="0" borderId="41" xfId="269" applyNumberFormat="1" applyFont="1" applyFill="1" applyBorder="1" applyAlignment="1" applyProtection="1">
      <alignment horizontal="right" vertical="center" indent="1"/>
    </xf>
    <xf numFmtId="0" fontId="49" fillId="0" borderId="42" xfId="269" applyNumberFormat="1" applyFont="1" applyFill="1" applyBorder="1" applyAlignment="1" applyProtection="1">
      <alignment horizontal="center" vertical="center"/>
    </xf>
    <xf numFmtId="188" fontId="49" fillId="0" borderId="27" xfId="269" applyNumberFormat="1" applyFont="1" applyFill="1" applyBorder="1" applyAlignment="1" applyProtection="1">
      <alignment horizontal="right" vertical="center" indent="1"/>
    </xf>
    <xf numFmtId="0" fontId="5" fillId="0" borderId="0" xfId="269" applyNumberFormat="1" applyFont="1" applyFill="1" applyAlignment="1" applyProtection="1">
      <alignment horizontal="center" vertical="center"/>
    </xf>
    <xf numFmtId="0" fontId="5" fillId="0" borderId="17" xfId="269" applyNumberFormat="1" applyFont="1" applyFill="1" applyBorder="1" applyAlignment="1" applyProtection="1">
      <alignment horizontal="center" vertical="center"/>
    </xf>
    <xf numFmtId="0" fontId="5" fillId="0" borderId="13" xfId="269" applyNumberFormat="1" applyFont="1" applyFill="1" applyBorder="1" applyAlignment="1" applyProtection="1">
      <alignment horizontal="center" vertical="center"/>
    </xf>
    <xf numFmtId="0" fontId="5" fillId="0" borderId="15" xfId="269" applyNumberFormat="1" applyFont="1" applyFill="1" applyBorder="1" applyAlignment="1" applyProtection="1">
      <alignment horizontal="distributed" vertical="center" indent="8"/>
    </xf>
    <xf numFmtId="0" fontId="5" fillId="0" borderId="1" xfId="269" applyNumberFormat="1" applyFont="1" applyFill="1" applyBorder="1" applyAlignment="1" applyProtection="1">
      <alignment horizontal="distributed" vertical="center" indent="8"/>
    </xf>
    <xf numFmtId="0" fontId="5" fillId="0" borderId="31" xfId="269" applyNumberFormat="1" applyFont="1" applyFill="1" applyBorder="1" applyAlignment="1" applyProtection="1">
      <alignment horizontal="center" vertical="center"/>
    </xf>
    <xf numFmtId="0" fontId="5" fillId="0" borderId="13" xfId="269" applyNumberFormat="1" applyFont="1" applyFill="1" applyBorder="1" applyAlignment="1" applyProtection="1">
      <alignment horizontal="center" vertical="center"/>
    </xf>
    <xf numFmtId="0" fontId="5" fillId="0" borderId="29" xfId="269" applyNumberFormat="1" applyFont="1" applyFill="1" applyBorder="1" applyAlignment="1" applyProtection="1">
      <alignment horizontal="center" vertical="center"/>
    </xf>
    <xf numFmtId="185" fontId="5" fillId="0" borderId="19" xfId="269" applyNumberFormat="1" applyFont="1" applyFill="1" applyBorder="1" applyAlignment="1" applyProtection="1">
      <alignment horizontal="right" vertical="center" indent="1"/>
    </xf>
    <xf numFmtId="178" fontId="6" fillId="0" borderId="33" xfId="2" applyNumberFormat="1" applyFont="1" applyFill="1" applyBorder="1" applyAlignment="1" applyProtection="1">
      <alignment vertical="center"/>
    </xf>
    <xf numFmtId="178" fontId="6" fillId="0" borderId="0" xfId="2" applyNumberFormat="1" applyFont="1" applyFill="1" applyBorder="1" applyAlignment="1" applyProtection="1">
      <alignment vertical="center"/>
    </xf>
    <xf numFmtId="190" fontId="6" fillId="0" borderId="19" xfId="2" applyNumberFormat="1" applyFont="1" applyFill="1" applyBorder="1" applyAlignment="1" applyProtection="1">
      <alignment vertical="center"/>
    </xf>
    <xf numFmtId="185" fontId="5" fillId="0" borderId="19" xfId="269" quotePrefix="1" applyNumberFormat="1" applyFont="1" applyFill="1" applyBorder="1" applyAlignment="1" applyProtection="1">
      <alignment horizontal="right" vertical="center" indent="1"/>
    </xf>
    <xf numFmtId="0" fontId="5" fillId="0" borderId="26" xfId="2" applyNumberFormat="1" applyFont="1" applyFill="1" applyBorder="1" applyAlignment="1" applyProtection="1">
      <alignment vertical="center"/>
    </xf>
    <xf numFmtId="0" fontId="5" fillId="0" borderId="26" xfId="2" applyNumberFormat="1" applyFont="1" applyFill="1" applyBorder="1" applyAlignment="1" applyProtection="1">
      <alignment horizontal="center" vertical="center"/>
    </xf>
    <xf numFmtId="0" fontId="5" fillId="0" borderId="15" xfId="2" applyNumberFormat="1" applyFont="1" applyFill="1" applyBorder="1" applyAlignment="1" applyProtection="1">
      <alignment horizontal="center" vertical="center"/>
    </xf>
    <xf numFmtId="0" fontId="5" fillId="0" borderId="1" xfId="2" applyNumberFormat="1" applyFont="1" applyFill="1" applyBorder="1" applyAlignment="1" applyProtection="1">
      <alignment horizontal="center" vertical="center"/>
    </xf>
    <xf numFmtId="0" fontId="5" fillId="0" borderId="0" xfId="2" applyNumberFormat="1" applyFont="1" applyFill="1" applyBorder="1" applyAlignment="1" applyProtection="1">
      <alignment horizontal="center" vertical="center"/>
    </xf>
    <xf numFmtId="0" fontId="5" fillId="0" borderId="32" xfId="2" applyNumberFormat="1" applyFont="1" applyFill="1" applyBorder="1" applyAlignment="1" applyProtection="1">
      <alignment horizontal="center" vertical="center" wrapText="1"/>
    </xf>
    <xf numFmtId="0" fontId="50" fillId="0" borderId="32" xfId="2" applyNumberFormat="1" applyFont="1" applyFill="1" applyBorder="1" applyAlignment="1" applyProtection="1">
      <alignment horizontal="center" vertical="center" wrapText="1"/>
    </xf>
    <xf numFmtId="0" fontId="5" fillId="0" borderId="27" xfId="2" applyNumberFormat="1" applyFont="1" applyFill="1" applyBorder="1" applyAlignment="1" applyProtection="1">
      <alignment horizontal="center" vertical="center"/>
    </xf>
    <xf numFmtId="0" fontId="5" fillId="0" borderId="29" xfId="2" applyNumberFormat="1" applyFont="1" applyFill="1" applyBorder="1" applyAlignment="1" applyProtection="1">
      <alignment horizontal="center" vertical="center" wrapText="1"/>
    </xf>
    <xf numFmtId="0" fontId="5" fillId="0" borderId="19" xfId="269" applyNumberFormat="1" applyFont="1" applyFill="1" applyBorder="1" applyAlignment="1" applyProtection="1">
      <alignment horizontal="right" vertical="center" indent="1"/>
    </xf>
    <xf numFmtId="0" fontId="5" fillId="0" borderId="26" xfId="2" applyNumberFormat="1" applyFont="1" applyFill="1" applyBorder="1" applyAlignment="1" applyProtection="1">
      <alignment horizontal="right" vertical="center"/>
    </xf>
    <xf numFmtId="178" fontId="40" fillId="34" borderId="33" xfId="2" applyNumberFormat="1" applyFont="1" applyFill="1" applyBorder="1" applyAlignment="1" applyProtection="1">
      <alignment horizontal="right" vertical="center"/>
    </xf>
    <xf numFmtId="0" fontId="6" fillId="34" borderId="26" xfId="2" applyNumberFormat="1" applyFont="1" applyFill="1" applyBorder="1" applyAlignment="1" applyProtection="1">
      <alignment horizontal="left" vertical="center" wrapText="1"/>
    </xf>
    <xf numFmtId="0" fontId="5" fillId="34" borderId="19" xfId="269" applyNumberFormat="1" applyFont="1" applyFill="1" applyBorder="1" applyAlignment="1" applyProtection="1">
      <alignment horizontal="distributed" vertical="center" shrinkToFit="1"/>
    </xf>
    <xf numFmtId="191" fontId="5" fillId="34" borderId="0" xfId="269" applyNumberFormat="1" applyFont="1" applyFill="1" applyBorder="1" applyAlignment="1" applyProtection="1">
      <alignment vertical="center"/>
    </xf>
    <xf numFmtId="191" fontId="5" fillId="34" borderId="26" xfId="269" applyNumberFormat="1" applyFont="1" applyFill="1" applyBorder="1" applyAlignment="1" applyProtection="1">
      <alignment vertical="center"/>
    </xf>
    <xf numFmtId="0" fontId="5" fillId="34" borderId="18" xfId="269" applyNumberFormat="1" applyFont="1" applyFill="1" applyBorder="1" applyAlignment="1" applyProtection="1">
      <alignment horizontal="center" vertical="center"/>
    </xf>
    <xf numFmtId="191" fontId="5" fillId="34" borderId="23" xfId="269" applyNumberFormat="1" applyFont="1" applyFill="1" applyBorder="1" applyAlignment="1" applyProtection="1">
      <alignment vertical="center"/>
    </xf>
    <xf numFmtId="191" fontId="5" fillId="34" borderId="21" xfId="269" applyNumberFormat="1" applyFont="1" applyFill="1" applyBorder="1" applyAlignment="1" applyProtection="1">
      <alignment vertical="center"/>
    </xf>
    <xf numFmtId="0" fontId="5" fillId="34" borderId="24" xfId="269" applyNumberFormat="1" applyFont="1" applyFill="1" applyBorder="1" applyAlignment="1" applyProtection="1">
      <alignment horizontal="center" vertical="center"/>
    </xf>
    <xf numFmtId="0" fontId="5" fillId="34" borderId="25" xfId="269" applyNumberFormat="1" applyFont="1" applyFill="1" applyBorder="1" applyAlignment="1" applyProtection="1">
      <alignment horizontal="distributed" vertical="center" indent="1" shrinkToFit="1"/>
    </xf>
    <xf numFmtId="0" fontId="5" fillId="34" borderId="22" xfId="269" applyNumberFormat="1" applyFont="1" applyFill="1" applyBorder="1" applyAlignment="1" applyProtection="1">
      <alignment horizontal="distributed" vertical="center" indent="1" shrinkToFit="1"/>
    </xf>
    <xf numFmtId="191" fontId="5" fillId="34" borderId="0" xfId="2" applyNumberFormat="1" applyFont="1" applyFill="1" applyBorder="1" applyAlignment="1" applyProtection="1">
      <alignment vertical="center"/>
    </xf>
    <xf numFmtId="191" fontId="5" fillId="34" borderId="36" xfId="269" applyNumberFormat="1" applyFont="1" applyFill="1" applyBorder="1" applyAlignment="1" applyProtection="1">
      <alignment horizontal="right" vertical="center"/>
    </xf>
    <xf numFmtId="191" fontId="5" fillId="34" borderId="28" xfId="269" applyNumberFormat="1" applyFont="1" applyFill="1" applyBorder="1" applyAlignment="1" applyProtection="1">
      <alignment horizontal="right" vertical="center"/>
    </xf>
    <xf numFmtId="191" fontId="5" fillId="34" borderId="23" xfId="269" applyNumberFormat="1" applyFont="1" applyFill="1" applyBorder="1" applyAlignment="1" applyProtection="1">
      <alignment horizontal="right" vertical="center"/>
    </xf>
    <xf numFmtId="191" fontId="5" fillId="34" borderId="21" xfId="269" applyNumberFormat="1" applyFont="1" applyFill="1" applyBorder="1" applyAlignment="1" applyProtection="1">
      <alignment horizontal="right" vertical="center"/>
    </xf>
    <xf numFmtId="0" fontId="5" fillId="34" borderId="19" xfId="269" applyNumberFormat="1" applyFont="1" applyFill="1" applyBorder="1" applyAlignment="1" applyProtection="1">
      <alignment horizontal="distributed" vertical="center" indent="1" shrinkToFit="1"/>
    </xf>
    <xf numFmtId="191" fontId="5" fillId="34" borderId="0" xfId="269" applyNumberFormat="1" applyFont="1" applyFill="1" applyBorder="1" applyAlignment="1" applyProtection="1">
      <alignment horizontal="right" vertical="center"/>
    </xf>
    <xf numFmtId="0" fontId="40" fillId="34" borderId="0" xfId="269" applyNumberFormat="1" applyFont="1" applyFill="1" applyBorder="1" applyAlignment="1">
      <alignment horizontal="left" vertical="center"/>
    </xf>
    <xf numFmtId="0" fontId="5" fillId="34" borderId="0" xfId="269" applyNumberFormat="1" applyFont="1" applyFill="1" applyBorder="1" applyAlignment="1">
      <alignment horizontal="left"/>
    </xf>
    <xf numFmtId="0" fontId="5" fillId="34" borderId="0" xfId="269" applyNumberFormat="1" applyFont="1" applyFill="1"/>
    <xf numFmtId="0" fontId="5" fillId="34" borderId="27" xfId="269" applyNumberFormat="1" applyFont="1" applyFill="1" applyBorder="1" applyAlignment="1">
      <alignment horizontal="left"/>
    </xf>
    <xf numFmtId="0" fontId="5" fillId="34" borderId="17" xfId="269" applyNumberFormat="1" applyFont="1" applyFill="1" applyBorder="1" applyAlignment="1">
      <alignment horizontal="center" vertical="center" shrinkToFit="1"/>
    </xf>
    <xf numFmtId="0" fontId="6" fillId="34" borderId="17" xfId="269" applyNumberFormat="1" applyFont="1" applyFill="1" applyBorder="1" applyAlignment="1">
      <alignment horizontal="center" vertical="center" wrapText="1"/>
    </xf>
    <xf numFmtId="0" fontId="53" fillId="34" borderId="17" xfId="269" applyNumberFormat="1" applyFont="1" applyFill="1" applyBorder="1" applyAlignment="1">
      <alignment horizontal="center" vertical="center" wrapText="1"/>
    </xf>
    <xf numFmtId="0" fontId="54" fillId="34" borderId="17" xfId="269" applyNumberFormat="1" applyFont="1" applyFill="1" applyBorder="1" applyAlignment="1">
      <alignment horizontal="center" vertical="center" wrapText="1"/>
    </xf>
    <xf numFmtId="0" fontId="53" fillId="34" borderId="34" xfId="269" applyNumberFormat="1" applyFont="1" applyFill="1" applyBorder="1" applyAlignment="1">
      <alignment horizontal="center" vertical="center" wrapText="1"/>
    </xf>
    <xf numFmtId="0" fontId="6" fillId="34" borderId="26" xfId="269" applyNumberFormat="1" applyFont="1" applyFill="1" applyBorder="1" applyAlignment="1">
      <alignment horizontal="center" vertical="center" wrapText="1" shrinkToFit="1"/>
    </xf>
    <xf numFmtId="0" fontId="5" fillId="34" borderId="31" xfId="269" applyNumberFormat="1" applyFont="1" applyFill="1" applyBorder="1" applyAlignment="1">
      <alignment horizontal="center" vertical="center" shrinkToFit="1"/>
    </xf>
    <xf numFmtId="0" fontId="5" fillId="34" borderId="31" xfId="269" applyNumberFormat="1" applyFont="1" applyFill="1" applyBorder="1" applyAlignment="1">
      <alignment horizontal="center" vertical="center" shrinkToFit="1"/>
    </xf>
    <xf numFmtId="0" fontId="5" fillId="34" borderId="27" xfId="269" applyNumberFormat="1" applyFont="1" applyFill="1" applyBorder="1" applyAlignment="1">
      <alignment horizontal="center" vertical="center" shrinkToFit="1"/>
    </xf>
    <xf numFmtId="0" fontId="5" fillId="34" borderId="19" xfId="269" quotePrefix="1" applyNumberFormat="1" applyFont="1" applyFill="1" applyBorder="1" applyAlignment="1">
      <alignment horizontal="center" vertical="center"/>
    </xf>
    <xf numFmtId="192" fontId="5" fillId="34" borderId="33" xfId="269" applyNumberFormat="1" applyFont="1" applyFill="1" applyBorder="1" applyAlignment="1">
      <alignment vertical="center"/>
    </xf>
    <xf numFmtId="192" fontId="5" fillId="34" borderId="0" xfId="269" applyNumberFormat="1" applyFont="1" applyFill="1" applyBorder="1" applyAlignment="1">
      <alignment vertical="center"/>
    </xf>
    <xf numFmtId="193" fontId="5" fillId="34" borderId="0" xfId="269" applyNumberFormat="1" applyFont="1" applyFill="1" applyBorder="1" applyAlignment="1">
      <alignment vertical="center"/>
    </xf>
    <xf numFmtId="194" fontId="5" fillId="34" borderId="0" xfId="269" applyNumberFormat="1" applyFont="1" applyFill="1" applyBorder="1" applyAlignment="1">
      <alignment vertical="center"/>
    </xf>
    <xf numFmtId="195" fontId="5" fillId="34" borderId="0" xfId="269" applyNumberFormat="1" applyFont="1" applyFill="1" applyBorder="1" applyAlignment="1">
      <alignment vertical="center"/>
    </xf>
    <xf numFmtId="0" fontId="5" fillId="34" borderId="26" xfId="269" applyNumberFormat="1" applyFont="1" applyFill="1" applyBorder="1"/>
    <xf numFmtId="0" fontId="3" fillId="34" borderId="27" xfId="269" applyNumberFormat="1" applyFont="1" applyFill="1" applyBorder="1" applyAlignment="1">
      <alignment vertical="center"/>
    </xf>
    <xf numFmtId="0" fontId="6" fillId="34" borderId="15" xfId="269" applyNumberFormat="1" applyFont="1" applyFill="1" applyBorder="1" applyAlignment="1" applyProtection="1">
      <alignment horizontal="center" vertical="center" shrinkToFit="1"/>
    </xf>
    <xf numFmtId="0" fontId="6" fillId="34" borderId="14" xfId="269" applyNumberFormat="1" applyFont="1" applyFill="1" applyBorder="1" applyAlignment="1" applyProtection="1">
      <alignment horizontal="center" vertical="center" shrinkToFit="1"/>
    </xf>
    <xf numFmtId="0" fontId="46" fillId="34" borderId="0" xfId="269" applyNumberFormat="1" applyFont="1" applyFill="1" applyAlignment="1" applyProtection="1">
      <alignment horizontal="left" vertical="center" indent="1"/>
    </xf>
    <xf numFmtId="184" fontId="5" fillId="34" borderId="33" xfId="269" applyNumberFormat="1" applyFont="1" applyFill="1" applyBorder="1" applyAlignment="1" applyProtection="1">
      <alignment horizontal="right" vertical="center"/>
    </xf>
    <xf numFmtId="184" fontId="5" fillId="34" borderId="0" xfId="269" applyNumberFormat="1" applyFont="1" applyFill="1" applyAlignment="1" applyProtection="1">
      <alignment horizontal="right" vertical="center"/>
    </xf>
    <xf numFmtId="0" fontId="46" fillId="34" borderId="0" xfId="269" applyNumberFormat="1" applyFont="1" applyFill="1" applyBorder="1" applyAlignment="1" applyProtection="1">
      <alignment horizontal="left" vertical="center" wrapText="1" indent="1"/>
    </xf>
    <xf numFmtId="178" fontId="5" fillId="34" borderId="33" xfId="269" applyNumberFormat="1" applyFont="1" applyFill="1" applyBorder="1" applyAlignment="1" applyProtection="1">
      <alignment horizontal="right" vertical="center"/>
    </xf>
    <xf numFmtId="178" fontId="5" fillId="34" borderId="0" xfId="269" applyNumberFormat="1" applyFont="1" applyFill="1" applyAlignment="1" applyProtection="1">
      <alignment horizontal="right" vertical="center"/>
    </xf>
    <xf numFmtId="0" fontId="46" fillId="34" borderId="27" xfId="269" applyNumberFormat="1" applyFont="1" applyFill="1" applyBorder="1" applyAlignment="1" applyProtection="1">
      <alignment horizontal="left" vertical="center" wrapText="1" indent="1"/>
    </xf>
    <xf numFmtId="184" fontId="5" fillId="34" borderId="29" xfId="269" applyNumberFormat="1" applyFont="1" applyFill="1" applyBorder="1" applyAlignment="1" applyProtection="1">
      <alignment horizontal="right" vertical="center"/>
    </xf>
    <xf numFmtId="184" fontId="5" fillId="34" borderId="27" xfId="269" applyNumberFormat="1" applyFont="1" applyFill="1" applyBorder="1" applyAlignment="1" applyProtection="1">
      <alignment horizontal="right" vertical="center"/>
    </xf>
    <xf numFmtId="0" fontId="19" fillId="34" borderId="26" xfId="269" applyNumberFormat="1" applyFont="1" applyFill="1" applyBorder="1" applyAlignment="1">
      <alignment vertical="center" wrapText="1"/>
    </xf>
    <xf numFmtId="0" fontId="5" fillId="34" borderId="0" xfId="269" applyNumberFormat="1" applyFont="1" applyFill="1" applyAlignment="1" applyProtection="1"/>
    <xf numFmtId="0" fontId="5" fillId="34" borderId="17" xfId="269" applyNumberFormat="1" applyFont="1" applyFill="1" applyBorder="1" applyAlignment="1" applyProtection="1">
      <alignment horizontal="left" vertical="center" indent="1"/>
    </xf>
    <xf numFmtId="184" fontId="5" fillId="34" borderId="27" xfId="269" applyNumberFormat="1" applyFont="1" applyFill="1" applyBorder="1" applyAlignment="1" applyProtection="1">
      <alignment vertical="center"/>
    </xf>
    <xf numFmtId="0" fontId="47" fillId="34" borderId="0" xfId="269" applyNumberFormat="1" applyFont="1" applyFill="1" applyBorder="1" applyAlignment="1" applyProtection="1">
      <alignment vertical="center"/>
    </xf>
    <xf numFmtId="0" fontId="58" fillId="0" borderId="0" xfId="271" applyNumberFormat="1" applyFill="1" applyAlignment="1" applyProtection="1">
      <alignment vertical="center"/>
    </xf>
    <xf numFmtId="0" fontId="58" fillId="0" borderId="0" xfId="271">
      <alignment vertical="center"/>
    </xf>
    <xf numFmtId="0" fontId="58" fillId="34" borderId="0" xfId="271" applyNumberFormat="1" applyFill="1" applyAlignment="1" applyProtection="1">
      <alignment vertical="center"/>
    </xf>
    <xf numFmtId="0" fontId="58" fillId="0" borderId="0" xfId="271" applyNumberFormat="1" applyFill="1" applyAlignment="1">
      <alignment vertical="center"/>
    </xf>
    <xf numFmtId="0" fontId="58" fillId="34" borderId="0" xfId="271" applyNumberFormat="1" applyFill="1" applyAlignment="1">
      <alignment vertical="center"/>
    </xf>
  </cellXfs>
  <cellStyles count="272">
    <cellStyle name="20% - アクセント 1 2" xfId="31"/>
    <cellStyle name="20% - アクセント 1 3" xfId="32"/>
    <cellStyle name="20% - アクセント 2 2" xfId="33"/>
    <cellStyle name="20% - アクセント 2 3" xfId="34"/>
    <cellStyle name="20% - アクセント 3 2" xfId="35"/>
    <cellStyle name="20% - アクセント 3 3" xfId="36"/>
    <cellStyle name="20% - アクセント 4 2" xfId="37"/>
    <cellStyle name="20% - アクセント 4 3" xfId="38"/>
    <cellStyle name="20% - アクセント 5 2" xfId="39"/>
    <cellStyle name="20% - アクセント 5 3" xfId="40"/>
    <cellStyle name="20% - アクセント 6 2" xfId="41"/>
    <cellStyle name="20% - アクセント 6 3" xfId="42"/>
    <cellStyle name="40% - アクセント 1 2" xfId="43"/>
    <cellStyle name="40% - アクセント 1 3" xfId="44"/>
    <cellStyle name="40% - アクセント 2 2" xfId="45"/>
    <cellStyle name="40% - アクセント 2 3" xfId="46"/>
    <cellStyle name="40% - アクセント 3 2" xfId="47"/>
    <cellStyle name="40% - アクセント 3 3" xfId="48"/>
    <cellStyle name="40% - アクセント 4 2" xfId="49"/>
    <cellStyle name="40% - アクセント 4 3" xfId="50"/>
    <cellStyle name="40% - アクセント 5 2" xfId="51"/>
    <cellStyle name="40% - アクセント 5 3" xfId="52"/>
    <cellStyle name="40% - アクセント 6 2" xfId="53"/>
    <cellStyle name="40% - アクセント 6 3" xfId="54"/>
    <cellStyle name="60% - アクセント 1 2" xfId="55"/>
    <cellStyle name="60% - アクセント 1 3" xfId="56"/>
    <cellStyle name="60% - アクセント 2 2" xfId="57"/>
    <cellStyle name="60% - アクセント 2 3" xfId="58"/>
    <cellStyle name="60% - アクセント 3 2" xfId="59"/>
    <cellStyle name="60% - アクセント 3 3" xfId="60"/>
    <cellStyle name="60% - アクセント 4 2" xfId="61"/>
    <cellStyle name="60% - アクセント 4 3" xfId="62"/>
    <cellStyle name="60% - アクセント 5 2" xfId="63"/>
    <cellStyle name="60% - アクセント 5 3" xfId="64"/>
    <cellStyle name="60% - アクセント 6 2" xfId="65"/>
    <cellStyle name="60% - アクセント 6 3" xfId="66"/>
    <cellStyle name="Calc Currency (0)" xfId="15"/>
    <cellStyle name="Header1" xfId="16"/>
    <cellStyle name="Header2" xfId="17"/>
    <cellStyle name="Normal_#18-Internet" xfId="18"/>
    <cellStyle name="アクセント 1 2" xfId="67"/>
    <cellStyle name="アクセント 1 3" xfId="68"/>
    <cellStyle name="アクセント 2 2" xfId="69"/>
    <cellStyle name="アクセント 2 3" xfId="70"/>
    <cellStyle name="アクセント 3 2" xfId="71"/>
    <cellStyle name="アクセント 3 3" xfId="72"/>
    <cellStyle name="アクセント 4 2" xfId="73"/>
    <cellStyle name="アクセント 4 3" xfId="74"/>
    <cellStyle name="アクセント 5 2" xfId="75"/>
    <cellStyle name="アクセント 5 3" xfId="76"/>
    <cellStyle name="アクセント 6 2" xfId="77"/>
    <cellStyle name="アクセント 6 3" xfId="78"/>
    <cellStyle name="タイトル 2" xfId="79"/>
    <cellStyle name="タイトル 3" xfId="80"/>
    <cellStyle name="チェック セル 2" xfId="81"/>
    <cellStyle name="チェック セル 3" xfId="82"/>
    <cellStyle name="どちらでもない 2" xfId="83"/>
    <cellStyle name="どちらでもない 3" xfId="84"/>
    <cellStyle name="パーセント 2" xfId="14"/>
    <cellStyle name="パーセント 2 2" xfId="85"/>
    <cellStyle name="パーセント 2 3" xfId="86"/>
    <cellStyle name="パーセント 3" xfId="29"/>
    <cellStyle name="ハイパーリンク" xfId="271" builtinId="8"/>
    <cellStyle name="ハイパーリンク 10" xfId="28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ハイパーリンク 8" xfId="25"/>
    <cellStyle name="ハイパーリンク 9" xfId="26"/>
    <cellStyle name="メモ 2" xfId="87"/>
    <cellStyle name="メモ 3" xfId="88"/>
    <cellStyle name="メモ 3 2" xfId="89"/>
    <cellStyle name="リンク セル 2" xfId="90"/>
    <cellStyle name="リンク セル 3" xfId="91"/>
    <cellStyle name="悪い 2" xfId="92"/>
    <cellStyle name="悪い 3" xfId="93"/>
    <cellStyle name="計算 2" xfId="94"/>
    <cellStyle name="計算 3" xfId="95"/>
    <cellStyle name="警告文 2" xfId="96"/>
    <cellStyle name="警告文 3" xfId="97"/>
    <cellStyle name="桁区切り 2" xfId="2"/>
    <cellStyle name="桁区切り 2 2" xfId="4"/>
    <cellStyle name="桁区切り 2 2 2" xfId="8"/>
    <cellStyle name="桁区切り 2 2 3" xfId="98"/>
    <cellStyle name="桁区切り 2 3" xfId="99"/>
    <cellStyle name="桁区切り 3" xfId="5"/>
    <cellStyle name="桁区切り 3 2" xfId="100"/>
    <cellStyle name="桁区切り 3 3" xfId="101"/>
    <cellStyle name="桁区切り 3 4" xfId="102"/>
    <cellStyle name="桁区切り 4" xfId="23"/>
    <cellStyle name="桁区切り 4 2" xfId="103"/>
    <cellStyle name="桁区切り 5" xfId="270"/>
    <cellStyle name="見出し 1 2" xfId="104"/>
    <cellStyle name="見出し 1 3" xfId="105"/>
    <cellStyle name="見出し 2 2" xfId="106"/>
    <cellStyle name="見出し 2 3" xfId="107"/>
    <cellStyle name="見出し 3 2" xfId="108"/>
    <cellStyle name="見出し 3 3" xfId="109"/>
    <cellStyle name="見出し 4 2" xfId="110"/>
    <cellStyle name="見出し 4 3" xfId="111"/>
    <cellStyle name="集計 2" xfId="112"/>
    <cellStyle name="集計 3" xfId="113"/>
    <cellStyle name="出力 2" xfId="114"/>
    <cellStyle name="出力 3" xfId="115"/>
    <cellStyle name="説明文 2" xfId="116"/>
    <cellStyle name="説明文 3" xfId="117"/>
    <cellStyle name="通貨 2" xfId="27"/>
    <cellStyle name="入力 2" xfId="118"/>
    <cellStyle name="入力 3" xfId="119"/>
    <cellStyle name="標準" xfId="0" builtinId="0"/>
    <cellStyle name="標準 10" xfId="120"/>
    <cellStyle name="標準 100" xfId="121"/>
    <cellStyle name="標準 101" xfId="122"/>
    <cellStyle name="標準 102" xfId="123"/>
    <cellStyle name="標準 103" xfId="124"/>
    <cellStyle name="標準 104" xfId="125"/>
    <cellStyle name="標準 105" xfId="126"/>
    <cellStyle name="標準 106" xfId="127"/>
    <cellStyle name="標準 107" xfId="128"/>
    <cellStyle name="標準 108" xfId="129"/>
    <cellStyle name="標準 109" xfId="130"/>
    <cellStyle name="標準 11" xfId="131"/>
    <cellStyle name="標準 110" xfId="132"/>
    <cellStyle name="標準 111" xfId="133"/>
    <cellStyle name="標準 112" xfId="134"/>
    <cellStyle name="標準 113" xfId="135"/>
    <cellStyle name="標準 114" xfId="136"/>
    <cellStyle name="標準 115" xfId="137"/>
    <cellStyle name="標準 116" xfId="138"/>
    <cellStyle name="標準 117" xfId="139"/>
    <cellStyle name="標準 118" xfId="140"/>
    <cellStyle name="標準 119" xfId="141"/>
    <cellStyle name="標準 12" xfId="142"/>
    <cellStyle name="標準 120" xfId="143"/>
    <cellStyle name="標準 121" xfId="144"/>
    <cellStyle name="標準 122" xfId="145"/>
    <cellStyle name="標準 123" xfId="146"/>
    <cellStyle name="標準 124" xfId="147"/>
    <cellStyle name="標準 125" xfId="148"/>
    <cellStyle name="標準 126" xfId="149"/>
    <cellStyle name="標準 127" xfId="150"/>
    <cellStyle name="標準 128" xfId="151"/>
    <cellStyle name="標準 129" xfId="152"/>
    <cellStyle name="標準 13" xfId="153"/>
    <cellStyle name="標準 130" xfId="154"/>
    <cellStyle name="標準 131" xfId="155"/>
    <cellStyle name="標準 131 2" xfId="156"/>
    <cellStyle name="標準 132" xfId="157"/>
    <cellStyle name="標準 132 2" xfId="158"/>
    <cellStyle name="標準 133" xfId="159"/>
    <cellStyle name="標準 133 2" xfId="160"/>
    <cellStyle name="標準 134" xfId="161"/>
    <cellStyle name="標準 134 2" xfId="162"/>
    <cellStyle name="標準 135" xfId="163"/>
    <cellStyle name="標準 135 2" xfId="164"/>
    <cellStyle name="標準 136" xfId="165"/>
    <cellStyle name="標準 136 2" xfId="166"/>
    <cellStyle name="標準 137" xfId="167"/>
    <cellStyle name="標準 137 2" xfId="168"/>
    <cellStyle name="標準 138" xfId="169"/>
    <cellStyle name="標準 138 2" xfId="170"/>
    <cellStyle name="標準 139" xfId="171"/>
    <cellStyle name="標準 139 2" xfId="172"/>
    <cellStyle name="標準 14" xfId="173"/>
    <cellStyle name="標準 140" xfId="174"/>
    <cellStyle name="標準 140 2" xfId="175"/>
    <cellStyle name="標準 141" xfId="176"/>
    <cellStyle name="標準 142" xfId="268"/>
    <cellStyle name="標準 15" xfId="177"/>
    <cellStyle name="標準 16" xfId="178"/>
    <cellStyle name="標準 17" xfId="179"/>
    <cellStyle name="標準 18" xfId="180"/>
    <cellStyle name="標準 19" xfId="181"/>
    <cellStyle name="標準 2" xfId="1"/>
    <cellStyle name="標準 2 2" xfId="7"/>
    <cellStyle name="標準 2 2 2" xfId="182"/>
    <cellStyle name="標準 2 2 3" xfId="269"/>
    <cellStyle name="標準 2 3" xfId="30"/>
    <cellStyle name="標準 20" xfId="183"/>
    <cellStyle name="標準 21" xfId="184"/>
    <cellStyle name="標準 22" xfId="185"/>
    <cellStyle name="標準 23" xfId="186"/>
    <cellStyle name="標準 24" xfId="187"/>
    <cellStyle name="標準 25" xfId="188"/>
    <cellStyle name="標準 26" xfId="189"/>
    <cellStyle name="標準 27" xfId="190"/>
    <cellStyle name="標準 28" xfId="191"/>
    <cellStyle name="標準 29" xfId="192"/>
    <cellStyle name="標準 3" xfId="6"/>
    <cellStyle name="標準 3 2" xfId="21"/>
    <cellStyle name="標準 30" xfId="193"/>
    <cellStyle name="標準 31" xfId="194"/>
    <cellStyle name="標準 32" xfId="195"/>
    <cellStyle name="標準 33" xfId="196"/>
    <cellStyle name="標準 34" xfId="197"/>
    <cellStyle name="標準 35" xfId="198"/>
    <cellStyle name="標準 36" xfId="199"/>
    <cellStyle name="標準 37" xfId="200"/>
    <cellStyle name="標準 38" xfId="201"/>
    <cellStyle name="標準 39" xfId="202"/>
    <cellStyle name="標準 4" xfId="10"/>
    <cellStyle name="標準 4 2" xfId="203"/>
    <cellStyle name="標準 40" xfId="204"/>
    <cellStyle name="標準 41" xfId="205"/>
    <cellStyle name="標準 42" xfId="206"/>
    <cellStyle name="標準 43" xfId="207"/>
    <cellStyle name="標準 44" xfId="208"/>
    <cellStyle name="標準 45" xfId="209"/>
    <cellStyle name="標準 46" xfId="210"/>
    <cellStyle name="標準 47" xfId="211"/>
    <cellStyle name="標準 48" xfId="212"/>
    <cellStyle name="標準 49" xfId="213"/>
    <cellStyle name="標準 5" xfId="11"/>
    <cellStyle name="標準 50" xfId="214"/>
    <cellStyle name="標準 51" xfId="215"/>
    <cellStyle name="標準 52" xfId="216"/>
    <cellStyle name="標準 53" xfId="217"/>
    <cellStyle name="標準 54" xfId="218"/>
    <cellStyle name="標準 55" xfId="219"/>
    <cellStyle name="標準 56" xfId="220"/>
    <cellStyle name="標準 57" xfId="221"/>
    <cellStyle name="標準 58" xfId="222"/>
    <cellStyle name="標準 59" xfId="223"/>
    <cellStyle name="標準 6" xfId="19"/>
    <cellStyle name="標準 60" xfId="224"/>
    <cellStyle name="標準 61" xfId="225"/>
    <cellStyle name="標準 62" xfId="226"/>
    <cellStyle name="標準 63" xfId="227"/>
    <cellStyle name="標準 64" xfId="228"/>
    <cellStyle name="標準 65" xfId="229"/>
    <cellStyle name="標準 66" xfId="230"/>
    <cellStyle name="標準 67" xfId="231"/>
    <cellStyle name="標準 68" xfId="232"/>
    <cellStyle name="標準 69" xfId="233"/>
    <cellStyle name="標準 7" xfId="20"/>
    <cellStyle name="標準 70" xfId="234"/>
    <cellStyle name="標準 71" xfId="235"/>
    <cellStyle name="標準 72" xfId="236"/>
    <cellStyle name="標準 73" xfId="237"/>
    <cellStyle name="標準 74" xfId="238"/>
    <cellStyle name="標準 75" xfId="239"/>
    <cellStyle name="標準 76" xfId="240"/>
    <cellStyle name="標準 77" xfId="241"/>
    <cellStyle name="標準 78" xfId="242"/>
    <cellStyle name="標準 79" xfId="243"/>
    <cellStyle name="標準 8" xfId="244"/>
    <cellStyle name="標準 80" xfId="245"/>
    <cellStyle name="標準 81" xfId="246"/>
    <cellStyle name="標準 82" xfId="247"/>
    <cellStyle name="標準 83" xfId="248"/>
    <cellStyle name="標準 84" xfId="249"/>
    <cellStyle name="標準 85" xfId="250"/>
    <cellStyle name="標準 86" xfId="251"/>
    <cellStyle name="標準 87" xfId="252"/>
    <cellStyle name="標準 88" xfId="253"/>
    <cellStyle name="標準 89" xfId="254"/>
    <cellStyle name="標準 9" xfId="255"/>
    <cellStyle name="標準 90" xfId="256"/>
    <cellStyle name="標準 91" xfId="257"/>
    <cellStyle name="標準 92" xfId="258"/>
    <cellStyle name="標準 93" xfId="259"/>
    <cellStyle name="標準 94" xfId="260"/>
    <cellStyle name="標準 95" xfId="261"/>
    <cellStyle name="標準 96" xfId="262"/>
    <cellStyle name="標準 97" xfId="263"/>
    <cellStyle name="標準 98" xfId="264"/>
    <cellStyle name="標準 99" xfId="265"/>
    <cellStyle name="良い 2" xfId="266"/>
    <cellStyle name="良い 3" xfId="2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Views>
    <sheetView tabSelected="1" zoomScale="115" zoomScaleNormal="115" workbookViewId="0"/>
  </sheetViews>
  <sheetFormatPr defaultRowHeight="13.5" x14ac:dyDescent="0.15"/>
  <sheetData>
    <row r="1" spans="1:1" x14ac:dyDescent="0.15">
      <c r="A1" t="s">
        <v>346</v>
      </c>
    </row>
    <row r="2" spans="1:1" x14ac:dyDescent="0.15">
      <c r="A2" s="312" t="s">
        <v>348</v>
      </c>
    </row>
    <row r="3" spans="1:1" x14ac:dyDescent="0.15">
      <c r="A3" s="312" t="s">
        <v>349</v>
      </c>
    </row>
    <row r="4" spans="1:1" x14ac:dyDescent="0.15">
      <c r="A4" s="312" t="s">
        <v>350</v>
      </c>
    </row>
    <row r="5" spans="1:1" x14ac:dyDescent="0.15">
      <c r="A5" s="312" t="s">
        <v>351</v>
      </c>
    </row>
    <row r="6" spans="1:1" x14ac:dyDescent="0.15">
      <c r="A6" s="312" t="s">
        <v>352</v>
      </c>
    </row>
    <row r="7" spans="1:1" x14ac:dyDescent="0.15">
      <c r="A7" s="312" t="s">
        <v>353</v>
      </c>
    </row>
    <row r="8" spans="1:1" x14ac:dyDescent="0.15">
      <c r="A8" s="312" t="s">
        <v>354</v>
      </c>
    </row>
    <row r="9" spans="1:1" x14ac:dyDescent="0.15">
      <c r="A9" s="312" t="s">
        <v>355</v>
      </c>
    </row>
    <row r="10" spans="1:1" x14ac:dyDescent="0.15">
      <c r="A10" s="312" t="s">
        <v>356</v>
      </c>
    </row>
    <row r="11" spans="1:1" x14ac:dyDescent="0.15">
      <c r="A11" s="312" t="s">
        <v>357</v>
      </c>
    </row>
    <row r="12" spans="1:1" x14ac:dyDescent="0.15">
      <c r="A12" s="312" t="s">
        <v>358</v>
      </c>
    </row>
    <row r="13" spans="1:1" x14ac:dyDescent="0.15">
      <c r="A13" s="312" t="s">
        <v>359</v>
      </c>
    </row>
    <row r="14" spans="1:1" x14ac:dyDescent="0.15">
      <c r="A14" s="312" t="s">
        <v>360</v>
      </c>
    </row>
    <row r="15" spans="1:1" x14ac:dyDescent="0.15">
      <c r="A15" s="312" t="s">
        <v>361</v>
      </c>
    </row>
    <row r="16" spans="1:1" x14ac:dyDescent="0.15">
      <c r="A16" s="312" t="s">
        <v>215</v>
      </c>
    </row>
    <row r="17" spans="1:1" x14ac:dyDescent="0.15">
      <c r="A17" s="312" t="s">
        <v>362</v>
      </c>
    </row>
    <row r="18" spans="1:1" x14ac:dyDescent="0.15">
      <c r="A18" s="312" t="s">
        <v>363</v>
      </c>
    </row>
    <row r="19" spans="1:1" x14ac:dyDescent="0.15">
      <c r="A19" s="312" t="s">
        <v>364</v>
      </c>
    </row>
    <row r="20" spans="1:1" x14ac:dyDescent="0.15">
      <c r="A20" s="312" t="s">
        <v>365</v>
      </c>
    </row>
    <row r="21" spans="1:1" x14ac:dyDescent="0.15">
      <c r="A21" s="312" t="s">
        <v>366</v>
      </c>
    </row>
    <row r="22" spans="1:1" x14ac:dyDescent="0.15">
      <c r="A22" s="312" t="s">
        <v>367</v>
      </c>
    </row>
  </sheetData>
  <phoneticPr fontId="2"/>
  <hyperlinks>
    <hyperlink ref="A2" location="'9-1'!A1" display="9-1. 環境衛生関係等業種別件数"/>
    <hyperlink ref="A3" location="'9-2'!A1" display="9-2. 食品衛生関係営業状況"/>
    <hyperlink ref="A4" location="'9-3'!A1" display="9-3. 犬の登録・苦情・咬傷事故"/>
    <hyperlink ref="A5" location="'9-4(1)'!A1" display="9-4. ごみ処理の状況　（1）ごみ排出量"/>
    <hyperlink ref="A6" location="'9-4(2)'!A1" display="9-4. ごみ処理の状況　（2）処理方法"/>
    <hyperlink ref="A7" location="'9-5'!A1" display="9-5. 家庭系ごみの状況"/>
    <hyperlink ref="A8" location="'9-6'!A1" display="9-6. し尿処理状況"/>
    <hyperlink ref="A9" location="'9-7'!A1" display="9-7. くみ取り人口・世帯"/>
    <hyperlink ref="A10" location="'9-8'!A1" display="9-8. 浄化槽設置状況"/>
    <hyperlink ref="A11" location="'9-9'!A1" display="9-9. 除草処理状況"/>
    <hyperlink ref="A12" location="'9-10'!A1" display="9-10. 東埼玉資源環境組合の概要　（1）施設所在地"/>
    <hyperlink ref="A13" location="'9-11'!A1" display="9-11. ごみ搬入状況"/>
    <hyperlink ref="A14" location="'9-12'!A1" display="9-12. し尿搬入状況"/>
    <hyperlink ref="A15" location="'9-13'!A1" display="9-13. 会計決算"/>
    <hyperlink ref="A16" location="'9-14'!A1" display="9-14. 年度別決算額及び市町別分担金"/>
    <hyperlink ref="A17" location="'9-15'!A1" display="9-15. ごみ・し尿処理経費"/>
    <hyperlink ref="A18" location="'9-16'!A1" display="9-16. 公害関係苦情受理件数"/>
    <hyperlink ref="A19" location="'9-17'!A1" display="9-17. 公害関係特定施設・指定施設数"/>
    <hyperlink ref="A20" location="'9-18'!A1" display="9-18. 大気環境測定値"/>
    <hyperlink ref="A21" location="'9-19'!A1" display="9-19. 市内主要河川の透視度・ｐＨ・ＢＯＤ・ＣＯＤ・ＳＳ・ＤＯ値"/>
    <hyperlink ref="A22" location="'9-20'!A1" display="9-20. 市内水準測量点別地盤変動状況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E10"/>
  <sheetViews>
    <sheetView zoomScale="110" zoomScaleNormal="110" workbookViewId="0"/>
  </sheetViews>
  <sheetFormatPr defaultColWidth="10.875" defaultRowHeight="15" customHeight="1" x14ac:dyDescent="0.15"/>
  <cols>
    <col min="1" max="1" width="11.25" style="6" customWidth="1"/>
    <col min="2" max="5" width="18.75" style="6" customWidth="1"/>
    <col min="6" max="16384" width="10.875" style="6"/>
  </cols>
  <sheetData>
    <row r="1" spans="1:5" ht="15" customHeight="1" x14ac:dyDescent="0.15">
      <c r="A1" s="313" t="s">
        <v>347</v>
      </c>
    </row>
    <row r="3" spans="1:5" ht="15" customHeight="1" x14ac:dyDescent="0.15">
      <c r="A3" s="41" t="s">
        <v>100</v>
      </c>
    </row>
    <row r="4" spans="1:5" ht="15" customHeight="1" x14ac:dyDescent="0.15">
      <c r="A4" s="47" t="s">
        <v>101</v>
      </c>
      <c r="E4" s="48" t="s">
        <v>102</v>
      </c>
    </row>
    <row r="5" spans="1:5" ht="15" customHeight="1" x14ac:dyDescent="0.15">
      <c r="A5" s="138" t="s">
        <v>103</v>
      </c>
      <c r="B5" s="129" t="s">
        <v>104</v>
      </c>
      <c r="C5" s="128"/>
      <c r="D5" s="138"/>
      <c r="E5" s="139" t="s">
        <v>12</v>
      </c>
    </row>
    <row r="6" spans="1:5" ht="15" customHeight="1" x14ac:dyDescent="0.15">
      <c r="A6" s="84"/>
      <c r="B6" s="44" t="s">
        <v>105</v>
      </c>
      <c r="C6" s="44" t="s">
        <v>106</v>
      </c>
      <c r="D6" s="43" t="s">
        <v>107</v>
      </c>
      <c r="E6" s="140"/>
    </row>
    <row r="7" spans="1:5" ht="15" customHeight="1" x14ac:dyDescent="0.15">
      <c r="A7" s="28" t="s">
        <v>108</v>
      </c>
      <c r="B7" s="13">
        <v>20108</v>
      </c>
      <c r="C7" s="13">
        <v>917</v>
      </c>
      <c r="D7" s="13">
        <v>12</v>
      </c>
      <c r="E7" s="63">
        <v>21037</v>
      </c>
    </row>
    <row r="8" spans="1:5" ht="15" customHeight="1" x14ac:dyDescent="0.15">
      <c r="A8" s="28">
        <v>3</v>
      </c>
      <c r="B8" s="13">
        <v>20137</v>
      </c>
      <c r="C8" s="13">
        <v>909</v>
      </c>
      <c r="D8" s="13">
        <v>13</v>
      </c>
      <c r="E8" s="63">
        <v>21059</v>
      </c>
    </row>
    <row r="9" spans="1:5" ht="15" customHeight="1" x14ac:dyDescent="0.15">
      <c r="A9" s="28">
        <v>4</v>
      </c>
      <c r="B9" s="13">
        <f>11818+1013+4754+342+1749+545</f>
        <v>20221</v>
      </c>
      <c r="C9" s="13">
        <f>672+104+125</f>
        <v>901</v>
      </c>
      <c r="D9" s="13">
        <v>13</v>
      </c>
      <c r="E9" s="63">
        <f>SUM(B9:D9)</f>
        <v>21135</v>
      </c>
    </row>
    <row r="10" spans="1:5" ht="15" customHeight="1" x14ac:dyDescent="0.15">
      <c r="A10" s="10"/>
      <c r="B10" s="10"/>
      <c r="C10" s="10"/>
      <c r="D10" s="10"/>
      <c r="E10" s="58" t="s">
        <v>109</v>
      </c>
    </row>
  </sheetData>
  <mergeCells count="3">
    <mergeCell ref="A5:A6"/>
    <mergeCell ref="B5:D5"/>
    <mergeCell ref="E5:E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C9"/>
  <sheetViews>
    <sheetView zoomScale="110" zoomScaleNormal="110" workbookViewId="0"/>
  </sheetViews>
  <sheetFormatPr defaultColWidth="10.875" defaultRowHeight="15" customHeight="1" x14ac:dyDescent="0.15"/>
  <cols>
    <col min="1" max="1" width="11.25" style="6" customWidth="1"/>
    <col min="2" max="3" width="37.5" style="6" customWidth="1"/>
    <col min="4" max="16384" width="10.875" style="6"/>
  </cols>
  <sheetData>
    <row r="1" spans="1:3" ht="15" customHeight="1" x14ac:dyDescent="0.15">
      <c r="A1" s="313" t="s">
        <v>347</v>
      </c>
    </row>
    <row r="3" spans="1:3" ht="15" customHeight="1" x14ac:dyDescent="0.15">
      <c r="A3" s="41" t="s">
        <v>110</v>
      </c>
    </row>
    <row r="4" spans="1:3" ht="15" customHeight="1" x14ac:dyDescent="0.15">
      <c r="A4" s="47" t="s">
        <v>111</v>
      </c>
      <c r="B4" s="1"/>
      <c r="C4" s="53" t="s">
        <v>112</v>
      </c>
    </row>
    <row r="5" spans="1:3" ht="15" customHeight="1" x14ac:dyDescent="0.15">
      <c r="A5" s="21" t="s">
        <v>10</v>
      </c>
      <c r="B5" s="44" t="s">
        <v>113</v>
      </c>
      <c r="C5" s="27" t="s">
        <v>114</v>
      </c>
    </row>
    <row r="6" spans="1:3" ht="15" customHeight="1" x14ac:dyDescent="0.15">
      <c r="A6" s="33" t="s">
        <v>6</v>
      </c>
      <c r="B6" s="13">
        <v>32</v>
      </c>
      <c r="C6" s="13">
        <v>14954</v>
      </c>
    </row>
    <row r="7" spans="1:3" ht="15" customHeight="1" x14ac:dyDescent="0.15">
      <c r="A7" s="14" t="s">
        <v>7</v>
      </c>
      <c r="B7" s="13">
        <v>7</v>
      </c>
      <c r="C7" s="13">
        <v>2204</v>
      </c>
    </row>
    <row r="8" spans="1:3" ht="15" customHeight="1" x14ac:dyDescent="0.15">
      <c r="A8" s="14" t="s">
        <v>8</v>
      </c>
      <c r="B8" s="13">
        <v>4</v>
      </c>
      <c r="C8" s="13">
        <v>622</v>
      </c>
    </row>
    <row r="9" spans="1:3" ht="15" customHeight="1" x14ac:dyDescent="0.15">
      <c r="A9" s="10" t="s">
        <v>115</v>
      </c>
      <c r="B9" s="10"/>
      <c r="C9" s="58" t="s">
        <v>116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E35"/>
  <sheetViews>
    <sheetView zoomScale="110" zoomScaleNormal="110" workbookViewId="0"/>
  </sheetViews>
  <sheetFormatPr defaultColWidth="8.75" defaultRowHeight="15" customHeight="1" x14ac:dyDescent="0.15"/>
  <cols>
    <col min="1" max="1" width="22.625" style="142" customWidth="1"/>
    <col min="2" max="2" width="15.75" style="142" customWidth="1"/>
    <col min="3" max="3" width="18.25" style="142" customWidth="1"/>
    <col min="4" max="4" width="16" style="142" customWidth="1"/>
    <col min="5" max="5" width="13.625" style="144" customWidth="1"/>
    <col min="6" max="16384" width="8.75" style="142"/>
  </cols>
  <sheetData>
    <row r="1" spans="1:5" s="141" customFormat="1" ht="15" customHeight="1" x14ac:dyDescent="0.15">
      <c r="A1" s="314" t="s">
        <v>347</v>
      </c>
      <c r="E1" s="158"/>
    </row>
    <row r="2" spans="1:5" s="141" customFormat="1" ht="15" customHeight="1" x14ac:dyDescent="0.15">
      <c r="E2" s="158"/>
    </row>
    <row r="3" spans="1:5" ht="15" customHeight="1" x14ac:dyDescent="0.15">
      <c r="A3" s="143" t="s">
        <v>117</v>
      </c>
    </row>
    <row r="4" spans="1:5" ht="15" customHeight="1" x14ac:dyDescent="0.15">
      <c r="A4" s="145" t="s">
        <v>118</v>
      </c>
      <c r="B4" s="146"/>
      <c r="C4" s="144"/>
    </row>
    <row r="5" spans="1:5" ht="15" customHeight="1" x14ac:dyDescent="0.15">
      <c r="A5" s="147" t="s">
        <v>119</v>
      </c>
      <c r="B5" s="148" t="s">
        <v>120</v>
      </c>
      <c r="C5" s="149"/>
      <c r="D5" s="150" t="s">
        <v>121</v>
      </c>
      <c r="E5" s="151"/>
    </row>
    <row r="6" spans="1:5" ht="15" customHeight="1" x14ac:dyDescent="0.15">
      <c r="A6" s="152" t="s">
        <v>122</v>
      </c>
      <c r="B6" s="153" t="s">
        <v>120</v>
      </c>
      <c r="D6" s="154" t="s">
        <v>123</v>
      </c>
      <c r="E6" s="155"/>
    </row>
    <row r="7" spans="1:5" ht="15" customHeight="1" x14ac:dyDescent="0.15">
      <c r="A7" s="156"/>
      <c r="B7" s="153" t="s">
        <v>124</v>
      </c>
      <c r="C7" s="144"/>
      <c r="D7" s="157" t="s">
        <v>125</v>
      </c>
      <c r="E7" s="158"/>
    </row>
    <row r="8" spans="1:5" ht="15" customHeight="1" x14ac:dyDescent="0.15">
      <c r="A8" s="152" t="s">
        <v>126</v>
      </c>
      <c r="B8" s="159" t="s">
        <v>127</v>
      </c>
      <c r="C8" s="155"/>
      <c r="D8" s="154" t="s">
        <v>128</v>
      </c>
      <c r="E8" s="155"/>
    </row>
    <row r="9" spans="1:5" ht="15" customHeight="1" x14ac:dyDescent="0.15">
      <c r="A9" s="160"/>
      <c r="B9" s="161" t="s">
        <v>129</v>
      </c>
      <c r="C9" s="162"/>
      <c r="D9" s="163" t="s">
        <v>130</v>
      </c>
      <c r="E9" s="162"/>
    </row>
    <row r="10" spans="1:5" ht="15" customHeight="1" x14ac:dyDescent="0.15">
      <c r="A10" s="164"/>
      <c r="B10" s="165"/>
      <c r="C10" s="165"/>
      <c r="D10" s="158"/>
      <c r="E10" s="166" t="s">
        <v>131</v>
      </c>
    </row>
    <row r="11" spans="1:5" ht="15" customHeight="1" x14ac:dyDescent="0.15">
      <c r="A11" s="141"/>
      <c r="B11" s="165"/>
      <c r="C11" s="157"/>
      <c r="D11" s="157"/>
      <c r="E11" s="157"/>
    </row>
    <row r="12" spans="1:5" ht="15" customHeight="1" x14ac:dyDescent="0.15">
      <c r="A12" s="167" t="s">
        <v>132</v>
      </c>
      <c r="B12" s="168"/>
      <c r="C12" s="168"/>
      <c r="D12" s="168"/>
      <c r="E12" s="168"/>
    </row>
    <row r="13" spans="1:5" ht="15" customHeight="1" x14ac:dyDescent="0.15">
      <c r="A13" s="169" t="s">
        <v>133</v>
      </c>
      <c r="B13" s="170"/>
      <c r="C13" s="170"/>
      <c r="D13" s="170"/>
      <c r="E13" s="170"/>
    </row>
    <row r="14" spans="1:5" ht="15" customHeight="1" x14ac:dyDescent="0.15">
      <c r="A14" s="171" t="s">
        <v>134</v>
      </c>
      <c r="B14" s="172" t="s">
        <v>135</v>
      </c>
      <c r="C14" s="173"/>
      <c r="D14" s="173"/>
      <c r="E14" s="173"/>
    </row>
    <row r="15" spans="1:5" ht="15" customHeight="1" x14ac:dyDescent="0.15">
      <c r="A15" s="174" t="s">
        <v>136</v>
      </c>
      <c r="B15" s="175" t="s">
        <v>137</v>
      </c>
      <c r="C15" s="176"/>
      <c r="D15" s="176"/>
      <c r="E15" s="176"/>
    </row>
    <row r="16" spans="1:5" ht="15" customHeight="1" x14ac:dyDescent="0.15">
      <c r="A16" s="174" t="s">
        <v>138</v>
      </c>
      <c r="B16" s="172" t="s">
        <v>139</v>
      </c>
      <c r="C16" s="173"/>
      <c r="D16" s="173"/>
      <c r="E16" s="173"/>
    </row>
    <row r="17" spans="1:5" ht="15" customHeight="1" x14ac:dyDescent="0.15">
      <c r="A17" s="42"/>
      <c r="B17" s="42"/>
      <c r="C17" s="42"/>
      <c r="D17" s="42"/>
      <c r="E17" s="166" t="s">
        <v>131</v>
      </c>
    </row>
    <row r="18" spans="1:5" ht="15" customHeight="1" x14ac:dyDescent="0.15">
      <c r="A18" s="177"/>
      <c r="B18" s="176"/>
      <c r="C18" s="176"/>
      <c r="D18" s="176"/>
      <c r="E18" s="176"/>
    </row>
    <row r="19" spans="1:5" ht="15" customHeight="1" x14ac:dyDescent="0.15">
      <c r="A19" s="141" t="s">
        <v>140</v>
      </c>
      <c r="B19" s="141"/>
      <c r="C19" s="141"/>
      <c r="D19" s="141"/>
    </row>
    <row r="20" spans="1:5" ht="15" customHeight="1" x14ac:dyDescent="0.15">
      <c r="A20" s="178" t="s">
        <v>141</v>
      </c>
      <c r="B20" s="141"/>
      <c r="C20" s="141"/>
      <c r="D20" s="141"/>
    </row>
    <row r="21" spans="1:5" ht="15" customHeight="1" x14ac:dyDescent="0.15">
      <c r="A21" s="179" t="s">
        <v>142</v>
      </c>
      <c r="B21" s="180" t="s">
        <v>143</v>
      </c>
      <c r="C21" s="181"/>
      <c r="D21" s="180" t="s">
        <v>144</v>
      </c>
      <c r="E21" s="182"/>
    </row>
    <row r="22" spans="1:5" ht="15" customHeight="1" x14ac:dyDescent="0.15">
      <c r="A22" s="183" t="s">
        <v>120</v>
      </c>
      <c r="B22" s="184" t="s">
        <v>145</v>
      </c>
      <c r="C22" s="185"/>
      <c r="D22" s="186" t="s">
        <v>146</v>
      </c>
      <c r="E22" s="187"/>
    </row>
    <row r="23" spans="1:5" ht="15" customHeight="1" x14ac:dyDescent="0.15">
      <c r="A23" s="183" t="s">
        <v>147</v>
      </c>
      <c r="B23" s="188" t="s">
        <v>148</v>
      </c>
      <c r="C23" s="189"/>
      <c r="D23" s="190" t="s">
        <v>149</v>
      </c>
      <c r="E23" s="191"/>
    </row>
    <row r="24" spans="1:5" ht="15" customHeight="1" x14ac:dyDescent="0.15">
      <c r="A24" s="192" t="s">
        <v>150</v>
      </c>
      <c r="B24" s="193" t="s">
        <v>151</v>
      </c>
      <c r="C24" s="194"/>
      <c r="D24" s="195" t="s">
        <v>152</v>
      </c>
      <c r="E24" s="196"/>
    </row>
    <row r="25" spans="1:5" ht="15" customHeight="1" x14ac:dyDescent="0.15">
      <c r="A25" s="197"/>
      <c r="B25" s="197"/>
      <c r="C25" s="197"/>
      <c r="D25" s="197"/>
      <c r="E25" s="197"/>
    </row>
    <row r="26" spans="1:5" ht="15" customHeight="1" x14ac:dyDescent="0.15">
      <c r="A26" s="178" t="s">
        <v>153</v>
      </c>
      <c r="B26" s="141"/>
      <c r="C26" s="141"/>
      <c r="D26" s="141"/>
    </row>
    <row r="27" spans="1:5" ht="15" customHeight="1" x14ac:dyDescent="0.15">
      <c r="A27" s="179" t="s">
        <v>142</v>
      </c>
      <c r="B27" s="181" t="s">
        <v>143</v>
      </c>
      <c r="C27" s="198"/>
      <c r="D27" s="198" t="s">
        <v>144</v>
      </c>
      <c r="E27" s="180"/>
    </row>
    <row r="28" spans="1:5" ht="15" customHeight="1" x14ac:dyDescent="0.15">
      <c r="A28" s="183" t="s">
        <v>120</v>
      </c>
      <c r="B28" s="184" t="s">
        <v>154</v>
      </c>
      <c r="C28" s="185"/>
      <c r="D28" s="186" t="s">
        <v>155</v>
      </c>
      <c r="E28" s="187"/>
    </row>
    <row r="29" spans="1:5" ht="15" customHeight="1" x14ac:dyDescent="0.15">
      <c r="A29" s="199" t="s">
        <v>124</v>
      </c>
      <c r="B29" s="200" t="s">
        <v>156</v>
      </c>
      <c r="C29" s="189"/>
      <c r="D29" s="190" t="s">
        <v>157</v>
      </c>
      <c r="E29" s="191"/>
    </row>
    <row r="30" spans="1:5" ht="15" customHeight="1" x14ac:dyDescent="0.15">
      <c r="A30" s="155"/>
      <c r="B30" s="201"/>
      <c r="C30" s="154"/>
      <c r="D30" s="154"/>
      <c r="E30" s="154"/>
    </row>
    <row r="31" spans="1:5" ht="15" customHeight="1" x14ac:dyDescent="0.15">
      <c r="A31" s="163" t="s">
        <v>158</v>
      </c>
      <c r="B31" s="162"/>
      <c r="C31" s="162"/>
      <c r="D31" s="162"/>
      <c r="E31" s="146"/>
    </row>
    <row r="32" spans="1:5" ht="15" customHeight="1" x14ac:dyDescent="0.15">
      <c r="A32" s="179" t="s">
        <v>159</v>
      </c>
      <c r="B32" s="180" t="s">
        <v>160</v>
      </c>
      <c r="C32" s="181"/>
      <c r="D32" s="196" t="s">
        <v>161</v>
      </c>
      <c r="E32" s="196"/>
    </row>
    <row r="33" spans="1:5" ht="15" customHeight="1" x14ac:dyDescent="0.15">
      <c r="A33" s="183" t="s">
        <v>162</v>
      </c>
      <c r="B33" s="188" t="s">
        <v>163</v>
      </c>
      <c r="C33" s="189"/>
      <c r="D33" s="202" t="s">
        <v>164</v>
      </c>
      <c r="E33" s="202"/>
    </row>
    <row r="34" spans="1:5" ht="15" customHeight="1" x14ac:dyDescent="0.15">
      <c r="A34" s="183" t="s">
        <v>165</v>
      </c>
      <c r="B34" s="188"/>
      <c r="C34" s="189"/>
      <c r="D34" s="202" t="s">
        <v>166</v>
      </c>
      <c r="E34" s="202"/>
    </row>
    <row r="35" spans="1:5" ht="15" customHeight="1" x14ac:dyDescent="0.15">
      <c r="A35" s="155" t="s">
        <v>167</v>
      </c>
      <c r="B35" s="203"/>
      <c r="C35" s="201"/>
      <c r="D35" s="203"/>
      <c r="E35" s="204" t="s">
        <v>131</v>
      </c>
    </row>
  </sheetData>
  <mergeCells count="26">
    <mergeCell ref="B29:C29"/>
    <mergeCell ref="D29:E29"/>
    <mergeCell ref="B32:C32"/>
    <mergeCell ref="D32:E32"/>
    <mergeCell ref="B33:C34"/>
    <mergeCell ref="D33:E33"/>
    <mergeCell ref="D34:E34"/>
    <mergeCell ref="B24:C24"/>
    <mergeCell ref="D24:E24"/>
    <mergeCell ref="A25:E25"/>
    <mergeCell ref="B27:C27"/>
    <mergeCell ref="D27:E27"/>
    <mergeCell ref="B28:C28"/>
    <mergeCell ref="D28:E28"/>
    <mergeCell ref="B21:C21"/>
    <mergeCell ref="D21:E21"/>
    <mergeCell ref="B22:C22"/>
    <mergeCell ref="D22:E22"/>
    <mergeCell ref="B23:C23"/>
    <mergeCell ref="D23:E23"/>
    <mergeCell ref="A6:A7"/>
    <mergeCell ref="A8:A9"/>
    <mergeCell ref="B14:E14"/>
    <mergeCell ref="B15:E15"/>
    <mergeCell ref="B16:E16"/>
    <mergeCell ref="B18:E18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F9"/>
  <sheetViews>
    <sheetView zoomScale="110" zoomScaleNormal="110" workbookViewId="0"/>
  </sheetViews>
  <sheetFormatPr defaultColWidth="8.75" defaultRowHeight="15" customHeight="1" x14ac:dyDescent="0.15"/>
  <cols>
    <col min="1" max="1" width="11.25" style="42" customWidth="1"/>
    <col min="2" max="6" width="15" style="42" customWidth="1"/>
    <col min="7" max="16384" width="8.75" style="42"/>
  </cols>
  <sheetData>
    <row r="1" spans="1:6" ht="15" customHeight="1" x14ac:dyDescent="0.15">
      <c r="A1" s="311" t="s">
        <v>347</v>
      </c>
    </row>
    <row r="3" spans="1:6" ht="15" customHeight="1" x14ac:dyDescent="0.15">
      <c r="A3" s="64" t="s">
        <v>168</v>
      </c>
    </row>
    <row r="4" spans="1:6" ht="15" customHeight="1" x14ac:dyDescent="0.15">
      <c r="F4" s="205" t="s">
        <v>169</v>
      </c>
    </row>
    <row r="5" spans="1:6" ht="30" customHeight="1" x14ac:dyDescent="0.15">
      <c r="A5" s="66" t="s">
        <v>170</v>
      </c>
      <c r="B5" s="206" t="s">
        <v>171</v>
      </c>
      <c r="C5" s="67" t="s">
        <v>172</v>
      </c>
      <c r="D5" s="206" t="s">
        <v>173</v>
      </c>
      <c r="E5" s="207" t="s">
        <v>174</v>
      </c>
      <c r="F5" s="206" t="s">
        <v>175</v>
      </c>
    </row>
    <row r="6" spans="1:6" ht="15" customHeight="1" x14ac:dyDescent="0.15">
      <c r="A6" s="208" t="s">
        <v>6</v>
      </c>
      <c r="B6" s="69">
        <v>311</v>
      </c>
      <c r="C6" s="209">
        <v>246705</v>
      </c>
      <c r="D6" s="209">
        <v>793</v>
      </c>
      <c r="E6" s="209">
        <v>90340</v>
      </c>
      <c r="F6" s="209">
        <v>290</v>
      </c>
    </row>
    <row r="7" spans="1:6" ht="15" customHeight="1" x14ac:dyDescent="0.15">
      <c r="A7" s="210" t="s">
        <v>7</v>
      </c>
      <c r="B7" s="69">
        <v>311</v>
      </c>
      <c r="C7" s="209">
        <v>245201</v>
      </c>
      <c r="D7" s="209">
        <v>788.42765273311898</v>
      </c>
      <c r="E7" s="209">
        <v>88984</v>
      </c>
      <c r="F7" s="209">
        <v>286.12218649517683</v>
      </c>
    </row>
    <row r="8" spans="1:6" ht="15" customHeight="1" x14ac:dyDescent="0.15">
      <c r="A8" s="211" t="s">
        <v>8</v>
      </c>
      <c r="B8" s="212">
        <v>311</v>
      </c>
      <c r="C8" s="213">
        <v>241985</v>
      </c>
      <c r="D8" s="213">
        <v>778</v>
      </c>
      <c r="E8" s="213">
        <v>87939</v>
      </c>
      <c r="F8" s="213">
        <v>283</v>
      </c>
    </row>
    <row r="9" spans="1:6" ht="15" customHeight="1" x14ac:dyDescent="0.15">
      <c r="A9" s="42" t="s">
        <v>176</v>
      </c>
      <c r="F9" s="70" t="s">
        <v>131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F9"/>
  <sheetViews>
    <sheetView zoomScale="110" zoomScaleNormal="110" workbookViewId="0"/>
  </sheetViews>
  <sheetFormatPr defaultColWidth="8.75" defaultRowHeight="15" customHeight="1" x14ac:dyDescent="0.15"/>
  <cols>
    <col min="1" max="1" width="11.25" style="42" customWidth="1"/>
    <col min="2" max="6" width="15" style="42" customWidth="1"/>
    <col min="7" max="16384" width="8.75" style="42"/>
  </cols>
  <sheetData>
    <row r="1" spans="1:6" ht="15" customHeight="1" x14ac:dyDescent="0.15">
      <c r="A1" s="311" t="s">
        <v>347</v>
      </c>
    </row>
    <row r="3" spans="1:6" ht="15" customHeight="1" x14ac:dyDescent="0.15">
      <c r="A3" s="64" t="s">
        <v>177</v>
      </c>
    </row>
    <row r="4" spans="1:6" ht="15" customHeight="1" x14ac:dyDescent="0.15">
      <c r="F4" s="205" t="s">
        <v>178</v>
      </c>
    </row>
    <row r="5" spans="1:6" ht="30" customHeight="1" x14ac:dyDescent="0.15">
      <c r="A5" s="66" t="s">
        <v>170</v>
      </c>
      <c r="B5" s="67" t="s">
        <v>179</v>
      </c>
      <c r="C5" s="67" t="s">
        <v>180</v>
      </c>
      <c r="D5" s="206" t="s">
        <v>173</v>
      </c>
      <c r="E5" s="206" t="s">
        <v>181</v>
      </c>
      <c r="F5" s="206" t="s">
        <v>175</v>
      </c>
    </row>
    <row r="6" spans="1:6" ht="15" customHeight="1" x14ac:dyDescent="0.15">
      <c r="A6" s="208" t="s">
        <v>13</v>
      </c>
      <c r="B6" s="69">
        <v>296</v>
      </c>
      <c r="C6" s="209">
        <v>77459</v>
      </c>
      <c r="D6" s="209">
        <v>262</v>
      </c>
      <c r="E6" s="209">
        <v>28509</v>
      </c>
      <c r="F6" s="209">
        <v>96</v>
      </c>
    </row>
    <row r="7" spans="1:6" ht="15" customHeight="1" x14ac:dyDescent="0.15">
      <c r="A7" s="210" t="s">
        <v>7</v>
      </c>
      <c r="B7" s="69">
        <v>295</v>
      </c>
      <c r="C7" s="209">
        <v>76081</v>
      </c>
      <c r="D7" s="209">
        <v>257.90169491525421</v>
      </c>
      <c r="E7" s="209">
        <v>27991</v>
      </c>
      <c r="F7" s="209">
        <v>94.884745762711859</v>
      </c>
    </row>
    <row r="8" spans="1:6" ht="15" customHeight="1" x14ac:dyDescent="0.15">
      <c r="A8" s="210" t="s">
        <v>8</v>
      </c>
      <c r="B8" s="69">
        <v>295</v>
      </c>
      <c r="C8" s="209">
        <v>74808</v>
      </c>
      <c r="D8" s="209">
        <v>254</v>
      </c>
      <c r="E8" s="209">
        <v>27923</v>
      </c>
      <c r="F8" s="209">
        <v>95</v>
      </c>
    </row>
    <row r="9" spans="1:6" ht="15" customHeight="1" x14ac:dyDescent="0.15">
      <c r="A9" s="214"/>
      <c r="B9" s="214"/>
      <c r="C9" s="214"/>
      <c r="D9" s="214"/>
      <c r="E9" s="214"/>
      <c r="F9" s="215" t="s">
        <v>131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H15"/>
  <sheetViews>
    <sheetView zoomScale="110" zoomScaleNormal="110" workbookViewId="0"/>
  </sheetViews>
  <sheetFormatPr defaultColWidth="8.875" defaultRowHeight="15" customHeight="1" x14ac:dyDescent="0.15"/>
  <cols>
    <col min="1" max="1" width="2.5" style="42" customWidth="1"/>
    <col min="2" max="2" width="16.875" style="42" customWidth="1"/>
    <col min="3" max="3" width="13.75" style="42" customWidth="1"/>
    <col min="4" max="4" width="10" style="42" customWidth="1"/>
    <col min="5" max="5" width="2.5" style="42" customWidth="1"/>
    <col min="6" max="6" width="16.875" style="42" customWidth="1"/>
    <col min="7" max="7" width="13.75" style="42" customWidth="1"/>
    <col min="8" max="8" width="10" style="42" customWidth="1"/>
    <col min="9" max="16384" width="8.875" style="42"/>
  </cols>
  <sheetData>
    <row r="1" spans="1:8" ht="15" customHeight="1" x14ac:dyDescent="0.15">
      <c r="A1" s="311" t="s">
        <v>347</v>
      </c>
    </row>
    <row r="3" spans="1:8" ht="15" customHeight="1" x14ac:dyDescent="0.15">
      <c r="A3" s="64" t="s">
        <v>182</v>
      </c>
    </row>
    <row r="4" spans="1:8" ht="15" customHeight="1" x14ac:dyDescent="0.15">
      <c r="A4" s="216" t="s">
        <v>183</v>
      </c>
      <c r="B4" s="216"/>
      <c r="H4" s="205" t="s">
        <v>184</v>
      </c>
    </row>
    <row r="5" spans="1:8" ht="15" customHeight="1" x14ac:dyDescent="0.15">
      <c r="A5" s="217" t="s">
        <v>185</v>
      </c>
      <c r="B5" s="217"/>
      <c r="C5" s="67" t="s">
        <v>15</v>
      </c>
      <c r="D5" s="68" t="s">
        <v>186</v>
      </c>
      <c r="E5" s="218" t="s">
        <v>187</v>
      </c>
      <c r="F5" s="217"/>
      <c r="G5" s="67" t="s">
        <v>15</v>
      </c>
      <c r="H5" s="67" t="s">
        <v>186</v>
      </c>
    </row>
    <row r="6" spans="1:8" ht="15" customHeight="1" x14ac:dyDescent="0.15">
      <c r="A6" s="219" t="s">
        <v>188</v>
      </c>
      <c r="B6" s="167" t="s">
        <v>189</v>
      </c>
      <c r="C6" s="69">
        <v>2944000</v>
      </c>
      <c r="D6" s="220">
        <v>0.501</v>
      </c>
      <c r="E6" s="221" t="s">
        <v>188</v>
      </c>
      <c r="F6" s="167" t="s">
        <v>190</v>
      </c>
      <c r="G6" s="69">
        <v>26177</v>
      </c>
      <c r="H6" s="220">
        <v>5.0000000000000001E-3</v>
      </c>
    </row>
    <row r="7" spans="1:8" ht="15" customHeight="1" x14ac:dyDescent="0.15">
      <c r="A7" s="219" t="s">
        <v>191</v>
      </c>
      <c r="B7" s="167" t="s">
        <v>192</v>
      </c>
      <c r="C7" s="69">
        <v>1419240</v>
      </c>
      <c r="D7" s="220">
        <v>0.24099999999999999</v>
      </c>
      <c r="E7" s="221" t="s">
        <v>191</v>
      </c>
      <c r="F7" s="167" t="s">
        <v>193</v>
      </c>
      <c r="G7" s="69">
        <v>384419</v>
      </c>
      <c r="H7" s="220">
        <v>6.8000000000000005E-2</v>
      </c>
    </row>
    <row r="8" spans="1:8" ht="15" customHeight="1" x14ac:dyDescent="0.15">
      <c r="A8" s="219" t="s">
        <v>194</v>
      </c>
      <c r="B8" s="167" t="s">
        <v>195</v>
      </c>
      <c r="C8" s="69">
        <v>355</v>
      </c>
      <c r="D8" s="220">
        <v>0</v>
      </c>
      <c r="E8" s="221" t="s">
        <v>194</v>
      </c>
      <c r="F8" s="167" t="s">
        <v>196</v>
      </c>
      <c r="G8" s="69">
        <v>3887802</v>
      </c>
      <c r="H8" s="220">
        <v>0.68799999999999994</v>
      </c>
    </row>
    <row r="9" spans="1:8" ht="15" customHeight="1" x14ac:dyDescent="0.15">
      <c r="A9" s="219" t="s">
        <v>197</v>
      </c>
      <c r="B9" s="167" t="s">
        <v>198</v>
      </c>
      <c r="C9" s="69">
        <v>591603</v>
      </c>
      <c r="D9" s="220">
        <v>0.10100000000000001</v>
      </c>
      <c r="E9" s="221" t="s">
        <v>199</v>
      </c>
      <c r="F9" s="167" t="s">
        <v>200</v>
      </c>
      <c r="G9" s="69">
        <v>1212385</v>
      </c>
      <c r="H9" s="220">
        <v>0.215</v>
      </c>
    </row>
    <row r="10" spans="1:8" ht="15" customHeight="1" x14ac:dyDescent="0.15">
      <c r="A10" s="219" t="s">
        <v>201</v>
      </c>
      <c r="B10" s="167" t="s">
        <v>202</v>
      </c>
      <c r="C10" s="69">
        <v>400000</v>
      </c>
      <c r="D10" s="222">
        <v>6.8000000000000005E-2</v>
      </c>
      <c r="E10" s="221" t="s">
        <v>203</v>
      </c>
      <c r="F10" s="167" t="s">
        <v>204</v>
      </c>
      <c r="G10" s="69">
        <v>135000</v>
      </c>
      <c r="H10" s="220">
        <v>2.4E-2</v>
      </c>
    </row>
    <row r="11" spans="1:8" ht="15" customHeight="1" x14ac:dyDescent="0.15">
      <c r="A11" s="223" t="s">
        <v>205</v>
      </c>
      <c r="B11" s="167" t="s">
        <v>206</v>
      </c>
      <c r="C11" s="69">
        <v>199797</v>
      </c>
      <c r="D11" s="222">
        <v>3.4000000000000002E-2</v>
      </c>
      <c r="E11" s="221" t="s">
        <v>207</v>
      </c>
      <c r="F11" s="167" t="s">
        <v>208</v>
      </c>
      <c r="G11" s="69">
        <v>0</v>
      </c>
      <c r="H11" s="220">
        <v>0</v>
      </c>
    </row>
    <row r="12" spans="1:8" ht="15" customHeight="1" x14ac:dyDescent="0.15">
      <c r="A12" s="223" t="s">
        <v>209</v>
      </c>
      <c r="B12" s="65" t="s">
        <v>210</v>
      </c>
      <c r="C12" s="69">
        <v>60769</v>
      </c>
      <c r="D12" s="222">
        <v>0.01</v>
      </c>
      <c r="E12" s="221"/>
      <c r="F12" s="65"/>
      <c r="G12" s="224"/>
      <c r="H12" s="225"/>
    </row>
    <row r="13" spans="1:8" ht="15" customHeight="1" x14ac:dyDescent="0.15">
      <c r="A13" s="223" t="s">
        <v>211</v>
      </c>
      <c r="B13" s="65" t="s">
        <v>212</v>
      </c>
      <c r="C13" s="69">
        <v>262300</v>
      </c>
      <c r="D13" s="222">
        <v>4.4999999999999998E-2</v>
      </c>
      <c r="E13" s="221"/>
      <c r="F13" s="65"/>
      <c r="G13" s="224"/>
      <c r="H13" s="225"/>
    </row>
    <row r="14" spans="1:8" ht="15" customHeight="1" x14ac:dyDescent="0.15">
      <c r="A14" s="226" t="s">
        <v>213</v>
      </c>
      <c r="B14" s="227"/>
      <c r="C14" s="228">
        <f>SUM(C6:C13)</f>
        <v>5878064</v>
      </c>
      <c r="D14" s="229">
        <f>SUM(D6:D13)</f>
        <v>1</v>
      </c>
      <c r="E14" s="230" t="s">
        <v>214</v>
      </c>
      <c r="F14" s="227"/>
      <c r="G14" s="228">
        <f>SUM(G6:G13)</f>
        <v>5645783</v>
      </c>
      <c r="H14" s="231">
        <f>SUM(H6:H13)</f>
        <v>0.99999999999999989</v>
      </c>
    </row>
    <row r="15" spans="1:8" ht="15" customHeight="1" x14ac:dyDescent="0.15">
      <c r="H15" s="70" t="s">
        <v>131</v>
      </c>
    </row>
  </sheetData>
  <mergeCells count="5">
    <mergeCell ref="A4:B4"/>
    <mergeCell ref="A5:B5"/>
    <mergeCell ref="E5:F5"/>
    <mergeCell ref="A14:B14"/>
    <mergeCell ref="E14:F14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J10"/>
  <sheetViews>
    <sheetView zoomScale="110" zoomScaleNormal="110" workbookViewId="0"/>
  </sheetViews>
  <sheetFormatPr defaultColWidth="8.75" defaultRowHeight="15" customHeight="1" x14ac:dyDescent="0.15"/>
  <cols>
    <col min="1" max="1" width="8.75" style="42" customWidth="1"/>
    <col min="2" max="3" width="10" style="42" customWidth="1"/>
    <col min="4" max="4" width="7.5" style="42" customWidth="1"/>
    <col min="5" max="5" width="9.375" style="42" customWidth="1"/>
    <col min="6" max="10" width="8.125" style="42" customWidth="1"/>
    <col min="11" max="16384" width="8.75" style="42"/>
  </cols>
  <sheetData>
    <row r="1" spans="1:10" ht="15" customHeight="1" x14ac:dyDescent="0.15">
      <c r="A1" s="311" t="s">
        <v>347</v>
      </c>
    </row>
    <row r="3" spans="1:10" ht="15" customHeight="1" x14ac:dyDescent="0.15">
      <c r="A3" s="64" t="s">
        <v>215</v>
      </c>
    </row>
    <row r="4" spans="1:10" ht="15" customHeight="1" x14ac:dyDescent="0.15">
      <c r="G4" s="232"/>
      <c r="H4" s="232"/>
      <c r="J4" s="205" t="s">
        <v>216</v>
      </c>
    </row>
    <row r="5" spans="1:10" ht="15" customHeight="1" x14ac:dyDescent="0.15">
      <c r="A5" s="233" t="s">
        <v>10</v>
      </c>
      <c r="B5" s="217" t="s">
        <v>15</v>
      </c>
      <c r="C5" s="217"/>
      <c r="D5" s="234"/>
      <c r="E5" s="235" t="s">
        <v>217</v>
      </c>
      <c r="F5" s="236"/>
      <c r="G5" s="236"/>
      <c r="H5" s="236"/>
      <c r="I5" s="236"/>
      <c r="J5" s="236"/>
    </row>
    <row r="6" spans="1:10" ht="15" customHeight="1" x14ac:dyDescent="0.15">
      <c r="A6" s="237"/>
      <c r="B6" s="238" t="s">
        <v>218</v>
      </c>
      <c r="C6" s="67" t="s">
        <v>219</v>
      </c>
      <c r="D6" s="207" t="s">
        <v>220</v>
      </c>
      <c r="E6" s="239" t="s">
        <v>221</v>
      </c>
      <c r="F6" s="67" t="s">
        <v>222</v>
      </c>
      <c r="G6" s="67" t="s">
        <v>223</v>
      </c>
      <c r="H6" s="67" t="s">
        <v>224</v>
      </c>
      <c r="I6" s="67" t="s">
        <v>225</v>
      </c>
      <c r="J6" s="67" t="s">
        <v>226</v>
      </c>
    </row>
    <row r="7" spans="1:10" ht="15" customHeight="1" x14ac:dyDescent="0.15">
      <c r="A7" s="240" t="s">
        <v>227</v>
      </c>
      <c r="B7" s="241">
        <v>7793148</v>
      </c>
      <c r="C7" s="242">
        <v>7525856</v>
      </c>
      <c r="D7" s="243">
        <v>0.96799999999999997</v>
      </c>
      <c r="E7" s="241">
        <v>981702</v>
      </c>
      <c r="F7" s="242">
        <v>609569</v>
      </c>
      <c r="G7" s="242">
        <v>395245</v>
      </c>
      <c r="H7" s="242">
        <v>511859</v>
      </c>
      <c r="I7" s="242">
        <v>274369</v>
      </c>
      <c r="J7" s="242">
        <v>191256</v>
      </c>
    </row>
    <row r="8" spans="1:10" ht="15" customHeight="1" x14ac:dyDescent="0.15">
      <c r="A8" s="210" t="s">
        <v>7</v>
      </c>
      <c r="B8" s="241">
        <v>6108068</v>
      </c>
      <c r="C8" s="242">
        <v>5908271</v>
      </c>
      <c r="D8" s="243">
        <v>0.97486713754483678</v>
      </c>
      <c r="E8" s="241">
        <v>979867</v>
      </c>
      <c r="F8" s="242">
        <v>686429</v>
      </c>
      <c r="G8" s="242">
        <v>362547</v>
      </c>
      <c r="H8" s="242">
        <v>490310</v>
      </c>
      <c r="I8" s="242">
        <v>271802</v>
      </c>
      <c r="J8" s="242">
        <v>173045</v>
      </c>
    </row>
    <row r="9" spans="1:10" ht="15" customHeight="1" x14ac:dyDescent="0.15">
      <c r="A9" s="244" t="s">
        <v>91</v>
      </c>
      <c r="B9" s="241">
        <v>5878064</v>
      </c>
      <c r="C9" s="242">
        <v>5645783</v>
      </c>
      <c r="D9" s="243">
        <v>0.96799999999999997</v>
      </c>
      <c r="E9" s="241">
        <v>972391</v>
      </c>
      <c r="F9" s="242">
        <v>690531</v>
      </c>
      <c r="G9" s="242">
        <v>357053</v>
      </c>
      <c r="H9" s="242">
        <v>482289</v>
      </c>
      <c r="I9" s="242">
        <v>271419</v>
      </c>
      <c r="J9" s="242">
        <v>170317</v>
      </c>
    </row>
    <row r="10" spans="1:10" ht="15" customHeight="1" x14ac:dyDescent="0.15">
      <c r="A10" s="214"/>
      <c r="B10" s="245"/>
      <c r="C10" s="245"/>
      <c r="D10" s="214"/>
      <c r="E10" s="214"/>
      <c r="F10" s="214"/>
      <c r="G10" s="214"/>
      <c r="H10" s="214"/>
      <c r="I10" s="214"/>
      <c r="J10" s="215" t="s">
        <v>131</v>
      </c>
    </row>
  </sheetData>
  <mergeCells count="3">
    <mergeCell ref="A5:A6"/>
    <mergeCell ref="B5:D5"/>
    <mergeCell ref="E5:J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I11"/>
  <sheetViews>
    <sheetView zoomScale="110" zoomScaleNormal="110" workbookViewId="0"/>
  </sheetViews>
  <sheetFormatPr defaultColWidth="8.75" defaultRowHeight="15" customHeight="1" x14ac:dyDescent="0.15"/>
  <cols>
    <col min="1" max="1" width="11.25" style="32" customWidth="1"/>
    <col min="2" max="9" width="9.375" style="32" customWidth="1"/>
    <col min="10" max="16384" width="8.75" style="32"/>
  </cols>
  <sheetData>
    <row r="1" spans="1:9" ht="15" customHeight="1" x14ac:dyDescent="0.15">
      <c r="A1" s="311" t="s">
        <v>347</v>
      </c>
    </row>
    <row r="3" spans="1:9" ht="15" customHeight="1" x14ac:dyDescent="0.15">
      <c r="A3" s="55" t="s">
        <v>228</v>
      </c>
    </row>
    <row r="5" spans="1:9" ht="15" customHeight="1" x14ac:dyDescent="0.15">
      <c r="A5" s="246" t="s">
        <v>10</v>
      </c>
      <c r="B5" s="247" t="s">
        <v>229</v>
      </c>
      <c r="C5" s="248"/>
      <c r="D5" s="248"/>
      <c r="E5" s="248"/>
      <c r="F5" s="247" t="s">
        <v>230</v>
      </c>
      <c r="G5" s="248"/>
      <c r="H5" s="248"/>
      <c r="I5" s="248"/>
    </row>
    <row r="6" spans="1:9" ht="30" customHeight="1" x14ac:dyDescent="0.15">
      <c r="A6" s="249"/>
      <c r="B6" s="250" t="s">
        <v>231</v>
      </c>
      <c r="C6" s="251" t="s">
        <v>232</v>
      </c>
      <c r="D6" s="250" t="s">
        <v>233</v>
      </c>
      <c r="E6" s="250" t="s">
        <v>234</v>
      </c>
      <c r="F6" s="250" t="s">
        <v>231</v>
      </c>
      <c r="G6" s="250" t="s">
        <v>179</v>
      </c>
      <c r="H6" s="250" t="s">
        <v>233</v>
      </c>
      <c r="I6" s="250" t="s">
        <v>235</v>
      </c>
    </row>
    <row r="7" spans="1:9" ht="15" customHeight="1" x14ac:dyDescent="0.15">
      <c r="A7" s="252"/>
      <c r="B7" s="253" t="s">
        <v>78</v>
      </c>
      <c r="C7" s="253" t="s">
        <v>236</v>
      </c>
      <c r="D7" s="253" t="s">
        <v>78</v>
      </c>
      <c r="E7" s="253" t="s">
        <v>237</v>
      </c>
      <c r="F7" s="253" t="s">
        <v>238</v>
      </c>
      <c r="G7" s="253" t="s">
        <v>236</v>
      </c>
      <c r="H7" s="253" t="s">
        <v>238</v>
      </c>
      <c r="I7" s="253" t="s">
        <v>237</v>
      </c>
    </row>
    <row r="8" spans="1:9" ht="15" customHeight="1" x14ac:dyDescent="0.15">
      <c r="A8" s="254" t="s">
        <v>13</v>
      </c>
      <c r="B8" s="69">
        <v>246705</v>
      </c>
      <c r="C8" s="209">
        <v>311</v>
      </c>
      <c r="D8" s="209">
        <v>793</v>
      </c>
      <c r="E8" s="209">
        <v>21999</v>
      </c>
      <c r="F8" s="209">
        <v>77459</v>
      </c>
      <c r="G8" s="209">
        <v>296</v>
      </c>
      <c r="H8" s="209">
        <v>262</v>
      </c>
      <c r="I8" s="209">
        <v>12338</v>
      </c>
    </row>
    <row r="9" spans="1:9" ht="15" customHeight="1" x14ac:dyDescent="0.15">
      <c r="A9" s="210" t="s">
        <v>7</v>
      </c>
      <c r="B9" s="69">
        <v>245201</v>
      </c>
      <c r="C9" s="209">
        <v>311</v>
      </c>
      <c r="D9" s="209">
        <v>788.42765273311898</v>
      </c>
      <c r="E9" s="209">
        <v>20501</v>
      </c>
      <c r="F9" s="209">
        <v>76081</v>
      </c>
      <c r="G9" s="209">
        <v>295</v>
      </c>
      <c r="H9" s="209">
        <v>257.90169491525421</v>
      </c>
      <c r="I9" s="209">
        <v>4203</v>
      </c>
    </row>
    <row r="10" spans="1:9" ht="15" customHeight="1" x14ac:dyDescent="0.15">
      <c r="A10" s="210" t="s">
        <v>8</v>
      </c>
      <c r="B10" s="69">
        <v>241985</v>
      </c>
      <c r="C10" s="209">
        <v>311</v>
      </c>
      <c r="D10" s="209">
        <v>778</v>
      </c>
      <c r="E10" s="209">
        <v>20558</v>
      </c>
      <c r="F10" s="209">
        <v>74808</v>
      </c>
      <c r="G10" s="209">
        <v>295</v>
      </c>
      <c r="H10" s="209">
        <v>254</v>
      </c>
      <c r="I10" s="209">
        <v>3908</v>
      </c>
    </row>
    <row r="11" spans="1:9" ht="15" customHeight="1" x14ac:dyDescent="0.15">
      <c r="A11" s="214" t="s">
        <v>176</v>
      </c>
      <c r="B11" s="245"/>
      <c r="C11" s="245"/>
      <c r="D11" s="245"/>
      <c r="E11" s="245"/>
      <c r="F11" s="245"/>
      <c r="G11" s="245"/>
      <c r="H11" s="245"/>
      <c r="I11" s="255" t="s">
        <v>131</v>
      </c>
    </row>
  </sheetData>
  <mergeCells count="3">
    <mergeCell ref="A5:A7"/>
    <mergeCell ref="B5:E5"/>
    <mergeCell ref="F5:I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J9"/>
  <sheetViews>
    <sheetView zoomScale="110" zoomScaleNormal="110" workbookViewId="0"/>
  </sheetViews>
  <sheetFormatPr defaultColWidth="13.375" defaultRowHeight="15" customHeight="1" x14ac:dyDescent="0.15"/>
  <cols>
    <col min="1" max="1" width="11.25" style="1" customWidth="1"/>
    <col min="2" max="9" width="8.375" style="1" customWidth="1"/>
    <col min="10" max="10" width="8" style="1" customWidth="1"/>
    <col min="11" max="16384" width="13.375" style="1"/>
  </cols>
  <sheetData>
    <row r="1" spans="1:10" ht="15" customHeight="1" x14ac:dyDescent="0.15">
      <c r="A1" s="313" t="s">
        <v>347</v>
      </c>
    </row>
    <row r="3" spans="1:10" ht="15" customHeight="1" x14ac:dyDescent="0.15">
      <c r="A3" s="18" t="s">
        <v>239</v>
      </c>
    </row>
    <row r="4" spans="1:10" ht="15" customHeight="1" x14ac:dyDescent="0.15">
      <c r="A4" s="47" t="s">
        <v>111</v>
      </c>
      <c r="J4" s="39" t="s">
        <v>18</v>
      </c>
    </row>
    <row r="5" spans="1:10" ht="15" customHeight="1" x14ac:dyDescent="0.15">
      <c r="A5" s="38" t="s">
        <v>10</v>
      </c>
      <c r="B5" s="19" t="s">
        <v>5</v>
      </c>
      <c r="C5" s="2" t="s">
        <v>240</v>
      </c>
      <c r="D5" s="2" t="s">
        <v>241</v>
      </c>
      <c r="E5" s="2" t="s">
        <v>242</v>
      </c>
      <c r="F5" s="38" t="s">
        <v>243</v>
      </c>
      <c r="G5" s="19" t="s">
        <v>244</v>
      </c>
      <c r="H5" s="2" t="s">
        <v>245</v>
      </c>
      <c r="I5" s="2" t="s">
        <v>246</v>
      </c>
      <c r="J5" s="38" t="s">
        <v>11</v>
      </c>
    </row>
    <row r="6" spans="1:10" ht="15" customHeight="1" x14ac:dyDescent="0.15">
      <c r="A6" s="45" t="s">
        <v>13</v>
      </c>
      <c r="B6" s="256">
        <v>129</v>
      </c>
      <c r="C6" s="23">
        <v>34</v>
      </c>
      <c r="D6" s="23">
        <v>10</v>
      </c>
      <c r="E6" s="23">
        <v>0</v>
      </c>
      <c r="F6" s="23">
        <v>52</v>
      </c>
      <c r="G6" s="23">
        <v>4</v>
      </c>
      <c r="H6" s="23">
        <v>0</v>
      </c>
      <c r="I6" s="23">
        <v>21</v>
      </c>
      <c r="J6" s="23">
        <v>8</v>
      </c>
    </row>
    <row r="7" spans="1:10" ht="15" customHeight="1" x14ac:dyDescent="0.15">
      <c r="A7" s="14" t="s">
        <v>7</v>
      </c>
      <c r="B7" s="256">
        <v>152</v>
      </c>
      <c r="C7" s="23">
        <v>44</v>
      </c>
      <c r="D7" s="23">
        <v>17</v>
      </c>
      <c r="E7" s="23">
        <v>0</v>
      </c>
      <c r="F7" s="23">
        <v>58</v>
      </c>
      <c r="G7" s="23">
        <v>5</v>
      </c>
      <c r="H7" s="23">
        <v>0</v>
      </c>
      <c r="I7" s="23">
        <v>19</v>
      </c>
      <c r="J7" s="23">
        <v>9</v>
      </c>
    </row>
    <row r="8" spans="1:10" ht="15" customHeight="1" x14ac:dyDescent="0.15">
      <c r="A8" s="14" t="s">
        <v>8</v>
      </c>
      <c r="B8" s="256">
        <f>SUM(C8:J8)</f>
        <v>174</v>
      </c>
      <c r="C8" s="23">
        <v>48</v>
      </c>
      <c r="D8" s="23">
        <v>17</v>
      </c>
      <c r="E8" s="23">
        <v>0</v>
      </c>
      <c r="F8" s="23">
        <v>63</v>
      </c>
      <c r="G8" s="23">
        <v>14</v>
      </c>
      <c r="H8" s="23">
        <v>0</v>
      </c>
      <c r="I8" s="23">
        <v>20</v>
      </c>
      <c r="J8" s="23">
        <v>12</v>
      </c>
    </row>
    <row r="9" spans="1:10" ht="15" customHeight="1" x14ac:dyDescent="0.15">
      <c r="A9" s="257"/>
      <c r="B9" s="257"/>
      <c r="C9" s="257"/>
      <c r="D9" s="257"/>
      <c r="E9" s="257"/>
      <c r="F9" s="257"/>
      <c r="G9" s="4"/>
      <c r="H9" s="4"/>
      <c r="I9" s="20"/>
      <c r="J9" s="5" t="s">
        <v>247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E16"/>
  <sheetViews>
    <sheetView zoomScale="110" zoomScaleNormal="110" workbookViewId="0"/>
  </sheetViews>
  <sheetFormatPr defaultColWidth="13.375" defaultRowHeight="15" customHeight="1" x14ac:dyDescent="0.15"/>
  <cols>
    <col min="1" max="1" width="15" style="1" customWidth="1"/>
    <col min="2" max="2" width="18.75" style="1" customWidth="1"/>
    <col min="3" max="5" width="17.5" style="1" customWidth="1"/>
    <col min="6" max="16384" width="13.375" style="1"/>
  </cols>
  <sheetData>
    <row r="1" spans="1:5" ht="15" customHeight="1" x14ac:dyDescent="0.15">
      <c r="A1" s="313" t="s">
        <v>347</v>
      </c>
    </row>
    <row r="3" spans="1:5" ht="15" customHeight="1" x14ac:dyDescent="0.15">
      <c r="A3" s="41" t="s">
        <v>248</v>
      </c>
      <c r="B3" s="72"/>
      <c r="C3" s="6"/>
      <c r="D3" s="6"/>
      <c r="E3" s="6"/>
    </row>
    <row r="4" spans="1:5" ht="15" customHeight="1" x14ac:dyDescent="0.15">
      <c r="A4" s="47" t="s">
        <v>249</v>
      </c>
      <c r="B4" s="6"/>
      <c r="C4" s="6"/>
      <c r="D4" s="6"/>
      <c r="E4" s="6"/>
    </row>
    <row r="5" spans="1:5" ht="15" customHeight="1" x14ac:dyDescent="0.15">
      <c r="A5" s="75" t="s">
        <v>0</v>
      </c>
      <c r="B5" s="76"/>
      <c r="C5" s="24" t="s">
        <v>250</v>
      </c>
      <c r="D5" s="44" t="s">
        <v>251</v>
      </c>
      <c r="E5" s="24" t="s">
        <v>252</v>
      </c>
    </row>
    <row r="6" spans="1:5" ht="15" customHeight="1" x14ac:dyDescent="0.15">
      <c r="A6" s="81" t="s">
        <v>253</v>
      </c>
      <c r="B6" s="258" t="s">
        <v>254</v>
      </c>
      <c r="C6" s="259">
        <v>195</v>
      </c>
      <c r="D6" s="259">
        <v>199</v>
      </c>
      <c r="E6" s="260">
        <v>181</v>
      </c>
    </row>
    <row r="7" spans="1:5" ht="15" customHeight="1" x14ac:dyDescent="0.15">
      <c r="A7" s="261"/>
      <c r="B7" s="258" t="s">
        <v>255</v>
      </c>
      <c r="C7" s="259">
        <v>52</v>
      </c>
      <c r="D7" s="259">
        <v>54</v>
      </c>
      <c r="E7" s="259">
        <v>55</v>
      </c>
    </row>
    <row r="8" spans="1:5" ht="15" customHeight="1" x14ac:dyDescent="0.15">
      <c r="A8" s="261"/>
      <c r="B8" s="258" t="s">
        <v>256</v>
      </c>
      <c r="C8" s="259">
        <v>28</v>
      </c>
      <c r="D8" s="259">
        <v>28</v>
      </c>
      <c r="E8" s="259">
        <v>28</v>
      </c>
    </row>
    <row r="9" spans="1:5" ht="15" customHeight="1" x14ac:dyDescent="0.15">
      <c r="A9" s="261"/>
      <c r="B9" s="258" t="s">
        <v>257</v>
      </c>
      <c r="C9" s="262">
        <v>55</v>
      </c>
      <c r="D9" s="263">
        <v>55</v>
      </c>
      <c r="E9" s="263">
        <v>55</v>
      </c>
    </row>
    <row r="10" spans="1:5" ht="15" customHeight="1" x14ac:dyDescent="0.15">
      <c r="A10" s="264" t="s">
        <v>258</v>
      </c>
      <c r="B10" s="265" t="s">
        <v>259</v>
      </c>
      <c r="C10" s="259">
        <v>325</v>
      </c>
      <c r="D10" s="259">
        <v>327</v>
      </c>
      <c r="E10" s="259">
        <v>322</v>
      </c>
    </row>
    <row r="11" spans="1:5" ht="15" customHeight="1" x14ac:dyDescent="0.15">
      <c r="A11" s="78"/>
      <c r="B11" s="266" t="s">
        <v>260</v>
      </c>
      <c r="C11" s="267">
        <v>8</v>
      </c>
      <c r="D11" s="267">
        <v>8</v>
      </c>
      <c r="E11" s="267">
        <v>8</v>
      </c>
    </row>
    <row r="12" spans="1:5" ht="15" customHeight="1" x14ac:dyDescent="0.15">
      <c r="A12" s="264" t="s">
        <v>261</v>
      </c>
      <c r="B12" s="265" t="s">
        <v>259</v>
      </c>
      <c r="C12" s="268">
        <v>2199</v>
      </c>
      <c r="D12" s="269">
        <v>2216</v>
      </c>
      <c r="E12" s="269">
        <v>2221</v>
      </c>
    </row>
    <row r="13" spans="1:5" ht="15" customHeight="1" x14ac:dyDescent="0.15">
      <c r="A13" s="78"/>
      <c r="B13" s="266" t="s">
        <v>260</v>
      </c>
      <c r="C13" s="270">
        <v>207</v>
      </c>
      <c r="D13" s="271">
        <v>207</v>
      </c>
      <c r="E13" s="271">
        <v>209</v>
      </c>
    </row>
    <row r="14" spans="1:5" ht="15" customHeight="1" x14ac:dyDescent="0.15">
      <c r="A14" s="261" t="s">
        <v>262</v>
      </c>
      <c r="B14" s="272" t="s">
        <v>259</v>
      </c>
      <c r="C14" s="273">
        <v>1918</v>
      </c>
      <c r="D14" s="273">
        <v>1927</v>
      </c>
      <c r="E14" s="273">
        <v>1919</v>
      </c>
    </row>
    <row r="15" spans="1:5" ht="15" customHeight="1" x14ac:dyDescent="0.15">
      <c r="A15" s="79"/>
      <c r="B15" s="272" t="s">
        <v>260</v>
      </c>
      <c r="C15" s="273" t="s">
        <v>4</v>
      </c>
      <c r="D15" s="273" t="s">
        <v>14</v>
      </c>
      <c r="E15" s="273" t="s">
        <v>14</v>
      </c>
    </row>
    <row r="16" spans="1:5" ht="15" customHeight="1" x14ac:dyDescent="0.15">
      <c r="A16" s="10"/>
      <c r="B16" s="58"/>
      <c r="C16" s="58"/>
      <c r="D16" s="58"/>
      <c r="E16" s="5" t="s">
        <v>247</v>
      </c>
    </row>
  </sheetData>
  <mergeCells count="5">
    <mergeCell ref="A5:B5"/>
    <mergeCell ref="A6:A9"/>
    <mergeCell ref="A10:A11"/>
    <mergeCell ref="A12:A13"/>
    <mergeCell ref="A14:A1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9"/>
  <sheetViews>
    <sheetView zoomScale="110" zoomScaleNormal="110" workbookViewId="0"/>
  </sheetViews>
  <sheetFormatPr defaultColWidth="8.75" defaultRowHeight="15" customHeight="1" x14ac:dyDescent="0.15"/>
  <cols>
    <col min="1" max="1" width="11.25" style="35" customWidth="1"/>
    <col min="2" max="2" width="7.75" style="35" customWidth="1"/>
    <col min="3" max="4" width="5" style="35" customWidth="1"/>
    <col min="5" max="6" width="5.75" style="35" customWidth="1"/>
    <col min="7" max="10" width="5" style="35" customWidth="1"/>
    <col min="11" max="11" width="5.75" style="35" customWidth="1"/>
    <col min="12" max="15" width="5" style="35" customWidth="1"/>
    <col min="16" max="16384" width="8.75" style="35"/>
  </cols>
  <sheetData>
    <row r="1" spans="1:15" s="32" customFormat="1" ht="15" customHeight="1" x14ac:dyDescent="0.15">
      <c r="A1" s="311" t="s">
        <v>347</v>
      </c>
    </row>
    <row r="2" spans="1:15" s="32" customFormat="1" ht="15" customHeight="1" x14ac:dyDescent="0.15"/>
    <row r="3" spans="1:15" s="32" customFormat="1" ht="15" customHeight="1" x14ac:dyDescent="0.15">
      <c r="A3" s="18" t="s">
        <v>16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15">
      <c r="A4" s="47" t="s">
        <v>17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48" t="s">
        <v>18</v>
      </c>
    </row>
    <row r="5" spans="1:15" ht="75" customHeight="1" x14ac:dyDescent="0.15">
      <c r="A5" s="54" t="s">
        <v>10</v>
      </c>
      <c r="B5" s="85" t="s">
        <v>19</v>
      </c>
      <c r="C5" s="86" t="s">
        <v>20</v>
      </c>
      <c r="D5" s="86" t="s">
        <v>21</v>
      </c>
      <c r="E5" s="86" t="s">
        <v>22</v>
      </c>
      <c r="F5" s="86" t="s">
        <v>23</v>
      </c>
      <c r="G5" s="87" t="s">
        <v>24</v>
      </c>
      <c r="H5" s="86" t="s">
        <v>25</v>
      </c>
      <c r="I5" s="86" t="s">
        <v>26</v>
      </c>
      <c r="J5" s="86" t="s">
        <v>27</v>
      </c>
      <c r="K5" s="86" t="s">
        <v>28</v>
      </c>
      <c r="L5" s="86" t="s">
        <v>29</v>
      </c>
      <c r="M5" s="86" t="s">
        <v>30</v>
      </c>
      <c r="N5" s="88" t="s">
        <v>31</v>
      </c>
      <c r="O5" s="89" t="s">
        <v>32</v>
      </c>
    </row>
    <row r="6" spans="1:15" ht="15" customHeight="1" x14ac:dyDescent="0.15">
      <c r="A6" s="12" t="s">
        <v>13</v>
      </c>
      <c r="B6" s="63">
        <v>1204</v>
      </c>
      <c r="C6" s="13">
        <v>30</v>
      </c>
      <c r="D6" s="13">
        <v>23</v>
      </c>
      <c r="E6" s="13">
        <v>257</v>
      </c>
      <c r="F6" s="13">
        <v>583</v>
      </c>
      <c r="G6" s="13">
        <v>63</v>
      </c>
      <c r="H6" s="13">
        <v>7</v>
      </c>
      <c r="I6" s="13">
        <v>7</v>
      </c>
      <c r="J6" s="13">
        <v>1</v>
      </c>
      <c r="K6" s="13">
        <v>221</v>
      </c>
      <c r="L6" s="13">
        <v>3</v>
      </c>
      <c r="M6" s="13">
        <v>1</v>
      </c>
      <c r="N6" s="13">
        <v>1</v>
      </c>
      <c r="O6" s="90">
        <v>7</v>
      </c>
    </row>
    <row r="7" spans="1:15" ht="15" customHeight="1" x14ac:dyDescent="0.15">
      <c r="A7" s="14" t="s">
        <v>7</v>
      </c>
      <c r="B7" s="91">
        <v>1224</v>
      </c>
      <c r="C7" s="13">
        <v>32</v>
      </c>
      <c r="D7" s="13">
        <v>24</v>
      </c>
      <c r="E7" s="13">
        <v>256</v>
      </c>
      <c r="F7" s="13">
        <v>600</v>
      </c>
      <c r="G7" s="13">
        <v>64</v>
      </c>
      <c r="H7" s="13">
        <v>7</v>
      </c>
      <c r="I7" s="13">
        <v>7</v>
      </c>
      <c r="J7" s="13">
        <v>1</v>
      </c>
      <c r="K7" s="13">
        <v>221</v>
      </c>
      <c r="L7" s="13">
        <v>3</v>
      </c>
      <c r="M7" s="13">
        <v>1</v>
      </c>
      <c r="N7" s="13">
        <v>1</v>
      </c>
      <c r="O7" s="90">
        <v>7</v>
      </c>
    </row>
    <row r="8" spans="1:15" ht="15" customHeight="1" x14ac:dyDescent="0.15">
      <c r="A8" s="22" t="s">
        <v>8</v>
      </c>
      <c r="B8" s="92">
        <f>SUM(C8:O8)</f>
        <v>1220</v>
      </c>
      <c r="C8" s="15">
        <v>31</v>
      </c>
      <c r="D8" s="15">
        <v>23</v>
      </c>
      <c r="E8" s="15">
        <v>251</v>
      </c>
      <c r="F8" s="15">
        <v>612</v>
      </c>
      <c r="G8" s="15">
        <v>56</v>
      </c>
      <c r="H8" s="15">
        <v>7</v>
      </c>
      <c r="I8" s="15">
        <v>7</v>
      </c>
      <c r="J8" s="15">
        <v>1</v>
      </c>
      <c r="K8" s="15">
        <v>220</v>
      </c>
      <c r="L8" s="15">
        <v>3</v>
      </c>
      <c r="M8" s="15">
        <v>1</v>
      </c>
      <c r="N8" s="15">
        <v>1</v>
      </c>
      <c r="O8" s="93">
        <v>7</v>
      </c>
    </row>
    <row r="9" spans="1:15" ht="15" customHeight="1" x14ac:dyDescent="0.15">
      <c r="A9" s="1" t="s">
        <v>33</v>
      </c>
      <c r="B9" s="11"/>
      <c r="C9" s="11"/>
      <c r="D9" s="11"/>
      <c r="E9" s="11"/>
      <c r="F9" s="11"/>
      <c r="G9" s="11"/>
      <c r="H9" s="11"/>
      <c r="I9" s="11"/>
      <c r="J9" s="94"/>
      <c r="K9" s="95"/>
      <c r="L9" s="94"/>
      <c r="M9" s="94"/>
      <c r="N9" s="11"/>
      <c r="O9" s="17" t="s">
        <v>34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K10"/>
  <sheetViews>
    <sheetView zoomScale="110" zoomScaleNormal="110" workbookViewId="0"/>
  </sheetViews>
  <sheetFormatPr defaultColWidth="8.75" defaultRowHeight="15" customHeight="1" x14ac:dyDescent="0.15"/>
  <cols>
    <col min="1" max="1" width="7.5" style="276" customWidth="1"/>
    <col min="2" max="11" width="7.875" style="276" customWidth="1"/>
    <col min="12" max="16384" width="8.75" style="276"/>
  </cols>
  <sheetData>
    <row r="1" spans="1:11" s="40" customFormat="1" ht="15" customHeight="1" x14ac:dyDescent="0.15">
      <c r="A1" s="315" t="s">
        <v>347</v>
      </c>
    </row>
    <row r="2" spans="1:11" s="40" customFormat="1" ht="15" customHeight="1" x14ac:dyDescent="0.15"/>
    <row r="3" spans="1:11" ht="15" customHeight="1" x14ac:dyDescent="0.15">
      <c r="A3" s="274" t="s">
        <v>263</v>
      </c>
      <c r="B3" s="275"/>
      <c r="C3" s="275"/>
    </row>
    <row r="4" spans="1:11" ht="15" customHeight="1" x14ac:dyDescent="0.15">
      <c r="A4" s="60" t="s">
        <v>264</v>
      </c>
      <c r="B4" s="277"/>
      <c r="C4" s="277"/>
    </row>
    <row r="5" spans="1:11" ht="30" customHeight="1" x14ac:dyDescent="0.15">
      <c r="A5" s="278" t="s">
        <v>265</v>
      </c>
      <c r="B5" s="279" t="s">
        <v>266</v>
      </c>
      <c r="C5" s="280" t="s">
        <v>267</v>
      </c>
      <c r="D5" s="279" t="s">
        <v>268</v>
      </c>
      <c r="E5" s="281" t="s">
        <v>269</v>
      </c>
      <c r="F5" s="281" t="s">
        <v>270</v>
      </c>
      <c r="G5" s="279" t="s">
        <v>271</v>
      </c>
      <c r="H5" s="280" t="s">
        <v>272</v>
      </c>
      <c r="I5" s="280" t="s">
        <v>273</v>
      </c>
      <c r="J5" s="282" t="s">
        <v>274</v>
      </c>
      <c r="K5" s="283" t="s">
        <v>275</v>
      </c>
    </row>
    <row r="6" spans="1:11" ht="15" customHeight="1" x14ac:dyDescent="0.15">
      <c r="A6" s="284"/>
      <c r="B6" s="285" t="s">
        <v>276</v>
      </c>
      <c r="C6" s="285" t="s">
        <v>277</v>
      </c>
      <c r="D6" s="285" t="s">
        <v>276</v>
      </c>
      <c r="E6" s="285" t="s">
        <v>276</v>
      </c>
      <c r="F6" s="285" t="s">
        <v>278</v>
      </c>
      <c r="G6" s="285" t="s">
        <v>278</v>
      </c>
      <c r="H6" s="285" t="s">
        <v>278</v>
      </c>
      <c r="I6" s="285" t="s">
        <v>278</v>
      </c>
      <c r="J6" s="285" t="s">
        <v>278</v>
      </c>
      <c r="K6" s="286" t="s">
        <v>279</v>
      </c>
    </row>
    <row r="7" spans="1:11" ht="15" customHeight="1" x14ac:dyDescent="0.15">
      <c r="A7" s="287" t="s">
        <v>62</v>
      </c>
      <c r="B7" s="288">
        <v>1E-3</v>
      </c>
      <c r="C7" s="289">
        <v>1.4E-2</v>
      </c>
      <c r="D7" s="289">
        <v>1.2999999999999999E-2</v>
      </c>
      <c r="E7" s="289">
        <v>3.5000000000000003E-2</v>
      </c>
      <c r="F7" s="290">
        <v>10.5</v>
      </c>
      <c r="G7" s="291">
        <v>0.77</v>
      </c>
      <c r="H7" s="291">
        <v>0.86</v>
      </c>
      <c r="I7" s="291">
        <v>0.11</v>
      </c>
      <c r="J7" s="290">
        <v>2.9</v>
      </c>
      <c r="K7" s="289">
        <v>0.02</v>
      </c>
    </row>
    <row r="8" spans="1:11" ht="15" customHeight="1" x14ac:dyDescent="0.15">
      <c r="A8" s="287" t="s">
        <v>80</v>
      </c>
      <c r="B8" s="288">
        <v>1E-3</v>
      </c>
      <c r="C8" s="289">
        <v>1.4E-2</v>
      </c>
      <c r="D8" s="289">
        <v>1.2E-2</v>
      </c>
      <c r="E8" s="289">
        <v>3.3000000000000002E-2</v>
      </c>
      <c r="F8" s="290">
        <v>10.1</v>
      </c>
      <c r="G8" s="291">
        <v>0.72</v>
      </c>
      <c r="H8" s="291">
        <v>0.67</v>
      </c>
      <c r="I8" s="291">
        <v>8.5000000000000006E-2</v>
      </c>
      <c r="J8" s="290">
        <v>3.5</v>
      </c>
      <c r="K8" s="289">
        <v>2.1999999999999999E-2</v>
      </c>
    </row>
    <row r="9" spans="1:11" ht="15" customHeight="1" x14ac:dyDescent="0.15">
      <c r="A9" s="287" t="s">
        <v>81</v>
      </c>
      <c r="B9" s="288">
        <v>1E-3</v>
      </c>
      <c r="C9" s="289">
        <v>1.2E-2</v>
      </c>
      <c r="D9" s="289">
        <v>1.0999999999999999E-2</v>
      </c>
      <c r="E9" s="289">
        <v>3.4000000000000002E-2</v>
      </c>
      <c r="F9" s="290">
        <v>9.1999999999999993</v>
      </c>
      <c r="G9" s="291">
        <v>0.81</v>
      </c>
      <c r="H9" s="291">
        <v>0.81</v>
      </c>
      <c r="I9" s="292">
        <v>8.2000000000000003E-2</v>
      </c>
      <c r="J9" s="290">
        <v>5.3</v>
      </c>
      <c r="K9" s="289">
        <v>2.3E-2</v>
      </c>
    </row>
    <row r="10" spans="1:11" ht="15" customHeight="1" x14ac:dyDescent="0.15">
      <c r="A10" s="293"/>
      <c r="B10" s="293"/>
      <c r="C10" s="293"/>
      <c r="D10" s="293"/>
      <c r="E10" s="293"/>
      <c r="F10" s="293"/>
      <c r="G10" s="293"/>
      <c r="H10" s="293"/>
      <c r="I10" s="293"/>
      <c r="J10" s="293"/>
      <c r="K10" s="5" t="s">
        <v>247</v>
      </c>
    </row>
  </sheetData>
  <mergeCells count="1">
    <mergeCell ref="A5:A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K14"/>
  <sheetViews>
    <sheetView zoomScale="110" zoomScaleNormal="110" workbookViewId="0"/>
  </sheetViews>
  <sheetFormatPr defaultColWidth="8.875" defaultRowHeight="15" customHeight="1" x14ac:dyDescent="0.15"/>
  <cols>
    <col min="1" max="1" width="13.75" style="6" customWidth="1"/>
    <col min="2" max="11" width="7.25" style="6" customWidth="1"/>
    <col min="12" max="16384" width="8.875" style="6"/>
  </cols>
  <sheetData>
    <row r="1" spans="1:11" ht="15" customHeight="1" x14ac:dyDescent="0.15">
      <c r="A1" s="313" t="s">
        <v>347</v>
      </c>
    </row>
    <row r="3" spans="1:11" ht="15" customHeight="1" x14ac:dyDescent="0.15">
      <c r="A3" s="41" t="s">
        <v>280</v>
      </c>
    </row>
    <row r="4" spans="1:11" ht="15" customHeight="1" x14ac:dyDescent="0.15">
      <c r="A4" s="60" t="s">
        <v>281</v>
      </c>
      <c r="B4" s="294"/>
    </row>
    <row r="5" spans="1:11" ht="15" customHeight="1" x14ac:dyDescent="0.15">
      <c r="A5" s="128" t="s">
        <v>282</v>
      </c>
      <c r="B5" s="74" t="s">
        <v>283</v>
      </c>
      <c r="C5" s="75"/>
      <c r="D5" s="74" t="s">
        <v>284</v>
      </c>
      <c r="E5" s="75"/>
      <c r="F5" s="75"/>
      <c r="G5" s="74" t="s">
        <v>285</v>
      </c>
      <c r="H5" s="75"/>
      <c r="I5" s="77" t="s">
        <v>286</v>
      </c>
      <c r="J5" s="77"/>
      <c r="K5" s="24" t="s">
        <v>287</v>
      </c>
    </row>
    <row r="6" spans="1:11" ht="15" customHeight="1" x14ac:dyDescent="0.15">
      <c r="A6" s="130"/>
      <c r="B6" s="295" t="s">
        <v>288</v>
      </c>
      <c r="C6" s="295" t="s">
        <v>289</v>
      </c>
      <c r="D6" s="295" t="s">
        <v>290</v>
      </c>
      <c r="E6" s="295" t="s">
        <v>291</v>
      </c>
      <c r="F6" s="295" t="s">
        <v>292</v>
      </c>
      <c r="G6" s="295" t="s">
        <v>293</v>
      </c>
      <c r="H6" s="295" t="s">
        <v>294</v>
      </c>
      <c r="I6" s="296" t="s">
        <v>295</v>
      </c>
      <c r="J6" s="296" t="s">
        <v>296</v>
      </c>
      <c r="K6" s="295" t="s">
        <v>297</v>
      </c>
    </row>
    <row r="7" spans="1:11" ht="15" customHeight="1" x14ac:dyDescent="0.15">
      <c r="A7" s="297" t="s">
        <v>298</v>
      </c>
      <c r="B7" s="298">
        <v>42.7</v>
      </c>
      <c r="C7" s="62">
        <v>45.2</v>
      </c>
      <c r="D7" s="299">
        <v>47.8</v>
      </c>
      <c r="E7" s="299">
        <v>40.799999999999997</v>
      </c>
      <c r="F7" s="299">
        <v>41.1</v>
      </c>
      <c r="G7" s="299">
        <v>26.2</v>
      </c>
      <c r="H7" s="299">
        <v>34.299999999999997</v>
      </c>
      <c r="I7" s="299">
        <v>54.9</v>
      </c>
      <c r="J7" s="299">
        <v>48.2</v>
      </c>
      <c r="K7" s="299">
        <v>38.6</v>
      </c>
    </row>
    <row r="8" spans="1:11" ht="15" customHeight="1" x14ac:dyDescent="0.15">
      <c r="A8" s="300" t="s">
        <v>299</v>
      </c>
      <c r="B8" s="298">
        <v>7.7</v>
      </c>
      <c r="C8" s="62">
        <v>7.7</v>
      </c>
      <c r="D8" s="299">
        <v>7.7</v>
      </c>
      <c r="E8" s="299">
        <v>7.6</v>
      </c>
      <c r="F8" s="299">
        <v>7.7</v>
      </c>
      <c r="G8" s="299">
        <v>7.8</v>
      </c>
      <c r="H8" s="299">
        <v>7.7</v>
      </c>
      <c r="I8" s="299">
        <v>7.6</v>
      </c>
      <c r="J8" s="299">
        <v>7.8</v>
      </c>
      <c r="K8" s="299">
        <v>7.7</v>
      </c>
    </row>
    <row r="9" spans="1:11" ht="15" customHeight="1" x14ac:dyDescent="0.15">
      <c r="A9" s="300" t="s">
        <v>300</v>
      </c>
      <c r="B9" s="298">
        <v>2.1</v>
      </c>
      <c r="C9" s="62">
        <v>2.1</v>
      </c>
      <c r="D9" s="299">
        <v>1.9</v>
      </c>
      <c r="E9" s="299">
        <v>1.4</v>
      </c>
      <c r="F9" s="299">
        <v>2.2999999999999998</v>
      </c>
      <c r="G9" s="299">
        <v>2.4</v>
      </c>
      <c r="H9" s="299">
        <v>2.2000000000000002</v>
      </c>
      <c r="I9" s="299">
        <v>1.9</v>
      </c>
      <c r="J9" s="299">
        <v>2</v>
      </c>
      <c r="K9" s="299">
        <v>2</v>
      </c>
    </row>
    <row r="10" spans="1:11" ht="15" customHeight="1" x14ac:dyDescent="0.15">
      <c r="A10" s="300" t="s">
        <v>301</v>
      </c>
      <c r="B10" s="298">
        <v>4.7</v>
      </c>
      <c r="C10" s="62">
        <v>5.2</v>
      </c>
      <c r="D10" s="299">
        <v>4.0999999999999996</v>
      </c>
      <c r="E10" s="299">
        <v>4.3</v>
      </c>
      <c r="F10" s="299">
        <v>5.2</v>
      </c>
      <c r="G10" s="299">
        <v>6.7</v>
      </c>
      <c r="H10" s="299">
        <v>5.7</v>
      </c>
      <c r="I10" s="299">
        <v>4</v>
      </c>
      <c r="J10" s="299">
        <v>5</v>
      </c>
      <c r="K10" s="299">
        <v>5</v>
      </c>
    </row>
    <row r="11" spans="1:11" ht="15" customHeight="1" x14ac:dyDescent="0.15">
      <c r="A11" s="300" t="s">
        <v>302</v>
      </c>
      <c r="B11" s="301">
        <v>31</v>
      </c>
      <c r="C11" s="56">
        <v>13</v>
      </c>
      <c r="D11" s="302">
        <v>13</v>
      </c>
      <c r="E11" s="302">
        <v>14</v>
      </c>
      <c r="F11" s="302">
        <v>20</v>
      </c>
      <c r="G11" s="302">
        <v>26</v>
      </c>
      <c r="H11" s="302">
        <v>19</v>
      </c>
      <c r="I11" s="302">
        <v>9</v>
      </c>
      <c r="J11" s="302">
        <v>22</v>
      </c>
      <c r="K11" s="302">
        <v>19</v>
      </c>
    </row>
    <row r="12" spans="1:11" ht="15" customHeight="1" x14ac:dyDescent="0.15">
      <c r="A12" s="303" t="s">
        <v>303</v>
      </c>
      <c r="B12" s="304">
        <v>8.5</v>
      </c>
      <c r="C12" s="305">
        <v>7.6</v>
      </c>
      <c r="D12" s="305">
        <v>9.1999999999999993</v>
      </c>
      <c r="E12" s="305">
        <v>8.6999999999999993</v>
      </c>
      <c r="F12" s="305">
        <v>9.3000000000000007</v>
      </c>
      <c r="G12" s="305">
        <v>9.1999999999999993</v>
      </c>
      <c r="H12" s="305">
        <v>7.8</v>
      </c>
      <c r="I12" s="305">
        <v>8.1999999999999993</v>
      </c>
      <c r="J12" s="305">
        <v>9</v>
      </c>
      <c r="K12" s="305">
        <v>8.3000000000000007</v>
      </c>
    </row>
    <row r="13" spans="1:11" ht="15" customHeight="1" x14ac:dyDescent="0.15">
      <c r="A13" s="6" t="s">
        <v>304</v>
      </c>
      <c r="B13" s="306"/>
      <c r="C13" s="306"/>
      <c r="D13" s="306"/>
      <c r="E13" s="306"/>
      <c r="F13" s="306"/>
      <c r="G13" s="306"/>
      <c r="H13" s="306"/>
      <c r="I13" s="306"/>
      <c r="J13" s="306"/>
      <c r="K13" s="306"/>
    </row>
    <row r="14" spans="1:11" ht="15" customHeight="1" x14ac:dyDescent="0.15">
      <c r="A14" s="6" t="s">
        <v>305</v>
      </c>
      <c r="K14" s="16" t="s">
        <v>247</v>
      </c>
    </row>
  </sheetData>
  <mergeCells count="5">
    <mergeCell ref="A5:A6"/>
    <mergeCell ref="B5:C5"/>
    <mergeCell ref="D5:F5"/>
    <mergeCell ref="G5:H5"/>
    <mergeCell ref="I5:J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D40"/>
  <sheetViews>
    <sheetView zoomScale="110" zoomScaleNormal="110" workbookViewId="0"/>
  </sheetViews>
  <sheetFormatPr defaultColWidth="21.5" defaultRowHeight="15" customHeight="1" x14ac:dyDescent="0.15"/>
  <cols>
    <col min="1" max="1" width="22.5" style="97" customWidth="1"/>
    <col min="2" max="4" width="21.25" style="97" customWidth="1"/>
    <col min="5" max="16384" width="21.5" style="97"/>
  </cols>
  <sheetData>
    <row r="1" spans="1:4" s="6" customFormat="1" ht="15" customHeight="1" x14ac:dyDescent="0.15">
      <c r="A1" s="313" t="s">
        <v>347</v>
      </c>
    </row>
    <row r="2" spans="1:4" s="6" customFormat="1" ht="15" customHeight="1" x14ac:dyDescent="0.15"/>
    <row r="3" spans="1:4" s="6" customFormat="1" ht="15" customHeight="1" x14ac:dyDescent="0.15">
      <c r="A3" s="41" t="s">
        <v>306</v>
      </c>
    </row>
    <row r="4" spans="1:4" s="6" customFormat="1" ht="15" customHeight="1" x14ac:dyDescent="0.15">
      <c r="A4" s="47" t="s">
        <v>307</v>
      </c>
      <c r="B4" s="307"/>
      <c r="C4" s="53"/>
      <c r="D4" s="53" t="s">
        <v>308</v>
      </c>
    </row>
    <row r="5" spans="1:4" s="6" customFormat="1" ht="15" customHeight="1" x14ac:dyDescent="0.15">
      <c r="A5" s="138" t="s">
        <v>309</v>
      </c>
      <c r="B5" s="74" t="s">
        <v>310</v>
      </c>
      <c r="C5" s="75"/>
      <c r="D5" s="75"/>
    </row>
    <row r="6" spans="1:4" s="6" customFormat="1" ht="15" customHeight="1" x14ac:dyDescent="0.15">
      <c r="A6" s="84"/>
      <c r="B6" s="24" t="s">
        <v>311</v>
      </c>
      <c r="C6" s="24" t="s">
        <v>1</v>
      </c>
      <c r="D6" s="24" t="s">
        <v>2</v>
      </c>
    </row>
    <row r="7" spans="1:4" s="6" customFormat="1" ht="15" customHeight="1" x14ac:dyDescent="0.15">
      <c r="A7" s="308" t="s">
        <v>312</v>
      </c>
      <c r="B7" s="61">
        <v>3.4</v>
      </c>
      <c r="C7" s="61">
        <v>-2</v>
      </c>
      <c r="D7" s="61">
        <v>4.2</v>
      </c>
    </row>
    <row r="8" spans="1:4" s="6" customFormat="1" ht="15" customHeight="1" x14ac:dyDescent="0.15">
      <c r="A8" s="9" t="s">
        <v>313</v>
      </c>
      <c r="B8" s="61">
        <v>2.8</v>
      </c>
      <c r="C8" s="61">
        <v>-0.7</v>
      </c>
      <c r="D8" s="61">
        <v>3.4</v>
      </c>
    </row>
    <row r="9" spans="1:4" s="6" customFormat="1" ht="15" customHeight="1" x14ac:dyDescent="0.15">
      <c r="A9" s="9" t="s">
        <v>314</v>
      </c>
      <c r="B9" s="61">
        <v>2.1</v>
      </c>
      <c r="C9" s="61">
        <v>-0.3</v>
      </c>
      <c r="D9" s="61">
        <v>3.6</v>
      </c>
    </row>
    <row r="10" spans="1:4" s="6" customFormat="1" ht="15" customHeight="1" x14ac:dyDescent="0.15">
      <c r="A10" s="9" t="s">
        <v>315</v>
      </c>
      <c r="B10" s="61">
        <v>2.4</v>
      </c>
      <c r="C10" s="61">
        <v>1.1000000000000001</v>
      </c>
      <c r="D10" s="61">
        <v>0.2</v>
      </c>
    </row>
    <row r="11" spans="1:4" s="6" customFormat="1" ht="15" customHeight="1" x14ac:dyDescent="0.15">
      <c r="A11" s="9" t="s">
        <v>316</v>
      </c>
      <c r="B11" s="61">
        <v>3</v>
      </c>
      <c r="C11" s="61">
        <v>-3</v>
      </c>
      <c r="D11" s="61">
        <v>4.9000000000000004</v>
      </c>
    </row>
    <row r="12" spans="1:4" s="6" customFormat="1" ht="15" customHeight="1" x14ac:dyDescent="0.15">
      <c r="A12" s="9" t="s">
        <v>317</v>
      </c>
      <c r="B12" s="61">
        <v>1.7</v>
      </c>
      <c r="C12" s="61">
        <v>-2.1</v>
      </c>
      <c r="D12" s="61">
        <v>2.8</v>
      </c>
    </row>
    <row r="13" spans="1:4" s="6" customFormat="1" ht="15" customHeight="1" x14ac:dyDescent="0.15">
      <c r="A13" s="9" t="s">
        <v>318</v>
      </c>
      <c r="B13" s="61">
        <v>6.6</v>
      </c>
      <c r="C13" s="61">
        <v>-2</v>
      </c>
      <c r="D13" s="61">
        <v>4.2</v>
      </c>
    </row>
    <row r="14" spans="1:4" s="6" customFormat="1" ht="15" customHeight="1" x14ac:dyDescent="0.15">
      <c r="A14" s="9" t="s">
        <v>319</v>
      </c>
      <c r="B14" s="61">
        <v>5.7</v>
      </c>
      <c r="C14" s="61">
        <v>-2.5</v>
      </c>
      <c r="D14" s="61">
        <v>3.7</v>
      </c>
    </row>
    <row r="15" spans="1:4" s="6" customFormat="1" ht="15" customHeight="1" x14ac:dyDescent="0.15">
      <c r="A15" s="9" t="s">
        <v>320</v>
      </c>
      <c r="B15" s="61">
        <v>-0.1</v>
      </c>
      <c r="C15" s="61">
        <v>-1.6</v>
      </c>
      <c r="D15" s="61">
        <v>3</v>
      </c>
    </row>
    <row r="16" spans="1:4" s="6" customFormat="1" ht="15" customHeight="1" x14ac:dyDescent="0.15">
      <c r="A16" s="9" t="s">
        <v>321</v>
      </c>
      <c r="B16" s="61">
        <v>-0.3</v>
      </c>
      <c r="C16" s="61">
        <v>0.7</v>
      </c>
      <c r="D16" s="61">
        <v>3.8</v>
      </c>
    </row>
    <row r="17" spans="1:4" s="6" customFormat="1" ht="15" customHeight="1" x14ac:dyDescent="0.15">
      <c r="A17" s="9" t="s">
        <v>322</v>
      </c>
      <c r="B17" s="61">
        <v>1.2</v>
      </c>
      <c r="C17" s="61">
        <v>0.4</v>
      </c>
      <c r="D17" s="61">
        <v>4.9000000000000004</v>
      </c>
    </row>
    <row r="18" spans="1:4" s="6" customFormat="1" ht="15" customHeight="1" x14ac:dyDescent="0.15">
      <c r="A18" s="9" t="s">
        <v>323</v>
      </c>
      <c r="B18" s="61">
        <v>0.2</v>
      </c>
      <c r="C18" s="61">
        <v>0.8</v>
      </c>
      <c r="D18" s="61">
        <v>3.6</v>
      </c>
    </row>
    <row r="19" spans="1:4" s="6" customFormat="1" ht="15" customHeight="1" x14ac:dyDescent="0.15">
      <c r="A19" s="9" t="s">
        <v>324</v>
      </c>
      <c r="B19" s="61">
        <v>1.4</v>
      </c>
      <c r="C19" s="61">
        <v>0.3</v>
      </c>
      <c r="D19" s="61">
        <v>2.8</v>
      </c>
    </row>
    <row r="20" spans="1:4" s="6" customFormat="1" ht="15" customHeight="1" x14ac:dyDescent="0.15">
      <c r="A20" s="9" t="s">
        <v>325</v>
      </c>
      <c r="B20" s="61">
        <v>2.5</v>
      </c>
      <c r="C20" s="61">
        <v>-2.9</v>
      </c>
      <c r="D20" s="61">
        <v>5.3</v>
      </c>
    </row>
    <row r="21" spans="1:4" s="6" customFormat="1" ht="15" customHeight="1" x14ac:dyDescent="0.15">
      <c r="A21" s="9" t="s">
        <v>326</v>
      </c>
      <c r="B21" s="61">
        <v>1.7</v>
      </c>
      <c r="C21" s="61">
        <v>-0.8</v>
      </c>
      <c r="D21" s="61">
        <v>3.9</v>
      </c>
    </row>
    <row r="22" spans="1:4" s="6" customFormat="1" ht="15" customHeight="1" x14ac:dyDescent="0.15">
      <c r="A22" s="9" t="s">
        <v>327</v>
      </c>
      <c r="B22" s="61">
        <v>3</v>
      </c>
      <c r="C22" s="61">
        <v>0.4</v>
      </c>
      <c r="D22" s="61">
        <v>4.0999999999999996</v>
      </c>
    </row>
    <row r="23" spans="1:4" s="6" customFormat="1" ht="15" customHeight="1" x14ac:dyDescent="0.15">
      <c r="A23" s="9" t="s">
        <v>328</v>
      </c>
      <c r="B23" s="61">
        <v>3</v>
      </c>
      <c r="C23" s="61">
        <v>-1.7</v>
      </c>
      <c r="D23" s="61">
        <v>3.1</v>
      </c>
    </row>
    <row r="24" spans="1:4" ht="15" customHeight="1" x14ac:dyDescent="0.15">
      <c r="A24" s="9" t="s">
        <v>329</v>
      </c>
      <c r="B24" s="61">
        <v>2.8</v>
      </c>
      <c r="C24" s="61">
        <v>-4</v>
      </c>
      <c r="D24" s="61">
        <v>6.1</v>
      </c>
    </row>
    <row r="25" spans="1:4" ht="15" customHeight="1" x14ac:dyDescent="0.15">
      <c r="A25" s="9" t="s">
        <v>330</v>
      </c>
      <c r="B25" s="61">
        <v>0.6</v>
      </c>
      <c r="C25" s="61">
        <v>-3.1</v>
      </c>
      <c r="D25" s="61">
        <v>6.4</v>
      </c>
    </row>
    <row r="26" spans="1:4" ht="15" customHeight="1" x14ac:dyDescent="0.15">
      <c r="A26" s="9" t="s">
        <v>331</v>
      </c>
      <c r="B26" s="61">
        <v>1.9</v>
      </c>
      <c r="C26" s="61">
        <v>2.5</v>
      </c>
      <c r="D26" s="61">
        <v>-0.7</v>
      </c>
    </row>
    <row r="27" spans="1:4" ht="15" customHeight="1" x14ac:dyDescent="0.15">
      <c r="A27" s="9" t="s">
        <v>332</v>
      </c>
      <c r="B27" s="61">
        <v>2.5</v>
      </c>
      <c r="C27" s="61">
        <v>2.2999999999999998</v>
      </c>
      <c r="D27" s="61">
        <v>2.4</v>
      </c>
    </row>
    <row r="28" spans="1:4" ht="15" customHeight="1" x14ac:dyDescent="0.15">
      <c r="A28" s="9" t="s">
        <v>333</v>
      </c>
      <c r="B28" s="61">
        <v>3.1</v>
      </c>
      <c r="C28" s="61">
        <v>-1.6</v>
      </c>
      <c r="D28" s="61">
        <v>4.5999999999999996</v>
      </c>
    </row>
    <row r="29" spans="1:4" ht="15" customHeight="1" x14ac:dyDescent="0.15">
      <c r="A29" s="9" t="s">
        <v>334</v>
      </c>
      <c r="B29" s="61">
        <v>-0.7</v>
      </c>
      <c r="C29" s="61">
        <v>-0.5</v>
      </c>
      <c r="D29" s="61">
        <v>1.4</v>
      </c>
    </row>
    <row r="30" spans="1:4" ht="15" customHeight="1" x14ac:dyDescent="0.15">
      <c r="A30" s="9" t="s">
        <v>335</v>
      </c>
      <c r="B30" s="61">
        <v>0.8</v>
      </c>
      <c r="C30" s="61">
        <v>-2.4</v>
      </c>
      <c r="D30" s="61">
        <v>3</v>
      </c>
    </row>
    <row r="31" spans="1:4" ht="15" customHeight="1" x14ac:dyDescent="0.15">
      <c r="A31" s="9" t="s">
        <v>336</v>
      </c>
      <c r="B31" s="61">
        <v>-0.5</v>
      </c>
      <c r="C31" s="61">
        <v>-5.2</v>
      </c>
      <c r="D31" s="61">
        <v>2.4</v>
      </c>
    </row>
    <row r="32" spans="1:4" ht="15" customHeight="1" x14ac:dyDescent="0.15">
      <c r="A32" s="9" t="s">
        <v>337</v>
      </c>
      <c r="B32" s="61">
        <v>0.8</v>
      </c>
      <c r="C32" s="61">
        <v>-0.5</v>
      </c>
      <c r="D32" s="61">
        <v>4.0999999999999996</v>
      </c>
    </row>
    <row r="33" spans="1:4" ht="15" customHeight="1" x14ac:dyDescent="0.15">
      <c r="A33" s="9" t="s">
        <v>338</v>
      </c>
      <c r="B33" s="61">
        <v>1.9</v>
      </c>
      <c r="C33" s="61">
        <v>1.1000000000000001</v>
      </c>
      <c r="D33" s="61">
        <v>2</v>
      </c>
    </row>
    <row r="34" spans="1:4" ht="15" customHeight="1" x14ac:dyDescent="0.15">
      <c r="A34" s="9" t="s">
        <v>339</v>
      </c>
      <c r="B34" s="61">
        <v>-2</v>
      </c>
      <c r="C34" s="61">
        <v>-0.2</v>
      </c>
      <c r="D34" s="61">
        <v>6</v>
      </c>
    </row>
    <row r="35" spans="1:4" ht="15" customHeight="1" x14ac:dyDescent="0.15">
      <c r="A35" s="9" t="s">
        <v>340</v>
      </c>
      <c r="B35" s="61">
        <v>3.2</v>
      </c>
      <c r="C35" s="61">
        <v>-0.8</v>
      </c>
      <c r="D35" s="61">
        <v>4.4000000000000004</v>
      </c>
    </row>
    <row r="36" spans="1:4" ht="15" customHeight="1" x14ac:dyDescent="0.15">
      <c r="A36" s="9" t="s">
        <v>341</v>
      </c>
      <c r="B36" s="61">
        <v>0.7</v>
      </c>
      <c r="C36" s="61">
        <v>1.2</v>
      </c>
      <c r="D36" s="61">
        <v>4</v>
      </c>
    </row>
    <row r="37" spans="1:4" ht="15" customHeight="1" x14ac:dyDescent="0.15">
      <c r="A37" s="9" t="s">
        <v>342</v>
      </c>
      <c r="B37" s="61">
        <v>0</v>
      </c>
      <c r="C37" s="61">
        <v>-2.6</v>
      </c>
      <c r="D37" s="61">
        <v>3.3</v>
      </c>
    </row>
    <row r="38" spans="1:4" ht="15" customHeight="1" x14ac:dyDescent="0.15">
      <c r="A38" s="9" t="s">
        <v>343</v>
      </c>
      <c r="B38" s="61">
        <v>2.5</v>
      </c>
      <c r="C38" s="61">
        <v>-1.3</v>
      </c>
      <c r="D38" s="61">
        <v>3.4</v>
      </c>
    </row>
    <row r="39" spans="1:4" ht="15" customHeight="1" x14ac:dyDescent="0.15">
      <c r="A39" s="57" t="s">
        <v>344</v>
      </c>
      <c r="B39" s="309">
        <v>3.2</v>
      </c>
      <c r="C39" s="309">
        <v>-4.5999999999999996</v>
      </c>
      <c r="D39" s="309">
        <v>6.1</v>
      </c>
    </row>
    <row r="40" spans="1:4" ht="15" customHeight="1" x14ac:dyDescent="0.15">
      <c r="A40" s="310"/>
      <c r="B40" s="26"/>
      <c r="C40" s="26"/>
      <c r="D40" s="26" t="s">
        <v>345</v>
      </c>
    </row>
  </sheetData>
  <mergeCells count="2">
    <mergeCell ref="A5:A6"/>
    <mergeCell ref="B5:D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9"/>
  <sheetViews>
    <sheetView zoomScale="110" zoomScaleNormal="110" workbookViewId="0"/>
  </sheetViews>
  <sheetFormatPr defaultColWidth="8.75" defaultRowHeight="15" customHeight="1" x14ac:dyDescent="0.15"/>
  <cols>
    <col min="1" max="1" width="11.25" style="97" customWidth="1"/>
    <col min="2" max="5" width="18.75" style="97" customWidth="1"/>
    <col min="6" max="16384" width="8.75" style="97"/>
  </cols>
  <sheetData>
    <row r="1" spans="1:5" s="6" customFormat="1" ht="15" customHeight="1" x14ac:dyDescent="0.15">
      <c r="A1" s="313" t="s">
        <v>347</v>
      </c>
    </row>
    <row r="2" spans="1:5" s="6" customFormat="1" ht="15" customHeight="1" x14ac:dyDescent="0.15"/>
    <row r="3" spans="1:5" s="6" customFormat="1" ht="15" customHeight="1" x14ac:dyDescent="0.15">
      <c r="A3" s="41" t="s">
        <v>35</v>
      </c>
    </row>
    <row r="4" spans="1:5" s="6" customFormat="1" ht="15" customHeight="1" x14ac:dyDescent="0.15">
      <c r="A4" s="47" t="s">
        <v>36</v>
      </c>
      <c r="E4" s="48" t="s">
        <v>18</v>
      </c>
    </row>
    <row r="5" spans="1:5" s="6" customFormat="1" ht="15" customHeight="1" x14ac:dyDescent="0.15">
      <c r="A5" s="43" t="s">
        <v>37</v>
      </c>
      <c r="B5" s="43" t="s">
        <v>38</v>
      </c>
      <c r="C5" s="43" t="s">
        <v>39</v>
      </c>
      <c r="D5" s="43" t="s">
        <v>40</v>
      </c>
      <c r="E5" s="27" t="s">
        <v>41</v>
      </c>
    </row>
    <row r="6" spans="1:5" s="6" customFormat="1" ht="15" customHeight="1" x14ac:dyDescent="0.15">
      <c r="A6" s="28" t="s">
        <v>13</v>
      </c>
      <c r="B6" s="34">
        <v>5312</v>
      </c>
      <c r="C6" s="23">
        <v>940</v>
      </c>
      <c r="D6" s="23">
        <v>560</v>
      </c>
      <c r="E6" s="23">
        <v>2</v>
      </c>
    </row>
    <row r="7" spans="1:5" s="6" customFormat="1" ht="15" customHeight="1" x14ac:dyDescent="0.15">
      <c r="A7" s="29" t="s">
        <v>7</v>
      </c>
      <c r="B7" s="34">
        <v>5292</v>
      </c>
      <c r="C7" s="23">
        <v>1122</v>
      </c>
      <c r="D7" s="23">
        <v>556</v>
      </c>
      <c r="E7" s="23">
        <v>3</v>
      </c>
    </row>
    <row r="8" spans="1:5" s="6" customFormat="1" ht="15" customHeight="1" x14ac:dyDescent="0.15">
      <c r="A8" s="31" t="s">
        <v>8</v>
      </c>
      <c r="B8" s="36">
        <v>5037</v>
      </c>
      <c r="C8" s="37">
        <v>895</v>
      </c>
      <c r="D8" s="37">
        <v>1413</v>
      </c>
      <c r="E8" s="37">
        <v>1</v>
      </c>
    </row>
    <row r="9" spans="1:5" s="6" customFormat="1" ht="15" customHeight="1" x14ac:dyDescent="0.15">
      <c r="D9" s="52"/>
      <c r="E9" s="96" t="s">
        <v>42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9"/>
  <sheetViews>
    <sheetView zoomScale="110" zoomScaleNormal="110" workbookViewId="0"/>
  </sheetViews>
  <sheetFormatPr defaultColWidth="8.75" defaultRowHeight="15" customHeight="1" x14ac:dyDescent="0.15"/>
  <cols>
    <col min="1" max="1" width="11.25" style="100" customWidth="1"/>
    <col min="2" max="4" width="25" style="100" customWidth="1"/>
    <col min="5" max="16384" width="8.75" style="100"/>
  </cols>
  <sheetData>
    <row r="1" spans="1:4" s="6" customFormat="1" ht="15" customHeight="1" x14ac:dyDescent="0.15">
      <c r="A1" s="313" t="s">
        <v>347</v>
      </c>
    </row>
    <row r="2" spans="1:4" s="6" customFormat="1" ht="15" customHeight="1" x14ac:dyDescent="0.15"/>
    <row r="3" spans="1:4" s="51" customFormat="1" ht="15" customHeight="1" x14ac:dyDescent="0.15">
      <c r="A3" s="71" t="s">
        <v>43</v>
      </c>
    </row>
    <row r="4" spans="1:4" s="51" customFormat="1" ht="15" customHeight="1" x14ac:dyDescent="0.15">
      <c r="A4" s="47" t="s">
        <v>36</v>
      </c>
      <c r="D4" s="48" t="s">
        <v>44</v>
      </c>
    </row>
    <row r="5" spans="1:4" s="51" customFormat="1" ht="15" customHeight="1" x14ac:dyDescent="0.15">
      <c r="A5" s="27" t="s">
        <v>45</v>
      </c>
      <c r="B5" s="24" t="s">
        <v>46</v>
      </c>
      <c r="C5" s="44" t="s">
        <v>47</v>
      </c>
      <c r="D5" s="24" t="s">
        <v>48</v>
      </c>
    </row>
    <row r="6" spans="1:4" s="51" customFormat="1" ht="15" customHeight="1" x14ac:dyDescent="0.15">
      <c r="A6" s="28" t="s">
        <v>13</v>
      </c>
      <c r="B6" s="34">
        <v>1171</v>
      </c>
      <c r="C6" s="23">
        <v>285</v>
      </c>
      <c r="D6" s="23">
        <v>14</v>
      </c>
    </row>
    <row r="7" spans="1:4" s="51" customFormat="1" ht="15" customHeight="1" x14ac:dyDescent="0.15">
      <c r="A7" s="29" t="s">
        <v>7</v>
      </c>
      <c r="B7" s="34">
        <v>1296</v>
      </c>
      <c r="C7" s="23">
        <v>198</v>
      </c>
      <c r="D7" s="23">
        <v>14</v>
      </c>
    </row>
    <row r="8" spans="1:4" s="51" customFormat="1" ht="15" customHeight="1" x14ac:dyDescent="0.15">
      <c r="A8" s="29" t="s">
        <v>8</v>
      </c>
      <c r="B8" s="34">
        <v>1364</v>
      </c>
      <c r="C8" s="23">
        <v>178</v>
      </c>
      <c r="D8" s="23">
        <v>6</v>
      </c>
    </row>
    <row r="9" spans="1:4" s="51" customFormat="1" ht="15" customHeight="1" x14ac:dyDescent="0.15">
      <c r="A9" s="10" t="s">
        <v>49</v>
      </c>
      <c r="B9" s="50"/>
      <c r="C9" s="98"/>
      <c r="D9" s="99" t="s">
        <v>42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J10"/>
  <sheetViews>
    <sheetView zoomScale="110" zoomScaleNormal="110" workbookViewId="0"/>
  </sheetViews>
  <sheetFormatPr defaultColWidth="8.75" defaultRowHeight="15" customHeight="1" x14ac:dyDescent="0.15"/>
  <cols>
    <col min="1" max="1" width="11.25" style="97" customWidth="1"/>
    <col min="2" max="3" width="8.25" style="97" customWidth="1"/>
    <col min="4" max="4" width="8.625" style="97" customWidth="1"/>
    <col min="5" max="7" width="8.25" style="97" customWidth="1"/>
    <col min="8" max="8" width="8.625" style="97" customWidth="1"/>
    <col min="9" max="10" width="8.25" style="97" customWidth="1"/>
    <col min="11" max="16384" width="8.75" style="97"/>
  </cols>
  <sheetData>
    <row r="1" spans="1:10" s="6" customFormat="1" ht="15" customHeight="1" x14ac:dyDescent="0.15">
      <c r="A1" s="313" t="s">
        <v>347</v>
      </c>
    </row>
    <row r="2" spans="1:10" s="6" customFormat="1" ht="15" customHeight="1" x14ac:dyDescent="0.15"/>
    <row r="3" spans="1:10" ht="15" customHeight="1" x14ac:dyDescent="0.15">
      <c r="A3" s="41" t="s">
        <v>50</v>
      </c>
    </row>
    <row r="4" spans="1:10" ht="15" customHeight="1" x14ac:dyDescent="0.15">
      <c r="A4" s="7" t="s">
        <v>51</v>
      </c>
      <c r="B4" s="101"/>
      <c r="C4" s="101"/>
      <c r="D4" s="101"/>
      <c r="E4" s="101"/>
      <c r="F4" s="101"/>
      <c r="G4" s="101"/>
      <c r="H4" s="101"/>
      <c r="I4" s="101"/>
      <c r="J4" s="8" t="s">
        <v>52</v>
      </c>
    </row>
    <row r="5" spans="1:10" ht="15" customHeight="1" x14ac:dyDescent="0.15">
      <c r="A5" s="102" t="s">
        <v>53</v>
      </c>
      <c r="B5" s="74" t="s">
        <v>54</v>
      </c>
      <c r="C5" s="75"/>
      <c r="D5" s="76"/>
      <c r="E5" s="74" t="s">
        <v>55</v>
      </c>
      <c r="F5" s="75"/>
      <c r="G5" s="75"/>
      <c r="H5" s="76"/>
      <c r="I5" s="103" t="s">
        <v>56</v>
      </c>
      <c r="J5" s="104" t="s">
        <v>57</v>
      </c>
    </row>
    <row r="6" spans="1:10" ht="15" customHeight="1" x14ac:dyDescent="0.15">
      <c r="A6" s="105"/>
      <c r="B6" s="44" t="s">
        <v>58</v>
      </c>
      <c r="C6" s="44" t="s">
        <v>59</v>
      </c>
      <c r="D6" s="73" t="s">
        <v>3</v>
      </c>
      <c r="E6" s="44" t="s">
        <v>60</v>
      </c>
      <c r="F6" s="44" t="s">
        <v>61</v>
      </c>
      <c r="G6" s="44" t="s">
        <v>59</v>
      </c>
      <c r="H6" s="73" t="s">
        <v>3</v>
      </c>
      <c r="I6" s="82"/>
      <c r="J6" s="106"/>
    </row>
    <row r="7" spans="1:10" ht="15" customHeight="1" x14ac:dyDescent="0.15">
      <c r="A7" s="29" t="s">
        <v>62</v>
      </c>
      <c r="B7" s="30">
        <v>62673</v>
      </c>
      <c r="C7" s="13">
        <v>25513</v>
      </c>
      <c r="D7" s="13">
        <v>88186</v>
      </c>
      <c r="E7" s="13">
        <v>2710</v>
      </c>
      <c r="F7" s="13">
        <v>884</v>
      </c>
      <c r="G7" s="13">
        <v>245</v>
      </c>
      <c r="H7" s="13">
        <v>3839</v>
      </c>
      <c r="I7" s="13">
        <v>8119</v>
      </c>
      <c r="J7" s="107">
        <v>100144</v>
      </c>
    </row>
    <row r="8" spans="1:10" ht="15" customHeight="1" x14ac:dyDescent="0.15">
      <c r="A8" s="29" t="s">
        <v>7</v>
      </c>
      <c r="B8" s="30">
        <v>64212</v>
      </c>
      <c r="C8" s="13">
        <v>22703</v>
      </c>
      <c r="D8" s="13">
        <v>86915</v>
      </c>
      <c r="E8" s="13">
        <v>2510</v>
      </c>
      <c r="F8" s="13">
        <v>1118</v>
      </c>
      <c r="G8" s="13">
        <v>208</v>
      </c>
      <c r="H8" s="13">
        <v>3836</v>
      </c>
      <c r="I8" s="13">
        <v>9024</v>
      </c>
      <c r="J8" s="107">
        <v>99775</v>
      </c>
    </row>
    <row r="9" spans="1:10" ht="15" customHeight="1" x14ac:dyDescent="0.15">
      <c r="A9" s="29" t="s">
        <v>8</v>
      </c>
      <c r="B9" s="30">
        <v>62470</v>
      </c>
      <c r="C9" s="13">
        <v>23343</v>
      </c>
      <c r="D9" s="13">
        <f>SUM(B9:C9)</f>
        <v>85813</v>
      </c>
      <c r="E9" s="13">
        <v>2245</v>
      </c>
      <c r="F9" s="13">
        <v>1229</v>
      </c>
      <c r="G9" s="13">
        <v>170</v>
      </c>
      <c r="H9" s="13">
        <f>SUM(E9:G9)</f>
        <v>3644</v>
      </c>
      <c r="I9" s="13">
        <v>8695</v>
      </c>
      <c r="J9" s="107">
        <f>SUM(D9,H9,I9)</f>
        <v>98152</v>
      </c>
    </row>
    <row r="10" spans="1:10" ht="15" customHeight="1" x14ac:dyDescent="0.15">
      <c r="A10" s="10" t="s">
        <v>63</v>
      </c>
      <c r="B10" s="108"/>
      <c r="C10" s="108"/>
      <c r="D10" s="108"/>
      <c r="E10" s="108"/>
      <c r="F10" s="108"/>
      <c r="G10" s="108"/>
      <c r="H10" s="108"/>
      <c r="I10" s="108"/>
      <c r="J10" s="109" t="s">
        <v>64</v>
      </c>
    </row>
  </sheetData>
  <mergeCells count="5">
    <mergeCell ref="A5:A6"/>
    <mergeCell ref="B5:D5"/>
    <mergeCell ref="E5:H5"/>
    <mergeCell ref="I5:I6"/>
    <mergeCell ref="J5:J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D8"/>
  <sheetViews>
    <sheetView zoomScale="110" zoomScaleNormal="110" workbookViewId="0"/>
  </sheetViews>
  <sheetFormatPr defaultColWidth="8.875" defaultRowHeight="15" customHeight="1" x14ac:dyDescent="0.15"/>
  <cols>
    <col min="1" max="1" width="11.25" style="97" customWidth="1"/>
    <col min="2" max="4" width="25" style="97" customWidth="1"/>
    <col min="5" max="16384" width="8.875" style="97"/>
  </cols>
  <sheetData>
    <row r="1" spans="1:4" s="6" customFormat="1" ht="15" customHeight="1" x14ac:dyDescent="0.15">
      <c r="A1" s="313" t="s">
        <v>347</v>
      </c>
    </row>
    <row r="2" spans="1:4" s="6" customFormat="1" ht="15" customHeight="1" x14ac:dyDescent="0.15"/>
    <row r="3" spans="1:4" ht="15" customHeight="1" x14ac:dyDescent="0.15">
      <c r="A3" s="7" t="s">
        <v>65</v>
      </c>
      <c r="B3" s="101"/>
      <c r="C3" s="101"/>
      <c r="D3" s="8" t="s">
        <v>52</v>
      </c>
    </row>
    <row r="4" spans="1:4" ht="15" customHeight="1" x14ac:dyDescent="0.15">
      <c r="A4" s="110" t="s">
        <v>10</v>
      </c>
      <c r="B4" s="44" t="s">
        <v>66</v>
      </c>
      <c r="C4" s="44" t="s">
        <v>67</v>
      </c>
      <c r="D4" s="24" t="s">
        <v>68</v>
      </c>
    </row>
    <row r="5" spans="1:4" ht="15" customHeight="1" x14ac:dyDescent="0.15">
      <c r="A5" s="29" t="s">
        <v>13</v>
      </c>
      <c r="B5" s="13">
        <v>89934</v>
      </c>
      <c r="C5" s="13">
        <v>7668</v>
      </c>
      <c r="D5" s="13">
        <v>12673</v>
      </c>
    </row>
    <row r="6" spans="1:4" ht="15" customHeight="1" x14ac:dyDescent="0.15">
      <c r="A6" s="29" t="s">
        <v>7</v>
      </c>
      <c r="B6" s="13">
        <v>88700.11</v>
      </c>
      <c r="C6" s="13">
        <v>7674.08</v>
      </c>
      <c r="D6" s="13">
        <v>13395.85</v>
      </c>
    </row>
    <row r="7" spans="1:4" ht="15" customHeight="1" x14ac:dyDescent="0.15">
      <c r="A7" s="29" t="s">
        <v>8</v>
      </c>
      <c r="B7" s="13">
        <v>87593</v>
      </c>
      <c r="C7" s="13">
        <v>8304</v>
      </c>
      <c r="D7" s="13">
        <v>12042</v>
      </c>
    </row>
    <row r="8" spans="1:4" ht="15" customHeight="1" x14ac:dyDescent="0.15">
      <c r="A8" s="111" t="s">
        <v>69</v>
      </c>
      <c r="B8" s="108"/>
      <c r="C8" s="108"/>
      <c r="D8" s="58" t="s">
        <v>64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11"/>
  <sheetViews>
    <sheetView zoomScale="110" zoomScaleNormal="110" workbookViewId="0"/>
  </sheetViews>
  <sheetFormatPr defaultColWidth="8.875" defaultRowHeight="15" customHeight="1" x14ac:dyDescent="0.15"/>
  <cols>
    <col min="1" max="1" width="8.125" style="97" customWidth="1"/>
    <col min="2" max="2" width="7.125" style="97" customWidth="1"/>
    <col min="3" max="3" width="6.25" style="97" customWidth="1"/>
    <col min="4" max="4" width="6.375" style="97" customWidth="1"/>
    <col min="5" max="5" width="6.75" style="97" customWidth="1"/>
    <col min="6" max="6" width="6" style="97" customWidth="1"/>
    <col min="7" max="7" width="6.5" style="97" customWidth="1"/>
    <col min="8" max="8" width="6.875" style="97" customWidth="1"/>
    <col min="9" max="10" width="6.25" style="97" customWidth="1"/>
    <col min="11" max="11" width="7.375" style="97" customWidth="1"/>
    <col min="12" max="12" width="6.125" style="97" customWidth="1"/>
    <col min="13" max="13" width="6.25" style="97" customWidth="1"/>
    <col min="14" max="16384" width="8.875" style="97"/>
  </cols>
  <sheetData>
    <row r="1" spans="1:13" s="6" customFormat="1" ht="15" customHeight="1" x14ac:dyDescent="0.15">
      <c r="A1" s="313" t="s">
        <v>347</v>
      </c>
    </row>
    <row r="2" spans="1:13" s="6" customFormat="1" ht="15" customHeight="1" x14ac:dyDescent="0.15"/>
    <row r="3" spans="1:13" ht="15" customHeight="1" x14ac:dyDescent="0.15">
      <c r="A3" s="41" t="s">
        <v>70</v>
      </c>
    </row>
    <row r="4" spans="1:13" ht="15" customHeight="1" x14ac:dyDescent="0.15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</row>
    <row r="5" spans="1:13" s="6" customFormat="1" ht="15" customHeight="1" x14ac:dyDescent="0.15">
      <c r="A5" s="112"/>
      <c r="B5" s="74" t="s">
        <v>54</v>
      </c>
      <c r="C5" s="75"/>
      <c r="D5" s="76"/>
      <c r="E5" s="74" t="s">
        <v>71</v>
      </c>
      <c r="F5" s="75"/>
      <c r="G5" s="76"/>
      <c r="H5" s="74" t="s">
        <v>72</v>
      </c>
      <c r="I5" s="75"/>
      <c r="J5" s="76"/>
      <c r="K5" s="113" t="s">
        <v>73</v>
      </c>
      <c r="L5" s="80"/>
      <c r="M5" s="80"/>
    </row>
    <row r="6" spans="1:13" ht="30" customHeight="1" x14ac:dyDescent="0.15">
      <c r="A6" s="114" t="s">
        <v>74</v>
      </c>
      <c r="B6" s="115" t="s">
        <v>75</v>
      </c>
      <c r="C6" s="116" t="s">
        <v>76</v>
      </c>
      <c r="D6" s="117" t="s">
        <v>77</v>
      </c>
      <c r="E6" s="115" t="s">
        <v>75</v>
      </c>
      <c r="F6" s="116" t="s">
        <v>76</v>
      </c>
      <c r="G6" s="117" t="s">
        <v>77</v>
      </c>
      <c r="H6" s="115" t="s">
        <v>75</v>
      </c>
      <c r="I6" s="116" t="s">
        <v>76</v>
      </c>
      <c r="J6" s="118" t="s">
        <v>77</v>
      </c>
      <c r="K6" s="119" t="s">
        <v>75</v>
      </c>
      <c r="L6" s="120" t="s">
        <v>76</v>
      </c>
      <c r="M6" s="120" t="s">
        <v>77</v>
      </c>
    </row>
    <row r="7" spans="1:13" ht="15" customHeight="1" x14ac:dyDescent="0.15">
      <c r="A7" s="121"/>
      <c r="B7" s="49" t="s">
        <v>78</v>
      </c>
      <c r="C7" s="49" t="s">
        <v>78</v>
      </c>
      <c r="D7" s="122" t="s">
        <v>79</v>
      </c>
      <c r="E7" s="49" t="s">
        <v>78</v>
      </c>
      <c r="F7" s="49" t="s">
        <v>78</v>
      </c>
      <c r="G7" s="122" t="s">
        <v>79</v>
      </c>
      <c r="H7" s="49" t="s">
        <v>78</v>
      </c>
      <c r="I7" s="49" t="s">
        <v>78</v>
      </c>
      <c r="J7" s="123" t="s">
        <v>79</v>
      </c>
      <c r="K7" s="124" t="s">
        <v>78</v>
      </c>
      <c r="L7" s="124" t="s">
        <v>78</v>
      </c>
      <c r="M7" s="124" t="s">
        <v>79</v>
      </c>
    </row>
    <row r="8" spans="1:13" ht="15" customHeight="1" x14ac:dyDescent="0.15">
      <c r="A8" s="125" t="s">
        <v>13</v>
      </c>
      <c r="B8" s="30">
        <v>62673</v>
      </c>
      <c r="C8" s="13">
        <v>171</v>
      </c>
      <c r="D8" s="13">
        <v>498</v>
      </c>
      <c r="E8" s="13">
        <v>3594</v>
      </c>
      <c r="F8" s="13">
        <v>10</v>
      </c>
      <c r="G8" s="13">
        <v>28</v>
      </c>
      <c r="H8" s="13">
        <v>7734</v>
      </c>
      <c r="I8" s="13">
        <v>21</v>
      </c>
      <c r="J8" s="13">
        <v>61</v>
      </c>
      <c r="K8" s="107">
        <v>74001</v>
      </c>
      <c r="L8" s="107">
        <v>202</v>
      </c>
      <c r="M8" s="107">
        <v>587</v>
      </c>
    </row>
    <row r="9" spans="1:13" ht="15" customHeight="1" x14ac:dyDescent="0.15">
      <c r="A9" s="126" t="s">
        <v>80</v>
      </c>
      <c r="B9" s="30">
        <v>64212.12</v>
      </c>
      <c r="C9" s="13">
        <v>175.92361643835616</v>
      </c>
      <c r="D9" s="13">
        <v>510</v>
      </c>
      <c r="E9" s="13">
        <v>3628</v>
      </c>
      <c r="F9" s="13">
        <v>10</v>
      </c>
      <c r="G9" s="13">
        <f>F9*1000000/345217-1</f>
        <v>27.967287242517024</v>
      </c>
      <c r="H9" s="13">
        <v>8801.51</v>
      </c>
      <c r="I9" s="13">
        <v>24.113726027397259</v>
      </c>
      <c r="J9" s="13">
        <v>69.850922832297542</v>
      </c>
      <c r="K9" s="107">
        <v>76641.62999999999</v>
      </c>
      <c r="L9" s="107">
        <v>209.97706849315068</v>
      </c>
      <c r="M9" s="107">
        <v>608</v>
      </c>
    </row>
    <row r="10" spans="1:13" ht="15" customHeight="1" x14ac:dyDescent="0.15">
      <c r="A10" s="127" t="s">
        <v>81</v>
      </c>
      <c r="B10" s="30">
        <v>62470</v>
      </c>
      <c r="C10" s="13">
        <f>B10/365</f>
        <v>171.15068493150685</v>
      </c>
      <c r="D10" s="13">
        <f>C10*1000000/345472</f>
        <v>495.41116192197006</v>
      </c>
      <c r="E10" s="13">
        <f>2245+1229</f>
        <v>3474</v>
      </c>
      <c r="F10" s="13">
        <f>E10/365</f>
        <v>9.5178082191780824</v>
      </c>
      <c r="G10" s="13">
        <f>F10*1000000/345472</f>
        <v>27.55015810015886</v>
      </c>
      <c r="H10" s="13">
        <v>8695</v>
      </c>
      <c r="I10" s="13">
        <f>H10/365</f>
        <v>23.82191780821918</v>
      </c>
      <c r="J10" s="13">
        <f>I10*1000000/345472</f>
        <v>68.954699102153512</v>
      </c>
      <c r="K10" s="107">
        <f>SUM(B10+E10+H10)</f>
        <v>74639</v>
      </c>
      <c r="L10" s="107">
        <f>SUM(C10+F10+I10)</f>
        <v>204.49041095890411</v>
      </c>
      <c r="M10" s="107">
        <f>SUM(D10+G10+J10)</f>
        <v>591.91601912428246</v>
      </c>
    </row>
    <row r="11" spans="1:13" ht="15" customHeight="1" x14ac:dyDescent="0.15">
      <c r="A11" s="108"/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58" t="s">
        <v>82</v>
      </c>
    </row>
  </sheetData>
  <mergeCells count="4">
    <mergeCell ref="B5:D5"/>
    <mergeCell ref="E5:G5"/>
    <mergeCell ref="H5:J5"/>
    <mergeCell ref="K5:M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H10"/>
  <sheetViews>
    <sheetView zoomScale="110" zoomScaleNormal="110" workbookViewId="0"/>
  </sheetViews>
  <sheetFormatPr defaultColWidth="10.875" defaultRowHeight="15" customHeight="1" x14ac:dyDescent="0.15"/>
  <cols>
    <col min="1" max="2" width="11.25" style="51" customWidth="1"/>
    <col min="3" max="8" width="10.625" style="51" customWidth="1"/>
    <col min="9" max="16384" width="10.875" style="51"/>
  </cols>
  <sheetData>
    <row r="1" spans="1:8" s="6" customFormat="1" ht="15" customHeight="1" x14ac:dyDescent="0.15">
      <c r="A1" s="313" t="s">
        <v>347</v>
      </c>
    </row>
    <row r="2" spans="1:8" s="6" customFormat="1" ht="15" customHeight="1" x14ac:dyDescent="0.15"/>
    <row r="3" spans="1:8" ht="15" customHeight="1" x14ac:dyDescent="0.15">
      <c r="A3" s="71" t="s">
        <v>83</v>
      </c>
    </row>
    <row r="4" spans="1:8" ht="15" customHeight="1" x14ac:dyDescent="0.15">
      <c r="H4" s="48" t="s">
        <v>84</v>
      </c>
    </row>
    <row r="5" spans="1:8" ht="15" customHeight="1" x14ac:dyDescent="0.15">
      <c r="A5" s="128" t="s">
        <v>10</v>
      </c>
      <c r="B5" s="129" t="s">
        <v>85</v>
      </c>
      <c r="C5" s="74" t="s">
        <v>86</v>
      </c>
      <c r="D5" s="75"/>
      <c r="E5" s="75"/>
      <c r="F5" s="74" t="s">
        <v>87</v>
      </c>
      <c r="G5" s="75"/>
      <c r="H5" s="75"/>
    </row>
    <row r="6" spans="1:8" ht="15" customHeight="1" x14ac:dyDescent="0.15">
      <c r="A6" s="130"/>
      <c r="B6" s="83"/>
      <c r="C6" s="44" t="s">
        <v>88</v>
      </c>
      <c r="D6" s="44" t="s">
        <v>89</v>
      </c>
      <c r="E6" s="131" t="s">
        <v>12</v>
      </c>
      <c r="F6" s="44" t="s">
        <v>88</v>
      </c>
      <c r="G6" s="44" t="s">
        <v>89</v>
      </c>
      <c r="H6" s="25" t="s">
        <v>12</v>
      </c>
    </row>
    <row r="7" spans="1:8" ht="15" customHeight="1" x14ac:dyDescent="0.15">
      <c r="A7" s="132" t="s">
        <v>90</v>
      </c>
      <c r="B7" s="34">
        <v>296</v>
      </c>
      <c r="C7" s="23">
        <v>5361</v>
      </c>
      <c r="D7" s="23">
        <v>23148</v>
      </c>
      <c r="E7" s="3">
        <v>28509</v>
      </c>
      <c r="F7" s="23">
        <v>18</v>
      </c>
      <c r="G7" s="23">
        <v>78</v>
      </c>
      <c r="H7" s="3">
        <v>96</v>
      </c>
    </row>
    <row r="8" spans="1:8" ht="15" customHeight="1" x14ac:dyDescent="0.15">
      <c r="A8" s="133" t="s">
        <v>7</v>
      </c>
      <c r="B8" s="34">
        <v>295</v>
      </c>
      <c r="C8" s="23">
        <v>5077</v>
      </c>
      <c r="D8" s="23">
        <v>22914</v>
      </c>
      <c r="E8" s="3">
        <v>27991</v>
      </c>
      <c r="F8" s="23">
        <v>17.210169491525424</v>
      </c>
      <c r="G8" s="23">
        <v>77.674576271186439</v>
      </c>
      <c r="H8" s="3">
        <v>94.884745762711859</v>
      </c>
    </row>
    <row r="9" spans="1:8" ht="15" customHeight="1" x14ac:dyDescent="0.15">
      <c r="A9" s="134" t="s">
        <v>91</v>
      </c>
      <c r="B9" s="36">
        <v>295</v>
      </c>
      <c r="C9" s="37">
        <v>4710</v>
      </c>
      <c r="D9" s="37">
        <v>23213</v>
      </c>
      <c r="E9" s="46">
        <f>SUM(C9:D9)</f>
        <v>27923</v>
      </c>
      <c r="F9" s="37">
        <f>C9/B9</f>
        <v>15.966101694915254</v>
      </c>
      <c r="G9" s="37">
        <f>D9/B9</f>
        <v>78.688135593220338</v>
      </c>
      <c r="H9" s="46">
        <f>SUM(F9:G9)</f>
        <v>94.65423728813559</v>
      </c>
    </row>
    <row r="10" spans="1:8" ht="15" customHeight="1" x14ac:dyDescent="0.15">
      <c r="A10" s="135"/>
      <c r="B10" s="135"/>
      <c r="C10" s="135"/>
      <c r="D10" s="135"/>
      <c r="E10" s="135"/>
      <c r="F10" s="135"/>
      <c r="G10" s="135"/>
      <c r="H10" s="59" t="s">
        <v>82</v>
      </c>
    </row>
  </sheetData>
  <mergeCells count="4">
    <mergeCell ref="A5:A6"/>
    <mergeCell ref="B5:B6"/>
    <mergeCell ref="C5:E5"/>
    <mergeCell ref="F5:H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C9"/>
  <sheetViews>
    <sheetView zoomScale="110" zoomScaleNormal="110" workbookViewId="0"/>
  </sheetViews>
  <sheetFormatPr defaultColWidth="8.75" defaultRowHeight="15" customHeight="1" x14ac:dyDescent="0.15"/>
  <cols>
    <col min="1" max="1" width="11.25" style="51" customWidth="1"/>
    <col min="2" max="3" width="37.5" style="51" customWidth="1"/>
    <col min="4" max="16384" width="8.75" style="51"/>
  </cols>
  <sheetData>
    <row r="1" spans="1:3" s="6" customFormat="1" ht="15" customHeight="1" x14ac:dyDescent="0.15">
      <c r="A1" s="313" t="s">
        <v>347</v>
      </c>
    </row>
    <row r="2" spans="1:3" s="6" customFormat="1" ht="15" customHeight="1" x14ac:dyDescent="0.15"/>
    <row r="3" spans="1:3" s="6" customFormat="1" ht="15" customHeight="1" x14ac:dyDescent="0.15">
      <c r="A3" s="41" t="s">
        <v>92</v>
      </c>
    </row>
    <row r="4" spans="1:3" s="6" customFormat="1" ht="15" customHeight="1" x14ac:dyDescent="0.15">
      <c r="A4" s="6" t="s">
        <v>93</v>
      </c>
      <c r="C4" s="48" t="s">
        <v>94</v>
      </c>
    </row>
    <row r="5" spans="1:3" ht="15" customHeight="1" x14ac:dyDescent="0.15">
      <c r="A5" s="43" t="s">
        <v>95</v>
      </c>
      <c r="B5" s="27" t="s">
        <v>96</v>
      </c>
      <c r="C5" s="24" t="s">
        <v>97</v>
      </c>
    </row>
    <row r="6" spans="1:3" ht="15" customHeight="1" x14ac:dyDescent="0.15">
      <c r="A6" s="136" t="s">
        <v>9</v>
      </c>
      <c r="B6" s="30">
        <v>2315</v>
      </c>
      <c r="C6" s="13">
        <v>1395</v>
      </c>
    </row>
    <row r="7" spans="1:3" ht="15" customHeight="1" x14ac:dyDescent="0.15">
      <c r="A7" s="137" t="s">
        <v>98</v>
      </c>
      <c r="B7" s="30">
        <v>2114</v>
      </c>
      <c r="C7" s="13">
        <v>1300</v>
      </c>
    </row>
    <row r="8" spans="1:3" ht="15" customHeight="1" x14ac:dyDescent="0.15">
      <c r="A8" s="137" t="s">
        <v>99</v>
      </c>
      <c r="B8" s="30">
        <v>1954</v>
      </c>
      <c r="C8" s="13">
        <v>1223</v>
      </c>
    </row>
    <row r="9" spans="1:3" s="6" customFormat="1" ht="15" customHeight="1" x14ac:dyDescent="0.15">
      <c r="A9" s="10"/>
      <c r="B9" s="10"/>
      <c r="C9" s="58" t="s">
        <v>82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22</vt:i4>
      </vt:variant>
    </vt:vector>
  </HeadingPairs>
  <TitlesOfParts>
    <vt:vector size="22" baseType="lpstr">
      <vt:lpstr>目次</vt:lpstr>
      <vt:lpstr>9-1</vt:lpstr>
      <vt:lpstr>9-2</vt:lpstr>
      <vt:lpstr>9-3</vt:lpstr>
      <vt:lpstr>9-4(1)</vt:lpstr>
      <vt:lpstr>9-4(2)</vt:lpstr>
      <vt:lpstr>9-5</vt:lpstr>
      <vt:lpstr>9-6</vt:lpstr>
      <vt:lpstr>9-7</vt:lpstr>
      <vt:lpstr>9-8</vt:lpstr>
      <vt:lpstr>9-9</vt:lpstr>
      <vt:lpstr>9-10</vt:lpstr>
      <vt:lpstr>9-11</vt:lpstr>
      <vt:lpstr>9-12</vt:lpstr>
      <vt:lpstr>9-13</vt:lpstr>
      <vt:lpstr>9-14</vt:lpstr>
      <vt:lpstr>9-15</vt:lpstr>
      <vt:lpstr>9-16</vt:lpstr>
      <vt:lpstr>9-17</vt:lpstr>
      <vt:lpstr>9-18</vt:lpstr>
      <vt:lpstr>9-19</vt:lpstr>
      <vt:lpstr>9-20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2023-04-18T01:16:10Z</cp:lastPrinted>
  <dcterms:created xsi:type="dcterms:W3CDTF">2016-11-22T04:29:59Z</dcterms:created>
  <dcterms:modified xsi:type="dcterms:W3CDTF">2023-04-18T01:17:29Z</dcterms:modified>
</cp:coreProperties>
</file>