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dsv01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26" r:id="rId1"/>
    <sheet name="2-1" sheetId="2" r:id="rId2"/>
    <sheet name="2-2" sheetId="3" r:id="rId3"/>
    <sheet name="2-3" sheetId="4" r:id="rId4"/>
    <sheet name="2-4" sheetId="5" r:id="rId5"/>
    <sheet name="2-5" sheetId="6" r:id="rId6"/>
    <sheet name="2-6" sheetId="7" r:id="rId7"/>
    <sheet name="2-7" sheetId="8" r:id="rId8"/>
    <sheet name="2-8" sheetId="9" r:id="rId9"/>
    <sheet name="2-9" sheetId="10" r:id="rId10"/>
    <sheet name="2-10" sheetId="11" r:id="rId11"/>
    <sheet name="2-11" sheetId="12" r:id="rId12"/>
    <sheet name="2-12" sheetId="13" r:id="rId13"/>
    <sheet name="2-13" sheetId="14" r:id="rId14"/>
    <sheet name="2-14" sheetId="15" r:id="rId15"/>
    <sheet name="2-15" sheetId="16" r:id="rId16"/>
    <sheet name="2-16(1)" sheetId="17" r:id="rId17"/>
    <sheet name="2-16(2)" sheetId="18" r:id="rId18"/>
    <sheet name="2-17" sheetId="19" r:id="rId19"/>
    <sheet name="2-18" sheetId="20" r:id="rId20"/>
    <sheet name="2-19" sheetId="21" r:id="rId21"/>
    <sheet name="2-20" sheetId="22" r:id="rId22"/>
    <sheet name="2-21" sheetId="23" r:id="rId23"/>
    <sheet name="2-22" sheetId="24" r:id="rId24"/>
    <sheet name="2-23" sheetId="25" r:id="rId2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5" l="1"/>
  <c r="C8" i="25"/>
  <c r="E8" i="25"/>
  <c r="G8" i="25"/>
  <c r="I8" i="25"/>
  <c r="K8" i="25"/>
  <c r="L8" i="25"/>
  <c r="C9" i="25"/>
  <c r="E9" i="25"/>
  <c r="G9" i="25"/>
  <c r="I9" i="25"/>
  <c r="K9" i="25"/>
  <c r="L9" i="25"/>
  <c r="C10" i="25"/>
  <c r="E10" i="25"/>
  <c r="G10" i="25"/>
  <c r="I10" i="25"/>
  <c r="K10" i="25"/>
  <c r="L10" i="25"/>
  <c r="C11" i="25"/>
  <c r="E11" i="25"/>
  <c r="G11" i="25"/>
  <c r="I11" i="25"/>
  <c r="K11" i="25"/>
  <c r="L11" i="25"/>
  <c r="C12" i="25"/>
  <c r="E12" i="25"/>
  <c r="G12" i="25"/>
  <c r="I12" i="25"/>
  <c r="K12" i="25"/>
  <c r="L12" i="25"/>
  <c r="C13" i="25"/>
  <c r="E13" i="25"/>
  <c r="G13" i="25"/>
  <c r="I13" i="25"/>
  <c r="K13" i="25"/>
  <c r="L13" i="25"/>
  <c r="C14" i="25"/>
  <c r="E14" i="25"/>
  <c r="G14" i="25"/>
  <c r="I14" i="25"/>
  <c r="K14" i="25"/>
  <c r="L14" i="25"/>
  <c r="F7" i="24"/>
  <c r="G7" i="24"/>
  <c r="F8" i="24"/>
  <c r="G8" i="24"/>
  <c r="F9" i="24"/>
  <c r="G9" i="24"/>
  <c r="F10" i="24"/>
  <c r="G10" i="24"/>
  <c r="F11" i="24"/>
  <c r="G11" i="24"/>
  <c r="F12" i="24"/>
  <c r="G12" i="24"/>
  <c r="F13" i="24"/>
  <c r="G13" i="24"/>
  <c r="F14" i="24"/>
  <c r="G14" i="24"/>
  <c r="F15" i="24"/>
  <c r="G15" i="24"/>
  <c r="F16" i="24"/>
  <c r="G16" i="24"/>
  <c r="F17" i="24"/>
  <c r="G17" i="24"/>
  <c r="F18" i="24"/>
  <c r="G18" i="24"/>
  <c r="B8" i="23"/>
  <c r="B12" i="23"/>
  <c r="C12" i="23"/>
  <c r="C7" i="23" s="1"/>
  <c r="D12" i="23"/>
  <c r="D7" i="23" s="1"/>
  <c r="B16" i="23"/>
  <c r="C16" i="23"/>
  <c r="D16" i="23"/>
  <c r="C17" i="21"/>
  <c r="D17" i="21"/>
  <c r="E17" i="21"/>
  <c r="F17" i="21"/>
  <c r="G17" i="21"/>
  <c r="H17" i="21"/>
  <c r="B18" i="21"/>
  <c r="B19" i="21"/>
  <c r="B20" i="21"/>
  <c r="B21" i="21"/>
  <c r="B22" i="21"/>
  <c r="C7" i="20"/>
  <c r="D7" i="20"/>
  <c r="E7" i="20"/>
  <c r="F7" i="20"/>
  <c r="B7" i="20" s="1"/>
  <c r="G7" i="20"/>
  <c r="H7" i="20"/>
  <c r="B8" i="20"/>
  <c r="B9" i="20"/>
  <c r="C14" i="20"/>
  <c r="B14" i="20" s="1"/>
  <c r="D14" i="20"/>
  <c r="E14" i="20"/>
  <c r="F14" i="20"/>
  <c r="G14" i="20"/>
  <c r="B15" i="20"/>
  <c r="H15" i="20" s="1"/>
  <c r="H14" i="20" s="1"/>
  <c r="B16" i="20"/>
  <c r="H16" i="20"/>
  <c r="F57" i="14"/>
  <c r="G57" i="14"/>
  <c r="H57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B214" i="14"/>
  <c r="D214" i="14" s="1"/>
  <c r="C214" i="14"/>
  <c r="E25" i="13"/>
  <c r="H51" i="10" l="1"/>
  <c r="F51" i="10"/>
  <c r="D51" i="10"/>
  <c r="H50" i="10"/>
  <c r="F50" i="10"/>
  <c r="D50" i="10"/>
  <c r="H49" i="10"/>
  <c r="F49" i="10"/>
  <c r="D49" i="10"/>
  <c r="H48" i="10"/>
  <c r="F48" i="10"/>
  <c r="D48" i="10"/>
  <c r="H47" i="10"/>
  <c r="F47" i="10"/>
  <c r="D47" i="10"/>
  <c r="H46" i="10"/>
  <c r="F46" i="10"/>
  <c r="D46" i="10"/>
  <c r="H45" i="10"/>
  <c r="F45" i="10"/>
  <c r="D45" i="10"/>
  <c r="H44" i="10"/>
  <c r="F44" i="10"/>
  <c r="D44" i="10"/>
  <c r="H43" i="10"/>
  <c r="F43" i="10"/>
  <c r="D43" i="10"/>
  <c r="H42" i="10"/>
  <c r="F42" i="10"/>
  <c r="D42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H37" i="10"/>
  <c r="F37" i="10"/>
  <c r="D37" i="10"/>
  <c r="H36" i="10"/>
  <c r="F36" i="10"/>
  <c r="D36" i="10"/>
  <c r="H35" i="10"/>
  <c r="F35" i="10"/>
  <c r="D35" i="10"/>
  <c r="H34" i="10"/>
  <c r="F34" i="10"/>
  <c r="D34" i="10"/>
  <c r="H33" i="10"/>
  <c r="F33" i="10"/>
  <c r="D33" i="10"/>
  <c r="H32" i="10"/>
  <c r="F32" i="10"/>
  <c r="D32" i="10"/>
  <c r="H31" i="10"/>
  <c r="F31" i="10"/>
  <c r="D31" i="10"/>
  <c r="H30" i="10"/>
  <c r="F30" i="10"/>
  <c r="D30" i="10"/>
  <c r="H29" i="10"/>
  <c r="F29" i="10"/>
  <c r="D29" i="10"/>
  <c r="H28" i="10"/>
  <c r="F28" i="10"/>
  <c r="D28" i="10"/>
  <c r="H27" i="10"/>
  <c r="F27" i="10"/>
  <c r="D27" i="10"/>
  <c r="H26" i="10"/>
  <c r="F26" i="10"/>
  <c r="D26" i="10"/>
  <c r="H25" i="10"/>
  <c r="F25" i="10"/>
  <c r="D25" i="10"/>
  <c r="H24" i="10"/>
  <c r="F24" i="10"/>
  <c r="D24" i="10"/>
  <c r="H23" i="10"/>
  <c r="F23" i="10"/>
  <c r="D23" i="10"/>
  <c r="H22" i="10"/>
  <c r="F22" i="10"/>
  <c r="D22" i="10"/>
  <c r="H21" i="10"/>
  <c r="F21" i="10"/>
  <c r="D21" i="10"/>
  <c r="H20" i="10"/>
  <c r="F20" i="10"/>
  <c r="D20" i="10"/>
  <c r="H19" i="10"/>
  <c r="F19" i="10"/>
  <c r="D19" i="10"/>
  <c r="H18" i="10"/>
  <c r="F18" i="10"/>
  <c r="D18" i="10"/>
  <c r="H17" i="10"/>
  <c r="F17" i="10"/>
  <c r="D17" i="10"/>
  <c r="H16" i="10"/>
  <c r="F16" i="10"/>
  <c r="D16" i="10"/>
  <c r="H15" i="10"/>
  <c r="F15" i="10"/>
  <c r="D15" i="10"/>
  <c r="H14" i="10"/>
  <c r="F14" i="10"/>
  <c r="D14" i="10"/>
  <c r="H13" i="10"/>
  <c r="F13" i="10"/>
  <c r="D13" i="10"/>
  <c r="H12" i="10"/>
  <c r="F12" i="10"/>
  <c r="D12" i="10"/>
  <c r="H11" i="10"/>
  <c r="E11" i="10"/>
  <c r="F11" i="10" s="1"/>
  <c r="D11" i="10"/>
  <c r="H10" i="10"/>
  <c r="E10" i="10"/>
  <c r="F10" i="10" s="1"/>
  <c r="D10" i="10"/>
  <c r="H9" i="10"/>
  <c r="E9" i="10"/>
  <c r="F9" i="10" s="1"/>
  <c r="D9" i="10"/>
  <c r="H8" i="10"/>
  <c r="E8" i="10"/>
  <c r="F8" i="10" s="1"/>
  <c r="D8" i="10"/>
  <c r="H7" i="10"/>
  <c r="E7" i="10"/>
  <c r="F7" i="10" s="1"/>
  <c r="D7" i="10"/>
  <c r="F6" i="9"/>
  <c r="J111" i="8"/>
  <c r="I111" i="8"/>
  <c r="H111" i="8"/>
  <c r="G111" i="8"/>
  <c r="E100" i="8"/>
  <c r="D100" i="8"/>
  <c r="C100" i="8"/>
  <c r="B100" i="8"/>
  <c r="J94" i="8"/>
  <c r="I94" i="8"/>
  <c r="H94" i="8"/>
  <c r="G94" i="8"/>
  <c r="E89" i="8"/>
  <c r="D89" i="8"/>
  <c r="C89" i="8"/>
  <c r="B89" i="8"/>
  <c r="J87" i="8"/>
  <c r="I87" i="8"/>
  <c r="H87" i="8"/>
  <c r="G87" i="8"/>
  <c r="J75" i="8"/>
  <c r="I75" i="8"/>
  <c r="H75" i="8"/>
  <c r="G75" i="8"/>
  <c r="E66" i="8"/>
  <c r="D66" i="8"/>
  <c r="C66" i="8"/>
  <c r="B66" i="8"/>
  <c r="J33" i="8"/>
  <c r="I33" i="8"/>
  <c r="H33" i="8"/>
  <c r="G33" i="8"/>
  <c r="E33" i="8"/>
  <c r="D33" i="8"/>
  <c r="C33" i="8"/>
  <c r="B33" i="8"/>
  <c r="J24" i="8"/>
  <c r="I24" i="8"/>
  <c r="H24" i="8"/>
  <c r="G24" i="8"/>
  <c r="E20" i="8"/>
  <c r="D20" i="8"/>
  <c r="C20" i="8"/>
  <c r="B20" i="8"/>
  <c r="J8" i="8"/>
  <c r="I8" i="8"/>
  <c r="H8" i="8"/>
  <c r="G8" i="8"/>
  <c r="E8" i="8"/>
  <c r="D8" i="8"/>
  <c r="C8" i="8"/>
  <c r="B8" i="8"/>
  <c r="E6" i="8"/>
  <c r="D6" i="8"/>
  <c r="C6" i="8"/>
  <c r="B6" i="8"/>
  <c r="F6" i="7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G6" i="6"/>
  <c r="E6" i="6"/>
  <c r="D6" i="6"/>
  <c r="C6" i="6"/>
  <c r="H6" i="6" s="1"/>
  <c r="B6" i="6"/>
  <c r="F16" i="5"/>
  <c r="B16" i="5"/>
  <c r="F15" i="5"/>
  <c r="B15" i="5"/>
  <c r="F14" i="5"/>
  <c r="B14" i="5"/>
  <c r="F13" i="5"/>
  <c r="B13" i="5"/>
  <c r="F12" i="5"/>
  <c r="B12" i="5"/>
  <c r="F11" i="5"/>
  <c r="B11" i="5"/>
  <c r="F10" i="5"/>
  <c r="B10" i="5"/>
  <c r="F9" i="5"/>
  <c r="B9" i="5"/>
  <c r="F8" i="5"/>
  <c r="B8" i="5"/>
  <c r="F7" i="5"/>
  <c r="B7" i="5"/>
  <c r="F6" i="5"/>
  <c r="D6" i="5"/>
  <c r="C6" i="5"/>
  <c r="B6" i="5"/>
  <c r="D6" i="4"/>
  <c r="C6" i="4"/>
  <c r="B6" i="4"/>
  <c r="H70" i="3"/>
  <c r="E70" i="3"/>
  <c r="H69" i="3"/>
  <c r="E69" i="3"/>
  <c r="H68" i="3"/>
  <c r="E68" i="3"/>
  <c r="H67" i="3"/>
  <c r="E67" i="3"/>
  <c r="H66" i="3"/>
  <c r="E66" i="3"/>
  <c r="H65" i="3"/>
  <c r="E65" i="3"/>
  <c r="H64" i="3"/>
  <c r="E64" i="3"/>
  <c r="H63" i="3"/>
  <c r="E63" i="3"/>
  <c r="I63" i="3" s="1"/>
  <c r="H62" i="3"/>
  <c r="E62" i="3"/>
  <c r="H61" i="3"/>
  <c r="E61" i="3"/>
  <c r="I61" i="3" s="1"/>
  <c r="H60" i="3"/>
  <c r="E60" i="3"/>
  <c r="H59" i="3"/>
  <c r="E59" i="3"/>
  <c r="C69" i="2"/>
  <c r="J69" i="2" s="1"/>
  <c r="C68" i="2"/>
  <c r="F68" i="2" s="1"/>
  <c r="G68" i="2" s="1"/>
  <c r="J67" i="2"/>
  <c r="I67" i="2"/>
  <c r="F67" i="2"/>
  <c r="G67" i="2" s="1"/>
  <c r="J66" i="2"/>
  <c r="I66" i="2"/>
  <c r="F66" i="2"/>
  <c r="G66" i="2" s="1"/>
  <c r="J65" i="2"/>
  <c r="I65" i="2"/>
  <c r="F65" i="2"/>
  <c r="G65" i="2" s="1"/>
  <c r="J64" i="2"/>
  <c r="I64" i="2"/>
  <c r="C63" i="2"/>
  <c r="J63" i="2" s="1"/>
  <c r="C62" i="2"/>
  <c r="J62" i="2" s="1"/>
  <c r="C61" i="2"/>
  <c r="J61" i="2" s="1"/>
  <c r="C60" i="2"/>
  <c r="C59" i="2"/>
  <c r="J59" i="2" s="1"/>
  <c r="C58" i="2"/>
  <c r="J58" i="2" s="1"/>
  <c r="J57" i="2"/>
  <c r="I57" i="2"/>
  <c r="F57" i="2"/>
  <c r="G57" i="2" s="1"/>
  <c r="J56" i="2"/>
  <c r="I56" i="2"/>
  <c r="F56" i="2"/>
  <c r="G56" i="2" s="1"/>
  <c r="J55" i="2"/>
  <c r="I55" i="2"/>
  <c r="F55" i="2"/>
  <c r="G55" i="2" s="1"/>
  <c r="J54" i="2"/>
  <c r="I54" i="2"/>
  <c r="F54" i="2"/>
  <c r="G54" i="2" s="1"/>
  <c r="J53" i="2"/>
  <c r="I53" i="2"/>
  <c r="C52" i="2"/>
  <c r="J52" i="2" s="1"/>
  <c r="J51" i="2"/>
  <c r="I51" i="2"/>
  <c r="F51" i="2"/>
  <c r="G51" i="2" s="1"/>
  <c r="J50" i="2"/>
  <c r="I50" i="2"/>
  <c r="F50" i="2"/>
  <c r="G50" i="2" s="1"/>
  <c r="J49" i="2"/>
  <c r="I49" i="2"/>
  <c r="F49" i="2"/>
  <c r="J48" i="2"/>
  <c r="I48" i="2"/>
  <c r="F48" i="2"/>
  <c r="G48" i="2" s="1"/>
  <c r="E48" i="2"/>
  <c r="J47" i="2"/>
  <c r="I47" i="2"/>
  <c r="F47" i="2"/>
  <c r="G47" i="2" s="1"/>
  <c r="E47" i="2"/>
  <c r="J46" i="2"/>
  <c r="I46" i="2"/>
  <c r="F46" i="2"/>
  <c r="G46" i="2" s="1"/>
  <c r="E46" i="2"/>
  <c r="J45" i="2"/>
  <c r="I45" i="2"/>
  <c r="F45" i="2"/>
  <c r="G45" i="2" s="1"/>
  <c r="E45" i="2"/>
  <c r="J44" i="2"/>
  <c r="I44" i="2"/>
  <c r="F44" i="2"/>
  <c r="G44" i="2" s="1"/>
  <c r="E44" i="2"/>
  <c r="J43" i="2"/>
  <c r="I43" i="2"/>
  <c r="F43" i="2"/>
  <c r="G43" i="2" s="1"/>
  <c r="E43" i="2"/>
  <c r="J42" i="2"/>
  <c r="I42" i="2"/>
  <c r="F42" i="2"/>
  <c r="G42" i="2" s="1"/>
  <c r="E42" i="2"/>
  <c r="J41" i="2"/>
  <c r="I41" i="2"/>
  <c r="F41" i="2"/>
  <c r="G41" i="2" s="1"/>
  <c r="E41" i="2"/>
  <c r="J40" i="2"/>
  <c r="I40" i="2"/>
  <c r="F40" i="2"/>
  <c r="G40" i="2" s="1"/>
  <c r="E40" i="2"/>
  <c r="J39" i="2"/>
  <c r="I39" i="2"/>
  <c r="F39" i="2"/>
  <c r="G39" i="2" s="1"/>
  <c r="E39" i="2"/>
  <c r="J38" i="2"/>
  <c r="I38" i="2"/>
  <c r="F38" i="2"/>
  <c r="G38" i="2" s="1"/>
  <c r="E38" i="2"/>
  <c r="J37" i="2"/>
  <c r="I37" i="2"/>
  <c r="G37" i="2"/>
  <c r="F37" i="2"/>
  <c r="E37" i="2"/>
  <c r="J36" i="2"/>
  <c r="I36" i="2"/>
  <c r="F36" i="2"/>
  <c r="G36" i="2" s="1"/>
  <c r="E36" i="2"/>
  <c r="J35" i="2"/>
  <c r="I35" i="2"/>
  <c r="F35" i="2"/>
  <c r="G35" i="2" s="1"/>
  <c r="E35" i="2"/>
  <c r="J34" i="2"/>
  <c r="I34" i="2"/>
  <c r="F34" i="2"/>
  <c r="G34" i="2" s="1"/>
  <c r="E34" i="2"/>
  <c r="J33" i="2"/>
  <c r="I33" i="2"/>
  <c r="F33" i="2"/>
  <c r="G33" i="2" s="1"/>
  <c r="E33" i="2"/>
  <c r="J32" i="2"/>
  <c r="I32" i="2"/>
  <c r="F32" i="2"/>
  <c r="G32" i="2" s="1"/>
  <c r="E32" i="2"/>
  <c r="J31" i="2"/>
  <c r="I31" i="2"/>
  <c r="F31" i="2"/>
  <c r="G31" i="2" s="1"/>
  <c r="E31" i="2"/>
  <c r="J30" i="2"/>
  <c r="I30" i="2"/>
  <c r="F30" i="2"/>
  <c r="G30" i="2" s="1"/>
  <c r="E30" i="2"/>
  <c r="J29" i="2"/>
  <c r="I29" i="2"/>
  <c r="F29" i="2"/>
  <c r="G29" i="2" s="1"/>
  <c r="E29" i="2"/>
  <c r="J28" i="2"/>
  <c r="I28" i="2"/>
  <c r="F28" i="2"/>
  <c r="G28" i="2" s="1"/>
  <c r="E28" i="2"/>
  <c r="J27" i="2"/>
  <c r="I27" i="2"/>
  <c r="F27" i="2"/>
  <c r="G27" i="2" s="1"/>
  <c r="E27" i="2"/>
  <c r="J26" i="2"/>
  <c r="I26" i="2"/>
  <c r="F26" i="2"/>
  <c r="G26" i="2" s="1"/>
  <c r="E26" i="2"/>
  <c r="J25" i="2"/>
  <c r="I25" i="2"/>
  <c r="F25" i="2"/>
  <c r="G25" i="2" s="1"/>
  <c r="E25" i="2"/>
  <c r="J24" i="2"/>
  <c r="I24" i="2"/>
  <c r="F24" i="2"/>
  <c r="G24" i="2" s="1"/>
  <c r="E24" i="2"/>
  <c r="J23" i="2"/>
  <c r="I23" i="2"/>
  <c r="F23" i="2"/>
  <c r="G23" i="2" s="1"/>
  <c r="E23" i="2"/>
  <c r="J22" i="2"/>
  <c r="I22" i="2"/>
  <c r="F22" i="2"/>
  <c r="G22" i="2" s="1"/>
  <c r="E22" i="2"/>
  <c r="J21" i="2"/>
  <c r="I21" i="2"/>
  <c r="F21" i="2"/>
  <c r="G21" i="2" s="1"/>
  <c r="E21" i="2"/>
  <c r="J20" i="2"/>
  <c r="I20" i="2"/>
  <c r="F20" i="2"/>
  <c r="G20" i="2" s="1"/>
  <c r="E20" i="2"/>
  <c r="J19" i="2"/>
  <c r="I19" i="2"/>
  <c r="F19" i="2"/>
  <c r="G19" i="2" s="1"/>
  <c r="E19" i="2"/>
  <c r="J18" i="2"/>
  <c r="I18" i="2"/>
  <c r="F18" i="2"/>
  <c r="G18" i="2" s="1"/>
  <c r="E18" i="2"/>
  <c r="J17" i="2"/>
  <c r="I17" i="2"/>
  <c r="F17" i="2"/>
  <c r="G17" i="2" s="1"/>
  <c r="E17" i="2"/>
  <c r="J16" i="2"/>
  <c r="I16" i="2"/>
  <c r="F16" i="2"/>
  <c r="G16" i="2" s="1"/>
  <c r="E16" i="2"/>
  <c r="J15" i="2"/>
  <c r="I15" i="2"/>
  <c r="F15" i="2"/>
  <c r="G15" i="2" s="1"/>
  <c r="E15" i="2"/>
  <c r="J14" i="2"/>
  <c r="I14" i="2"/>
  <c r="F14" i="2"/>
  <c r="G14" i="2" s="1"/>
  <c r="E14" i="2"/>
  <c r="J13" i="2"/>
  <c r="I13" i="2"/>
  <c r="F13" i="2"/>
  <c r="G13" i="2" s="1"/>
  <c r="E13" i="2"/>
  <c r="J12" i="2"/>
  <c r="I12" i="2"/>
  <c r="F12" i="2"/>
  <c r="G12" i="2" s="1"/>
  <c r="E12" i="2"/>
  <c r="J11" i="2"/>
  <c r="I11" i="2"/>
  <c r="F11" i="2"/>
  <c r="G11" i="2" s="1"/>
  <c r="E11" i="2"/>
  <c r="J10" i="2"/>
  <c r="I10" i="2"/>
  <c r="F10" i="2"/>
  <c r="G10" i="2" s="1"/>
  <c r="E10" i="2"/>
  <c r="J9" i="2"/>
  <c r="I9" i="2"/>
  <c r="F9" i="2"/>
  <c r="G9" i="2" s="1"/>
  <c r="E9" i="2"/>
  <c r="J8" i="2"/>
  <c r="I8" i="2"/>
  <c r="F8" i="2"/>
  <c r="G8" i="2" s="1"/>
  <c r="E8" i="2"/>
  <c r="J7" i="2"/>
  <c r="I7" i="2"/>
  <c r="E7" i="2"/>
  <c r="I65" i="3" l="1"/>
  <c r="I67" i="3"/>
  <c r="I69" i="3"/>
  <c r="I62" i="3"/>
  <c r="I66" i="3"/>
  <c r="I70" i="3"/>
  <c r="I60" i="3"/>
  <c r="I59" i="3"/>
  <c r="I64" i="3"/>
  <c r="I68" i="3"/>
  <c r="F52" i="2"/>
  <c r="G52" i="2" s="1"/>
  <c r="F60" i="2"/>
  <c r="G60" i="2" s="1"/>
  <c r="I52" i="2"/>
  <c r="F53" i="2"/>
  <c r="G53" i="2" s="1"/>
  <c r="F69" i="2"/>
  <c r="G69" i="2" s="1"/>
  <c r="F61" i="2"/>
  <c r="G61" i="2" s="1"/>
  <c r="I63" i="2"/>
  <c r="I69" i="2"/>
  <c r="I59" i="2"/>
  <c r="I61" i="2"/>
  <c r="F64" i="2"/>
  <c r="G64" i="2" s="1"/>
  <c r="F58" i="2"/>
  <c r="G58" i="2" s="1"/>
  <c r="I60" i="2"/>
  <c r="F62" i="2"/>
  <c r="G62" i="2" s="1"/>
  <c r="I68" i="2"/>
  <c r="F59" i="2"/>
  <c r="G59" i="2" s="1"/>
  <c r="J60" i="2"/>
  <c r="F63" i="2"/>
  <c r="G63" i="2" s="1"/>
  <c r="J68" i="2"/>
  <c r="I58" i="2"/>
  <c r="I62" i="2"/>
</calcChain>
</file>

<file path=xl/sharedStrings.xml><?xml version="1.0" encoding="utf-8"?>
<sst xmlns="http://schemas.openxmlformats.org/spreadsheetml/2006/main" count="1353" uniqueCount="932">
  <si>
    <t>2-1. 人口の推移</t>
    <phoneticPr fontId="5"/>
  </si>
  <si>
    <t>各年4月1日</t>
    <phoneticPr fontId="5"/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</si>
  <si>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</si>
  <si>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</si>
  <si>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</si>
  <si>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5"/>
  </si>
  <si>
    <t>面　　積</t>
  </si>
  <si>
    <t>人口密度</t>
  </si>
  <si>
    <t>一世帯当り</t>
  </si>
  <si>
    <t>総　数</t>
    <phoneticPr fontId="3"/>
  </si>
  <si>
    <t>男</t>
  </si>
  <si>
    <t>女</t>
  </si>
  <si>
    <t>増減数</t>
    <rPh sb="0" eb="2">
      <t>ゾウゲン</t>
    </rPh>
    <rPh sb="2" eb="3">
      <t>カズ</t>
    </rPh>
    <phoneticPr fontId="5"/>
  </si>
  <si>
    <t>（％）</t>
    <phoneticPr fontId="5"/>
  </si>
  <si>
    <t>（k㎡）</t>
    <phoneticPr fontId="5"/>
  </si>
  <si>
    <t>（人／k㎡）</t>
    <rPh sb="1" eb="2">
      <t>ニン</t>
    </rPh>
    <phoneticPr fontId="5"/>
  </si>
  <si>
    <t>（人）</t>
  </si>
  <si>
    <t>昭和32</t>
    <rPh sb="0" eb="2">
      <t>ショウワ</t>
    </rPh>
    <phoneticPr fontId="5"/>
  </si>
  <si>
    <t>平成元</t>
  </si>
  <si>
    <t>2</t>
    <phoneticPr fontId="5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</si>
  <si>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</si>
  <si>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</si>
  <si>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</si>
  <si>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</si>
  <si>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</si>
  <si>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</si>
  <si>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</si>
  <si>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</si>
  <si>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</si>
  <si>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</si>
  <si>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</si>
  <si>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</si>
  <si>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</si>
  <si>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</si>
  <si>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</si>
  <si>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</si>
  <si>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</si>
  <si>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</si>
  <si>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  <phoneticPr fontId="5"/>
  </si>
  <si>
    <t>（注1）60年までは住民基本台帳人口で、61年からは総人口(住民基本台帳人口+外国人登録数)を記載。</t>
    <rPh sb="1" eb="2">
      <t>チュウ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42" eb="45">
      <t>トウロクスウ</t>
    </rPh>
    <rPh sb="47" eb="49">
      <t>キサイ</t>
    </rPh>
    <phoneticPr fontId="5"/>
  </si>
  <si>
    <t>（注2）住民基本台帳法の改正(平成24年7月)により外国人住民も住民基本台帳人口に含むこととなり、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5"/>
  </si>
  <si>
    <t>　　　 混合世帯も整理された。</t>
    <phoneticPr fontId="5"/>
  </si>
  <si>
    <t>（注3）平成25年からは、住民基本台帳人口を記載。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5"/>
  </si>
  <si>
    <t>資料：政策課</t>
    <rPh sb="0" eb="2">
      <t>シリョウ</t>
    </rPh>
    <rPh sb="3" eb="5">
      <t>セイサク</t>
    </rPh>
    <rPh sb="5" eb="6">
      <t>カ</t>
    </rPh>
    <phoneticPr fontId="5"/>
  </si>
  <si>
    <t>2-2. 自然増・社会増の推移</t>
    <phoneticPr fontId="5"/>
  </si>
  <si>
    <t>各年中</t>
    <phoneticPr fontId="9"/>
  </si>
  <si>
    <t>（単位：人）</t>
  </si>
  <si>
    <t>人　口</t>
  </si>
  <si>
    <t>自然増</t>
  </si>
  <si>
    <t>社会増</t>
  </si>
  <si>
    <t>増減計</t>
    <phoneticPr fontId="5"/>
  </si>
  <si>
    <t>（12月末日）</t>
  </si>
  <si>
    <t>出　生</t>
    <phoneticPr fontId="5"/>
  </si>
  <si>
    <t>死　亡</t>
    <phoneticPr fontId="5"/>
  </si>
  <si>
    <t>増　減</t>
    <rPh sb="2" eb="3">
      <t>ゲン</t>
    </rPh>
    <phoneticPr fontId="5"/>
  </si>
  <si>
    <t>転　入</t>
    <phoneticPr fontId="5"/>
  </si>
  <si>
    <t>転　出</t>
    <phoneticPr fontId="5"/>
  </si>
  <si>
    <t>昭和31</t>
    <rPh sb="0" eb="2">
      <t>ショウワ</t>
    </rPh>
    <phoneticPr fontId="5"/>
  </si>
  <si>
    <t>14</t>
    <phoneticPr fontId="5"/>
  </si>
  <si>
    <t>21</t>
  </si>
  <si>
    <t>22</t>
    <phoneticPr fontId="5"/>
  </si>
  <si>
    <t>令和元</t>
    <rPh sb="0" eb="2">
      <t>レイワ</t>
    </rPh>
    <rPh sb="2" eb="3">
      <t>ガン</t>
    </rPh>
    <phoneticPr fontId="9"/>
  </si>
  <si>
    <t>（注1）61年までは住民基本台帳人口を､62年からは総人口（住民基本台帳人口＋外国人登録数）を記載。</t>
    <rPh sb="1" eb="2">
      <t>チュウイ</t>
    </rPh>
    <rPh sb="6" eb="7">
      <t>ネン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22" eb="23">
      <t>ネン</t>
    </rPh>
    <rPh sb="26" eb="27">
      <t>ソウスウ</t>
    </rPh>
    <rPh sb="27" eb="29">
      <t>ジンコウ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39" eb="42">
      <t>ガイコクジン</t>
    </rPh>
    <rPh sb="42" eb="44">
      <t>トウロク</t>
    </rPh>
    <rPh sb="44" eb="45">
      <t>カズ</t>
    </rPh>
    <rPh sb="47" eb="49">
      <t>キサイ</t>
    </rPh>
    <phoneticPr fontId="5"/>
  </si>
  <si>
    <t>（注2）住民基本台帳法の改正(平成24年7月)により外国人住民も住民基本台帳人口に含むこととなった。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5"/>
  </si>
  <si>
    <t>　　　 平成24年からは、住民基本台帳人口を記載。</t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5"/>
  </si>
  <si>
    <t>資料：政策課</t>
    <rPh sb="0" eb="2">
      <t>シリョウ</t>
    </rPh>
    <rPh sb="3" eb="6">
      <t>セイサクカ</t>
    </rPh>
    <phoneticPr fontId="5"/>
  </si>
  <si>
    <t>2-3. 年齢各歳別男女別人口</t>
    <rPh sb="5" eb="7">
      <t>ネンレイ</t>
    </rPh>
    <rPh sb="7" eb="9">
      <t>カクサイ</t>
    </rPh>
    <rPh sb="9" eb="10">
      <t>ベツ</t>
    </rPh>
    <rPh sb="10" eb="12">
      <t>ダンジョ</t>
    </rPh>
    <rPh sb="12" eb="13">
      <t>ベツ</t>
    </rPh>
    <rPh sb="13" eb="15">
      <t>ジンコウ</t>
    </rPh>
    <phoneticPr fontId="5"/>
  </si>
  <si>
    <t>令和2年1月1日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5"/>
  </si>
  <si>
    <t>（単位：人）</t>
    <rPh sb="1" eb="3">
      <t>タンイ</t>
    </rPh>
    <rPh sb="4" eb="5">
      <t>ヒト</t>
    </rPh>
    <phoneticPr fontId="5"/>
  </si>
  <si>
    <t>年　齢</t>
    <phoneticPr fontId="5"/>
  </si>
  <si>
    <t>計</t>
  </si>
  <si>
    <t>総　数</t>
    <phoneticPr fontId="9"/>
  </si>
  <si>
    <t>100歳以上</t>
    <phoneticPr fontId="5"/>
  </si>
  <si>
    <t>2-4. 年齢5歳階級別男女別人口</t>
    <rPh sb="5" eb="7">
      <t>ネンレイ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5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</si>
  <si>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</si>
  <si>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</si>
  <si>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</si>
  <si>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</si>
  <si>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</si>
  <si>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</si>
  <si>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</si>
  <si>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</si>
  <si>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</si>
  <si>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</si>
  <si>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</si>
  <si>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</si>
  <si>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</si>
  <si>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</si>
  <si>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</si>
  <si>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</si>
  <si>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</si>
  <si>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</si>
  <si>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</si>
  <si>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</si>
  <si>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</si>
  <si>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平成31年4月1日</t>
    <phoneticPr fontId="5"/>
  </si>
  <si>
    <t>地区名</t>
  </si>
  <si>
    <t>面　積</t>
  </si>
  <si>
    <t>総数</t>
  </si>
  <si>
    <t>（k㎡）</t>
  </si>
  <si>
    <t>総　数</t>
    <rPh sb="0" eb="1">
      <t>フサ</t>
    </rPh>
    <rPh sb="2" eb="3">
      <t>カズ</t>
    </rPh>
    <phoneticPr fontId="5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</si>
  <si>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</si>
  <si>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</si>
  <si>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</si>
  <si>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</si>
  <si>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</si>
  <si>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</si>
  <si>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</si>
  <si>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</si>
  <si>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</si>
  <si>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</si>
  <si>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</si>
  <si>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</si>
  <si>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5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</si>
  <si>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5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</si>
  <si>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5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</si>
  <si>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5"/>
  </si>
  <si>
    <t>資料：政策課</t>
    <rPh sb="3" eb="5">
      <t>セイサク</t>
    </rPh>
    <rPh sb="5" eb="6">
      <t>カ</t>
    </rPh>
    <phoneticPr fontId="5"/>
  </si>
  <si>
    <t>2-6. 地区別人口の推移</t>
    <phoneticPr fontId="5"/>
  </si>
  <si>
    <t>各年4月1日</t>
    <phoneticPr fontId="5"/>
  </si>
  <si>
    <t>地  区</t>
    <phoneticPr fontId="5"/>
  </si>
  <si>
    <t>27年</t>
    <rPh sb="2" eb="3">
      <t>ネン</t>
    </rPh>
    <phoneticPr fontId="5"/>
  </si>
  <si>
    <t>28年</t>
    <rPh sb="2" eb="3">
      <t>ネン</t>
    </rPh>
    <phoneticPr fontId="5"/>
  </si>
  <si>
    <t>29年</t>
    <rPh sb="2" eb="3">
      <t>ネン</t>
    </rPh>
    <phoneticPr fontId="5"/>
  </si>
  <si>
    <t>30年</t>
    <rPh sb="2" eb="3">
      <t>ネン</t>
    </rPh>
    <phoneticPr fontId="5"/>
  </si>
  <si>
    <t>総  数</t>
    <phoneticPr fontId="5"/>
  </si>
  <si>
    <t>桜  井</t>
    <phoneticPr fontId="5"/>
  </si>
  <si>
    <t>新  方</t>
    <phoneticPr fontId="5"/>
  </si>
  <si>
    <t>増  林</t>
    <phoneticPr fontId="5"/>
  </si>
  <si>
    <t>大  袋</t>
    <phoneticPr fontId="5"/>
  </si>
  <si>
    <t>荻  島</t>
    <phoneticPr fontId="5"/>
  </si>
  <si>
    <t>出  羽</t>
    <phoneticPr fontId="5"/>
  </si>
  <si>
    <t>蒲  生</t>
    <phoneticPr fontId="5"/>
  </si>
  <si>
    <t>川  柳</t>
    <phoneticPr fontId="5"/>
  </si>
  <si>
    <t>大  沢</t>
    <phoneticPr fontId="5"/>
  </si>
  <si>
    <t>越ヶ谷</t>
    <rPh sb="0" eb="3">
      <t>コシガヤ</t>
    </rPh>
    <phoneticPr fontId="5"/>
  </si>
  <si>
    <t>2-7. 町（丁）字別人口・世帯数</t>
    <rPh sb="5" eb="6">
      <t>マチ</t>
    </rPh>
    <rPh sb="7" eb="8">
      <t>チョウ</t>
    </rPh>
    <rPh sb="9" eb="10">
      <t>アザ</t>
    </rPh>
    <rPh sb="10" eb="11">
      <t>ベツ</t>
    </rPh>
    <rPh sb="11" eb="13">
      <t>ジンコウ</t>
    </rPh>
    <rPh sb="14" eb="17">
      <t>セタイスウ</t>
    </rPh>
    <phoneticPr fontId="5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</si>
  <si>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5"/>
  </si>
  <si>
    <t>総　数</t>
    <phoneticPr fontId="5"/>
  </si>
  <si>
    <t xml:space="preserve"> </t>
    <phoneticPr fontId="5"/>
  </si>
  <si>
    <t>（桜井地区）　　　　　　</t>
    <phoneticPr fontId="5"/>
  </si>
  <si>
    <t>（大袋地区）　　　　　　</t>
    <phoneticPr fontId="5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</si>
  <si>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</si>
  <si>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</si>
  <si>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</si>
  <si>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</si>
  <si>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</si>
  <si>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</si>
  <si>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</si>
  <si>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</si>
  <si>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</si>
  <si>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</si>
  <si>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</si>
  <si>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</si>
  <si>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5"/>
  </si>
  <si>
    <t>大字大林</t>
  </si>
  <si>
    <t>千間台東２丁目</t>
    <rPh sb="5" eb="7">
      <t>チョウメ</t>
    </rPh>
    <phoneticPr fontId="5"/>
  </si>
  <si>
    <t>大字大房</t>
  </si>
  <si>
    <t>千間台東３丁目</t>
    <rPh sb="5" eb="7">
      <t>チョウメ</t>
    </rPh>
    <phoneticPr fontId="5"/>
  </si>
  <si>
    <t>千間台西１丁目</t>
  </si>
  <si>
    <t>千間台東４丁目</t>
    <rPh sb="5" eb="7">
      <t>チョウメ</t>
    </rPh>
    <phoneticPr fontId="5"/>
  </si>
  <si>
    <t>千間台西２丁目</t>
  </si>
  <si>
    <t>千間台西３丁目</t>
  </si>
  <si>
    <t>（新方地区）　　　　　　</t>
    <phoneticPr fontId="5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</si>
  <si>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</si>
  <si>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</si>
  <si>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</si>
  <si>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</si>
  <si>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</si>
  <si>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</si>
  <si>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</si>
  <si>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5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</si>
  <si>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</si>
  <si>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</si>
  <si>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</si>
  <si>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</si>
  <si>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</si>
  <si>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</si>
  <si>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</si>
  <si>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</si>
  <si>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</si>
  <si>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</si>
  <si>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</si>
  <si>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</si>
  <si>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</si>
  <si>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</si>
  <si>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5"/>
  </si>
  <si>
    <t>（出羽地区）　　　　　　</t>
    <phoneticPr fontId="5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</si>
  <si>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</si>
  <si>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</si>
  <si>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</si>
  <si>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</si>
  <si>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5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</si>
  <si>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</si>
  <si>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</si>
  <si>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</si>
  <si>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</si>
  <si>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</si>
  <si>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</si>
  <si>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</si>
  <si>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</si>
  <si>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</si>
  <si>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</si>
  <si>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</si>
  <si>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</si>
  <si>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</si>
  <si>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</si>
  <si>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</si>
  <si>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</si>
  <si>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</si>
  <si>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</si>
  <si>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</si>
  <si>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</si>
  <si>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</si>
  <si>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</si>
  <si>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</si>
  <si>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</si>
  <si>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</si>
  <si>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</si>
  <si>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</si>
  <si>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</si>
  <si>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</si>
  <si>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</si>
  <si>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</si>
  <si>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</si>
  <si>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</si>
  <si>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</si>
  <si>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</si>
  <si>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</si>
  <si>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</si>
  <si>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</si>
  <si>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</si>
  <si>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</si>
  <si>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</si>
  <si>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</si>
  <si>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</si>
  <si>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</si>
  <si>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</si>
  <si>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</si>
  <si>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5"/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</si>
  <si>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</si>
  <si>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</si>
  <si>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</si>
  <si>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5"/>
  </si>
  <si>
    <t>（蒲生地区）　　　　　　</t>
    <phoneticPr fontId="5"/>
  </si>
  <si>
    <t>ﾚｲｸﾀｳﾝ１丁目</t>
  </si>
  <si>
    <t>大字蒲生</t>
  </si>
  <si>
    <t>ﾚｲｸﾀｳﾝ２丁目</t>
  </si>
  <si>
    <t>瓦曽根１丁目</t>
  </si>
  <si>
    <t>ﾚｲｸﾀｳﾝ３丁目</t>
  </si>
  <si>
    <t>瓦曽根２丁目</t>
  </si>
  <si>
    <t>ﾚｲｸﾀｳﾝ４丁目</t>
  </si>
  <si>
    <t>南越谷１丁目</t>
  </si>
  <si>
    <t>ﾚｲｸﾀｳﾝ５丁目</t>
  </si>
  <si>
    <t>登戸町</t>
  </si>
  <si>
    <t>ﾚｲｸﾀｳﾝ６丁目</t>
  </si>
  <si>
    <t>蒲生東町</t>
  </si>
  <si>
    <t>ﾚｲｸﾀｳﾝ８丁目</t>
  </si>
  <si>
    <t>蒲生寿町</t>
  </si>
  <si>
    <t>ﾚｲｸﾀｳﾝ９丁目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</si>
  <si>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</si>
  <si>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</si>
  <si>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</si>
  <si>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</si>
  <si>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</si>
  <si>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</si>
  <si>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</si>
  <si>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</si>
  <si>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</si>
  <si>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</si>
  <si>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</si>
  <si>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</si>
  <si>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</si>
  <si>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</si>
  <si>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</si>
  <si>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</si>
  <si>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</si>
  <si>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</si>
  <si>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</si>
  <si>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</si>
  <si>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</si>
  <si>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</si>
  <si>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</si>
  <si>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</si>
  <si>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</si>
  <si>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</si>
  <si>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5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</si>
  <si>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</si>
  <si>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</si>
  <si>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</si>
  <si>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</si>
  <si>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</si>
  <si>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5"/>
  </si>
  <si>
    <t>北越谷５丁目</t>
  </si>
  <si>
    <t>川柳町２丁目</t>
    <phoneticPr fontId="5"/>
  </si>
  <si>
    <t>川柳町３丁目</t>
    <phoneticPr fontId="5"/>
  </si>
  <si>
    <t>（越ヶ谷地区）　　　　　</t>
  </si>
  <si>
    <t>川柳町４丁目</t>
    <phoneticPr fontId="5"/>
  </si>
  <si>
    <t>川柳町５丁目</t>
    <phoneticPr fontId="5"/>
  </si>
  <si>
    <t>越ヶ谷１丁目</t>
  </si>
  <si>
    <t>ﾚｲｸﾀｳﾝ７丁目</t>
    <rPh sb="7" eb="9">
      <t>チョウメ</t>
    </rPh>
    <phoneticPr fontId="5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</si>
  <si>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</si>
  <si>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</si>
  <si>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</si>
  <si>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</si>
  <si>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</si>
  <si>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</si>
  <si>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</si>
  <si>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</si>
  <si>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</si>
  <si>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</si>
  <si>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</si>
  <si>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</si>
  <si>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</si>
  <si>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</si>
  <si>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</si>
  <si>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</si>
  <si>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</si>
  <si>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</si>
  <si>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</si>
  <si>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</si>
  <si>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</si>
  <si>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</si>
  <si>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</si>
  <si>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</si>
  <si>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</si>
  <si>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</si>
  <si>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</si>
  <si>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</si>
  <si>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</si>
  <si>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</si>
  <si>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</si>
  <si>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</si>
  <si>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</si>
  <si>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</si>
  <si>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</si>
  <si>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</si>
  <si>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5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</si>
  <si>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</si>
  <si>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</si>
  <si>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</si>
  <si>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</si>
  <si>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</si>
  <si>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</si>
  <si>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</si>
  <si>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</si>
  <si>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</si>
  <si>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</si>
  <si>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</si>
  <si>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</si>
  <si>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5"/>
  </si>
  <si>
    <t>2-8. 都道府県別転入者数</t>
    <phoneticPr fontId="5"/>
  </si>
  <si>
    <t>（単位：人）</t>
    <phoneticPr fontId="3"/>
  </si>
  <si>
    <t>前の住所地</t>
    <rPh sb="0" eb="1">
      <t>マエ</t>
    </rPh>
    <rPh sb="2" eb="4">
      <t>ジュウショ</t>
    </rPh>
    <rPh sb="4" eb="5">
      <t>チ</t>
    </rPh>
    <phoneticPr fontId="5"/>
  </si>
  <si>
    <t>平成27年</t>
    <rPh sb="0" eb="2">
      <t>ヘイセイ</t>
    </rPh>
    <rPh sb="4" eb="5">
      <t>ネン</t>
    </rPh>
    <phoneticPr fontId="5"/>
  </si>
  <si>
    <t>令和元年</t>
    <rPh sb="0" eb="2">
      <t>レイワ</t>
    </rPh>
    <rPh sb="2" eb="3">
      <t>ガン</t>
    </rPh>
    <rPh sb="3" eb="4">
      <t>ネン</t>
    </rPh>
    <phoneticPr fontId="5"/>
  </si>
  <si>
    <t>総  数</t>
    <phoneticPr fontId="5"/>
  </si>
  <si>
    <t>北海道</t>
  </si>
  <si>
    <t>青  森</t>
    <phoneticPr fontId="5"/>
  </si>
  <si>
    <t>岩  手</t>
    <phoneticPr fontId="5"/>
  </si>
  <si>
    <t>宮  城</t>
    <phoneticPr fontId="5"/>
  </si>
  <si>
    <t>秋  田</t>
    <phoneticPr fontId="5"/>
  </si>
  <si>
    <t>山  形</t>
    <phoneticPr fontId="5"/>
  </si>
  <si>
    <t>福  島</t>
    <phoneticPr fontId="5"/>
  </si>
  <si>
    <t>茨  城</t>
    <phoneticPr fontId="5"/>
  </si>
  <si>
    <t>栃  木</t>
    <phoneticPr fontId="5"/>
  </si>
  <si>
    <t>群  馬</t>
    <phoneticPr fontId="5"/>
  </si>
  <si>
    <t>埼  玉</t>
    <phoneticPr fontId="5"/>
  </si>
  <si>
    <t>千  葉</t>
    <phoneticPr fontId="5"/>
  </si>
  <si>
    <t>東  京</t>
    <phoneticPr fontId="5"/>
  </si>
  <si>
    <t>神奈川</t>
  </si>
  <si>
    <t>新  潟</t>
    <phoneticPr fontId="5"/>
  </si>
  <si>
    <t>富  山</t>
    <phoneticPr fontId="5"/>
  </si>
  <si>
    <t>石  川</t>
    <phoneticPr fontId="5"/>
  </si>
  <si>
    <t>福  井</t>
    <phoneticPr fontId="5"/>
  </si>
  <si>
    <t>山  梨</t>
    <phoneticPr fontId="5"/>
  </si>
  <si>
    <t>長  野</t>
    <phoneticPr fontId="5"/>
  </si>
  <si>
    <t>岐  阜</t>
    <phoneticPr fontId="5"/>
  </si>
  <si>
    <t>静  岡</t>
    <phoneticPr fontId="5"/>
  </si>
  <si>
    <t>愛  知</t>
    <phoneticPr fontId="5"/>
  </si>
  <si>
    <t>三  重</t>
    <phoneticPr fontId="5"/>
  </si>
  <si>
    <t>滋  賀</t>
    <phoneticPr fontId="5"/>
  </si>
  <si>
    <t>京  都</t>
    <phoneticPr fontId="5"/>
  </si>
  <si>
    <t>大  阪</t>
    <phoneticPr fontId="5"/>
  </si>
  <si>
    <t>兵  庫</t>
    <phoneticPr fontId="5"/>
  </si>
  <si>
    <t>奈  良</t>
    <phoneticPr fontId="5"/>
  </si>
  <si>
    <t>和歌山</t>
  </si>
  <si>
    <t>鳥  取</t>
    <phoneticPr fontId="5"/>
  </si>
  <si>
    <t>島  根</t>
    <phoneticPr fontId="5"/>
  </si>
  <si>
    <t>岡  山</t>
    <phoneticPr fontId="5"/>
  </si>
  <si>
    <t>広  島</t>
    <phoneticPr fontId="5"/>
  </si>
  <si>
    <t>山  口</t>
    <phoneticPr fontId="5"/>
  </si>
  <si>
    <t>徳  島</t>
    <phoneticPr fontId="5"/>
  </si>
  <si>
    <t>香  川</t>
    <phoneticPr fontId="5"/>
  </si>
  <si>
    <t>愛  媛</t>
    <phoneticPr fontId="5"/>
  </si>
  <si>
    <t>高  知</t>
    <phoneticPr fontId="5"/>
  </si>
  <si>
    <t>福  岡</t>
    <phoneticPr fontId="5"/>
  </si>
  <si>
    <t>佐  賀</t>
    <phoneticPr fontId="5"/>
  </si>
  <si>
    <t>長  崎</t>
    <phoneticPr fontId="5"/>
  </si>
  <si>
    <t>熊  本</t>
    <phoneticPr fontId="5"/>
  </si>
  <si>
    <t>大  分</t>
    <phoneticPr fontId="5"/>
  </si>
  <si>
    <t>宮  崎</t>
    <phoneticPr fontId="5"/>
  </si>
  <si>
    <t>鹿児島</t>
  </si>
  <si>
    <t>沖  縄</t>
    <phoneticPr fontId="5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</si>
  <si>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5"/>
  </si>
  <si>
    <t>資料：政策課「住民基本台帳人口移動報告表」</t>
    <rPh sb="0" eb="2">
      <t>シリョウ</t>
    </rPh>
    <rPh sb="3" eb="5">
      <t>セイサク</t>
    </rPh>
    <rPh sb="5" eb="6">
      <t>カ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rPh sb="19" eb="20">
      <t>ヒョウ</t>
    </rPh>
    <phoneticPr fontId="5"/>
  </si>
  <si>
    <t>2-9. 年齢３区分人口の推移</t>
    <rPh sb="5" eb="7">
      <t>ネンレイ</t>
    </rPh>
    <rPh sb="8" eb="10">
      <t>クブン</t>
    </rPh>
    <rPh sb="13" eb="15">
      <t>スイイ</t>
    </rPh>
    <phoneticPr fontId="5"/>
  </si>
  <si>
    <t>各年1月1日</t>
    <rPh sb="0" eb="2">
      <t>カクネン</t>
    </rPh>
    <phoneticPr fontId="5"/>
  </si>
  <si>
    <t>（単位：人、％）</t>
  </si>
  <si>
    <t>年</t>
    <phoneticPr fontId="5"/>
  </si>
  <si>
    <t>総　数</t>
    <phoneticPr fontId="5"/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</si>
  <si>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5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</si>
  <si>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5"/>
  </si>
  <si>
    <t>65歳以上人口</t>
    <rPh sb="2" eb="3">
      <t>サイ</t>
    </rPh>
    <rPh sb="3" eb="5">
      <t>イジョウ</t>
    </rPh>
    <phoneticPr fontId="5"/>
  </si>
  <si>
    <t>実　数</t>
    <phoneticPr fontId="5"/>
  </si>
  <si>
    <t>割　合</t>
    <phoneticPr fontId="5"/>
  </si>
  <si>
    <t>割　合</t>
    <phoneticPr fontId="5"/>
  </si>
  <si>
    <t>昭和35</t>
    <phoneticPr fontId="5"/>
  </si>
  <si>
    <t>平成2</t>
    <rPh sb="0" eb="2">
      <t>ヘイセイ</t>
    </rPh>
    <phoneticPr fontId="5"/>
  </si>
  <si>
    <t>15</t>
    <phoneticPr fontId="5"/>
  </si>
  <si>
    <t>令和2</t>
    <rPh sb="0" eb="1">
      <t>レイワ</t>
    </rPh>
    <phoneticPr fontId="9"/>
  </si>
  <si>
    <t>（注）昭和55年以前は「国勢調査」（10月1日現在）。56年以降「埼玉県町（丁）字別人口調査」。</t>
    <rPh sb="1" eb="2">
      <t>チュウ</t>
    </rPh>
    <rPh sb="3" eb="5">
      <t>ショウワ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3" eb="36">
      <t>サイタマケン</t>
    </rPh>
    <rPh sb="36" eb="37">
      <t>マチ</t>
    </rPh>
    <rPh sb="38" eb="39">
      <t>チョウ</t>
    </rPh>
    <rPh sb="40" eb="41">
      <t>アザ</t>
    </rPh>
    <rPh sb="41" eb="42">
      <t>ベツ</t>
    </rPh>
    <rPh sb="42" eb="44">
      <t>ジンコウ</t>
    </rPh>
    <rPh sb="44" eb="46">
      <t>チョウサ</t>
    </rPh>
    <phoneticPr fontId="5"/>
  </si>
  <si>
    <t>2-10. 市民の平均年齢</t>
    <phoneticPr fontId="5"/>
  </si>
  <si>
    <t>（単位：歳）</t>
    <rPh sb="1" eb="3">
      <t>タンイ</t>
    </rPh>
    <rPh sb="4" eb="5">
      <t>サイ</t>
    </rPh>
    <phoneticPr fontId="5"/>
  </si>
  <si>
    <t xml:space="preserve"> 平  均  </t>
    <phoneticPr fontId="5"/>
  </si>
  <si>
    <t xml:space="preserve">      昭和35</t>
    <rPh sb="6" eb="8">
      <t>ショウワ</t>
    </rPh>
    <phoneticPr fontId="5"/>
  </si>
  <si>
    <t xml:space="preserve">       平成2</t>
    <phoneticPr fontId="5"/>
  </si>
  <si>
    <t>15</t>
    <phoneticPr fontId="5"/>
  </si>
  <si>
    <t>22</t>
  </si>
  <si>
    <t>23</t>
    <phoneticPr fontId="5"/>
  </si>
  <si>
    <t>（注）昭和55年以前は「国勢調査」(10月1日現在)｡ 60年以降「埼玉県町(丁)字別人口調査」。</t>
    <rPh sb="1" eb="2">
      <t>チュウイ</t>
    </rPh>
    <rPh sb="3" eb="5">
      <t>ショウワ</t>
    </rPh>
    <rPh sb="7" eb="8">
      <t>ネン</t>
    </rPh>
    <rPh sb="8" eb="10">
      <t>イゼン</t>
    </rPh>
    <rPh sb="12" eb="14">
      <t>コクセイ</t>
    </rPh>
    <rPh sb="14" eb="16">
      <t>チョウサ</t>
    </rPh>
    <rPh sb="20" eb="21">
      <t>ガツ</t>
    </rPh>
    <rPh sb="22" eb="23">
      <t>ニチ</t>
    </rPh>
    <rPh sb="23" eb="25">
      <t>ゲンザイ</t>
    </rPh>
    <rPh sb="30" eb="31">
      <t>ネン</t>
    </rPh>
    <rPh sb="31" eb="33">
      <t>イコウ</t>
    </rPh>
    <rPh sb="34" eb="36">
      <t>サイタマ</t>
    </rPh>
    <rPh sb="36" eb="37">
      <t>ケン</t>
    </rPh>
    <rPh sb="37" eb="38">
      <t>マチ</t>
    </rPh>
    <rPh sb="39" eb="40">
      <t>チョウメ</t>
    </rPh>
    <rPh sb="41" eb="42">
      <t>アザ</t>
    </rPh>
    <rPh sb="42" eb="43">
      <t>ベツ</t>
    </rPh>
    <rPh sb="43" eb="45">
      <t>ジンコウ</t>
    </rPh>
    <rPh sb="45" eb="47">
      <t>チョウサ</t>
    </rPh>
    <phoneticPr fontId="5"/>
  </si>
  <si>
    <t>資料：政策課</t>
    <phoneticPr fontId="5"/>
  </si>
  <si>
    <t>2-11.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5"/>
  </si>
  <si>
    <t>各年度末</t>
    <rPh sb="0" eb="3">
      <t>カクネンド</t>
    </rPh>
    <phoneticPr fontId="9"/>
  </si>
  <si>
    <t>（単位：人）</t>
    <rPh sb="1" eb="3">
      <t>タンイ</t>
    </rPh>
    <rPh sb="4" eb="5">
      <t>ニン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</si>
  <si>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</si>
  <si>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27年度</t>
    <rPh sb="2" eb="3">
      <t>ネン</t>
    </rPh>
    <rPh sb="3" eb="4">
      <t>ド</t>
    </rPh>
    <phoneticPr fontId="5"/>
  </si>
  <si>
    <t>28年度</t>
    <rPh sb="2" eb="3">
      <t>ネン</t>
    </rPh>
    <rPh sb="3" eb="4">
      <t>ド</t>
    </rPh>
    <phoneticPr fontId="5"/>
  </si>
  <si>
    <t>29年度</t>
    <rPh sb="2" eb="3">
      <t>ネン</t>
    </rPh>
    <rPh sb="3" eb="4">
      <t>ド</t>
    </rPh>
    <phoneticPr fontId="5"/>
  </si>
  <si>
    <t>30年度</t>
    <rPh sb="2" eb="3">
      <t>ネン</t>
    </rPh>
    <rPh sb="3" eb="4">
      <t>ド</t>
    </rPh>
    <phoneticPr fontId="5"/>
  </si>
  <si>
    <t>韓国及び朝鮮</t>
    <rPh sb="0" eb="2">
      <t>カンコク</t>
    </rPh>
    <rPh sb="2" eb="3">
      <t>オヨ</t>
    </rPh>
    <rPh sb="4" eb="6">
      <t>チョウセン</t>
    </rPh>
    <phoneticPr fontId="5"/>
  </si>
  <si>
    <t>中国及び台湾</t>
    <rPh sb="0" eb="2">
      <t>チュウゴク</t>
    </rPh>
    <rPh sb="2" eb="3">
      <t>オヨ</t>
    </rPh>
    <rPh sb="4" eb="6">
      <t>タイワン</t>
    </rPh>
    <phoneticPr fontId="5"/>
  </si>
  <si>
    <t>フィリピン</t>
    <phoneticPr fontId="5"/>
  </si>
  <si>
    <t>パキスタン</t>
    <phoneticPr fontId="5"/>
  </si>
  <si>
    <t>インド</t>
    <phoneticPr fontId="5"/>
  </si>
  <si>
    <t>タイ</t>
    <phoneticPr fontId="5"/>
  </si>
  <si>
    <t>べトナム</t>
    <phoneticPr fontId="5"/>
  </si>
  <si>
    <t>英国</t>
    <rPh sb="0" eb="2">
      <t>エイコク</t>
    </rPh>
    <phoneticPr fontId="5"/>
  </si>
  <si>
    <t>米国</t>
    <rPh sb="0" eb="2">
      <t>ベイコク</t>
    </rPh>
    <phoneticPr fontId="5"/>
  </si>
  <si>
    <t>ブラジル</t>
    <phoneticPr fontId="5"/>
  </si>
  <si>
    <t>ペルー</t>
    <phoneticPr fontId="5"/>
  </si>
  <si>
    <t>ガーナ</t>
    <phoneticPr fontId="5"/>
  </si>
  <si>
    <t>その他</t>
    <rPh sb="2" eb="3">
      <t>タ</t>
    </rPh>
    <phoneticPr fontId="5"/>
  </si>
  <si>
    <t>資料：市民課</t>
    <rPh sb="0" eb="2">
      <t>シリョウ</t>
    </rPh>
    <rPh sb="3" eb="6">
      <t>シミンカ</t>
    </rPh>
    <phoneticPr fontId="5"/>
  </si>
  <si>
    <t>南越谷</t>
    <rPh sb="0" eb="1">
      <t>ミナミ</t>
    </rPh>
    <rPh sb="1" eb="2">
      <t>コシ</t>
    </rPh>
    <rPh sb="2" eb="3">
      <t>タニ</t>
    </rPh>
    <phoneticPr fontId="5"/>
  </si>
  <si>
    <t>31年</t>
    <rPh sb="2" eb="3">
      <t>ネン</t>
    </rPh>
    <phoneticPr fontId="5"/>
  </si>
  <si>
    <t>（注2）国勢調査は5年に一度実施され、平成27年の結果が現時点で最新のデータとなる。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5"/>
  </si>
  <si>
    <t>（注1）大正9年～昭和30年の人口は現在の市域による。従って調査時点における公表数とは一致しない場合がある。</t>
    <phoneticPr fontId="5"/>
  </si>
  <si>
    <t>22年</t>
    <rPh sb="2" eb="3">
      <t>ネン</t>
    </rPh>
    <phoneticPr fontId="5"/>
  </si>
  <si>
    <t>17年</t>
    <rPh sb="2" eb="3">
      <t>ネン</t>
    </rPh>
    <phoneticPr fontId="5"/>
  </si>
  <si>
    <t>12年</t>
    <rPh sb="2" eb="3">
      <t>ネン</t>
    </rPh>
    <phoneticPr fontId="5"/>
  </si>
  <si>
    <t>7年</t>
    <rPh sb="1" eb="2">
      <t>ネン</t>
    </rPh>
    <phoneticPr fontId="5"/>
  </si>
  <si>
    <t>　　平成 2年</t>
    <rPh sb="6" eb="7">
      <t>ネン</t>
    </rPh>
    <phoneticPr fontId="5"/>
  </si>
  <si>
    <t>60年</t>
    <rPh sb="2" eb="3">
      <t>ネン</t>
    </rPh>
    <phoneticPr fontId="5"/>
  </si>
  <si>
    <t>55年</t>
    <rPh sb="2" eb="3">
      <t>ネン</t>
    </rPh>
    <phoneticPr fontId="5"/>
  </si>
  <si>
    <t>50年</t>
    <rPh sb="2" eb="3">
      <t>ネン</t>
    </rPh>
    <phoneticPr fontId="5"/>
  </si>
  <si>
    <t>45年</t>
    <rPh sb="2" eb="3">
      <t>ネン</t>
    </rPh>
    <phoneticPr fontId="5"/>
  </si>
  <si>
    <t>40年</t>
    <rPh sb="2" eb="3">
      <t>ネン</t>
    </rPh>
    <phoneticPr fontId="5"/>
  </si>
  <si>
    <t>35年</t>
    <rPh sb="2" eb="3">
      <t>ネン</t>
    </rPh>
    <phoneticPr fontId="5"/>
  </si>
  <si>
    <t>‐</t>
    <phoneticPr fontId="5"/>
  </si>
  <si>
    <t>‐</t>
    <phoneticPr fontId="5"/>
  </si>
  <si>
    <t>‐</t>
    <phoneticPr fontId="5"/>
  </si>
  <si>
    <t>25年</t>
    <rPh sb="2" eb="3">
      <t>ネン</t>
    </rPh>
    <phoneticPr fontId="5"/>
  </si>
  <si>
    <t>15年</t>
    <rPh sb="2" eb="3">
      <t>ネン</t>
    </rPh>
    <phoneticPr fontId="5"/>
  </si>
  <si>
    <t>10年</t>
    <rPh sb="2" eb="3">
      <t>ネン</t>
    </rPh>
    <phoneticPr fontId="5"/>
  </si>
  <si>
    <t>　　昭和 5年</t>
    <rPh sb="6" eb="7">
      <t>ネン</t>
    </rPh>
    <phoneticPr fontId="5"/>
  </si>
  <si>
    <t>14年</t>
    <rPh sb="2" eb="3">
      <t>ネン</t>
    </rPh>
    <phoneticPr fontId="5"/>
  </si>
  <si>
    <t>　　大正 9年</t>
    <rPh sb="6" eb="7">
      <t>ネン</t>
    </rPh>
    <phoneticPr fontId="5"/>
  </si>
  <si>
    <r>
      <t xml:space="preserve">面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5"/>
  </si>
  <si>
    <t>世　帯</t>
    <phoneticPr fontId="5"/>
  </si>
  <si>
    <r>
      <t xml:space="preserve">増減率
</t>
    </r>
    <r>
      <rPr>
        <sz val="8"/>
        <rFont val="ＭＳ 明朝"/>
        <family val="1"/>
        <charset val="128"/>
      </rPr>
      <t>(％)</t>
    </r>
    <rPh sb="0" eb="2">
      <t>ゾウゲン</t>
    </rPh>
    <rPh sb="2" eb="3">
      <t>リツ</t>
    </rPh>
    <phoneticPr fontId="5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</si>
  <si>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5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</si>
  <si>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5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</si>
  <si>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5"/>
  </si>
  <si>
    <r>
      <t xml:space="preserve">総　数
</t>
    </r>
    <r>
      <rPr>
        <sz val="8"/>
        <rFont val="ＭＳ 明朝"/>
        <family val="1"/>
        <charset val="128"/>
      </rPr>
      <t>(人)</t>
    </r>
    <rPh sb="5" eb="6">
      <t>ニン</t>
    </rPh>
    <phoneticPr fontId="5"/>
  </si>
  <si>
    <t>年</t>
    <phoneticPr fontId="5"/>
  </si>
  <si>
    <t>各年10月1日</t>
    <rPh sb="0" eb="2">
      <t>カクネン</t>
    </rPh>
    <rPh sb="4" eb="5">
      <t>ガツ</t>
    </rPh>
    <rPh sb="6" eb="7">
      <t>ニチ</t>
    </rPh>
    <phoneticPr fontId="5"/>
  </si>
  <si>
    <t>2-12. 国勢調査人口の推移</t>
    <rPh sb="6" eb="10">
      <t>コクセイ</t>
    </rPh>
    <phoneticPr fontId="5"/>
  </si>
  <si>
    <t>100 歳以上</t>
    <phoneticPr fontId="19"/>
  </si>
  <si>
    <t xml:space="preserve">　　　99    </t>
  </si>
  <si>
    <t xml:space="preserve">　　　98    </t>
  </si>
  <si>
    <t xml:space="preserve">　　　97    </t>
  </si>
  <si>
    <t xml:space="preserve">　　　96    </t>
  </si>
  <si>
    <t xml:space="preserve">　　　95    </t>
  </si>
  <si>
    <t xml:space="preserve">　　　94    </t>
  </si>
  <si>
    <t xml:space="preserve">　　　93    </t>
  </si>
  <si>
    <t xml:space="preserve">　　　92    </t>
  </si>
  <si>
    <t xml:space="preserve">　　　91    </t>
  </si>
  <si>
    <t xml:space="preserve">　　　90    </t>
  </si>
  <si>
    <t xml:space="preserve">　　　89    </t>
  </si>
  <si>
    <t xml:space="preserve">　　　88    </t>
  </si>
  <si>
    <t xml:space="preserve">　　　87    </t>
  </si>
  <si>
    <t xml:space="preserve">　　　86    </t>
  </si>
  <si>
    <t xml:space="preserve">　　　85    </t>
  </si>
  <si>
    <t xml:space="preserve">　　　84    </t>
  </si>
  <si>
    <t xml:space="preserve">　　　83    </t>
  </si>
  <si>
    <t xml:space="preserve">　　　82    </t>
  </si>
  <si>
    <t xml:space="preserve">　　　81    </t>
  </si>
  <si>
    <t xml:space="preserve">　　　80    </t>
  </si>
  <si>
    <t xml:space="preserve">　　　79    </t>
  </si>
  <si>
    <t xml:space="preserve">　　　78    </t>
  </si>
  <si>
    <t xml:space="preserve">　　　77    </t>
  </si>
  <si>
    <t xml:space="preserve">　　　76    </t>
  </si>
  <si>
    <t xml:space="preserve">　　　75    </t>
  </si>
  <si>
    <t xml:space="preserve">　　　74    </t>
  </si>
  <si>
    <t xml:space="preserve">　　　73    </t>
  </si>
  <si>
    <t xml:space="preserve">　　　72    </t>
  </si>
  <si>
    <t xml:space="preserve">　　　71    </t>
  </si>
  <si>
    <t xml:space="preserve">　　　70    </t>
  </si>
  <si>
    <t xml:space="preserve">　　　69    </t>
  </si>
  <si>
    <t xml:space="preserve">　　　68    </t>
  </si>
  <si>
    <t xml:space="preserve">　　　67    </t>
  </si>
  <si>
    <t xml:space="preserve">　　　66    </t>
  </si>
  <si>
    <t xml:space="preserve">　　　65    </t>
  </si>
  <si>
    <t xml:space="preserve">　　　64    </t>
  </si>
  <si>
    <t xml:space="preserve">　　　63    </t>
  </si>
  <si>
    <t xml:space="preserve">　　　62    </t>
  </si>
  <si>
    <t xml:space="preserve">　　　61    </t>
  </si>
  <si>
    <t xml:space="preserve">　　　60    </t>
  </si>
  <si>
    <t xml:space="preserve">　　　59    </t>
  </si>
  <si>
    <t xml:space="preserve">　　　58    </t>
  </si>
  <si>
    <t xml:space="preserve">　　　57    </t>
  </si>
  <si>
    <t xml:space="preserve">　　　56    </t>
  </si>
  <si>
    <t xml:space="preserve">　　　55    </t>
  </si>
  <si>
    <t xml:space="preserve">　　　54    </t>
  </si>
  <si>
    <t xml:space="preserve">　　　53    </t>
  </si>
  <si>
    <t xml:space="preserve">　　　52    </t>
  </si>
  <si>
    <t xml:space="preserve">　　　51    </t>
    <phoneticPr fontId="5"/>
  </si>
  <si>
    <t xml:space="preserve">　　　50    </t>
  </si>
  <si>
    <t xml:space="preserve">　　　49    </t>
  </si>
  <si>
    <t xml:space="preserve">　　　48    </t>
  </si>
  <si>
    <t xml:space="preserve">　　　47    </t>
  </si>
  <si>
    <t xml:space="preserve">　　　46    </t>
  </si>
  <si>
    <t xml:space="preserve">　　　45    </t>
  </si>
  <si>
    <t xml:space="preserve">　　　44    </t>
  </si>
  <si>
    <t xml:space="preserve">　　　43    </t>
  </si>
  <si>
    <t xml:space="preserve">　　　42    </t>
  </si>
  <si>
    <t xml:space="preserve">　　　41    </t>
  </si>
  <si>
    <t xml:space="preserve">　　　40    </t>
  </si>
  <si>
    <t xml:space="preserve">　　　39    </t>
  </si>
  <si>
    <t xml:space="preserve">　　　38    </t>
  </si>
  <si>
    <t xml:space="preserve">　　　37    </t>
  </si>
  <si>
    <t xml:space="preserve">　　　36    </t>
  </si>
  <si>
    <t xml:space="preserve">　　　35    </t>
  </si>
  <si>
    <t xml:space="preserve">　　　34    </t>
  </si>
  <si>
    <t xml:space="preserve">　　　33    </t>
  </si>
  <si>
    <t xml:space="preserve">　　　32    </t>
  </si>
  <si>
    <t xml:space="preserve">　　　31    </t>
  </si>
  <si>
    <t xml:space="preserve">　　　30    </t>
  </si>
  <si>
    <t xml:space="preserve">　　　29    </t>
  </si>
  <si>
    <t xml:space="preserve">　　　28    </t>
  </si>
  <si>
    <t xml:space="preserve">　　　27    </t>
  </si>
  <si>
    <t xml:space="preserve">　　　26    </t>
  </si>
  <si>
    <t xml:space="preserve">　　　25    </t>
  </si>
  <si>
    <t xml:space="preserve">　　　24    </t>
  </si>
  <si>
    <t xml:space="preserve">　　　23    </t>
  </si>
  <si>
    <t xml:space="preserve">　　　22    </t>
  </si>
  <si>
    <t xml:space="preserve">　　　21    </t>
  </si>
  <si>
    <t xml:space="preserve">　　　20    </t>
  </si>
  <si>
    <t xml:space="preserve">　　　19    </t>
  </si>
  <si>
    <t xml:space="preserve">　　　18    </t>
  </si>
  <si>
    <t xml:space="preserve">　　　17    </t>
  </si>
  <si>
    <t xml:space="preserve">　　　16    </t>
  </si>
  <si>
    <t xml:space="preserve">　　　15    </t>
  </si>
  <si>
    <t xml:space="preserve">　　　14    </t>
  </si>
  <si>
    <t xml:space="preserve">　　　13    </t>
  </si>
  <si>
    <t xml:space="preserve">　　　12    </t>
  </si>
  <si>
    <t xml:space="preserve">　　　11    </t>
  </si>
  <si>
    <t xml:space="preserve">　　　10    </t>
  </si>
  <si>
    <t xml:space="preserve">　　　 9    </t>
    <phoneticPr fontId="19"/>
  </si>
  <si>
    <t xml:space="preserve">　　　 8    </t>
    <phoneticPr fontId="19"/>
  </si>
  <si>
    <t xml:space="preserve">　　　 7    </t>
    <phoneticPr fontId="19"/>
  </si>
  <si>
    <t xml:space="preserve">　　　 6    </t>
    <phoneticPr fontId="19"/>
  </si>
  <si>
    <t xml:space="preserve">　　　 5    </t>
    <phoneticPr fontId="19"/>
  </si>
  <si>
    <t xml:space="preserve">　　　 4    </t>
    <phoneticPr fontId="19"/>
  </si>
  <si>
    <t xml:space="preserve">　　　 3    </t>
    <phoneticPr fontId="19"/>
  </si>
  <si>
    <t xml:space="preserve">　　　 2    </t>
    <phoneticPr fontId="19"/>
  </si>
  <si>
    <t xml:space="preserve">　　　 1    </t>
    <phoneticPr fontId="19"/>
  </si>
  <si>
    <t xml:space="preserve">　　　 0歳    </t>
    <rPh sb="5" eb="6">
      <t>サイ</t>
    </rPh>
    <phoneticPr fontId="19"/>
  </si>
  <si>
    <t>（－）男性</t>
    <rPh sb="3" eb="5">
      <t>ダンセイ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</si>
  <si>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</si>
  <si>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</si>
  <si>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年齢</t>
    <rPh sb="0" eb="2">
      <t>ネンレイ</t>
    </rPh>
    <phoneticPr fontId="5"/>
  </si>
  <si>
    <t>（注）国勢調査は5年に一度実施され、平成27年の結果が現時点で最新のデータとなる。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ヘー</t>
    </rPh>
    <rPh sb="22" eb="23">
      <t>ネン</t>
    </rPh>
    <rPh sb="24" eb="26">
      <t>ケッカ</t>
    </rPh>
    <rPh sb="27" eb="30">
      <t>ゲンジテン</t>
    </rPh>
    <rPh sb="31" eb="33">
      <t>サイシン</t>
    </rPh>
    <phoneticPr fontId="5"/>
  </si>
  <si>
    <t>総数</t>
    <rPh sb="0" eb="2">
      <t>ソウスウ</t>
    </rPh>
    <phoneticPr fontId="5"/>
  </si>
  <si>
    <t>不詳</t>
    <phoneticPr fontId="19"/>
  </si>
  <si>
    <t>100歳以上</t>
    <phoneticPr fontId="19"/>
  </si>
  <si>
    <t xml:space="preserve">　　　 9    </t>
    <phoneticPr fontId="19"/>
  </si>
  <si>
    <t xml:space="preserve">　　　 8    </t>
    <phoneticPr fontId="19"/>
  </si>
  <si>
    <t xml:space="preserve">　　　 7    </t>
    <phoneticPr fontId="19"/>
  </si>
  <si>
    <t xml:space="preserve">　　　 6    </t>
    <phoneticPr fontId="19"/>
  </si>
  <si>
    <t xml:space="preserve">　　　 5    </t>
    <phoneticPr fontId="19"/>
  </si>
  <si>
    <t xml:space="preserve">　　　 4    </t>
    <phoneticPr fontId="19"/>
  </si>
  <si>
    <t xml:space="preserve">　　　 3    </t>
    <phoneticPr fontId="19"/>
  </si>
  <si>
    <t xml:space="preserve">　　　 1    </t>
    <phoneticPr fontId="19"/>
  </si>
  <si>
    <t xml:space="preserve">　　　51歳    </t>
    <rPh sb="5" eb="6">
      <t>サイ</t>
    </rPh>
    <phoneticPr fontId="5"/>
  </si>
  <si>
    <t>平成27年10月1日</t>
    <rPh sb="0" eb="2">
      <t>ヘー</t>
    </rPh>
    <rPh sb="4" eb="5">
      <t>ネン</t>
    </rPh>
    <rPh sb="7" eb="8">
      <t>ツキ</t>
    </rPh>
    <rPh sb="9" eb="10">
      <t>ニチ</t>
    </rPh>
    <phoneticPr fontId="5"/>
  </si>
  <si>
    <t>2-13. 年齢各歳別男女別人口（国勢調査）</t>
    <rPh sb="6" eb="8">
      <t>ネンレイ</t>
    </rPh>
    <rPh sb="8" eb="10">
      <t>カクトシ</t>
    </rPh>
    <rPh sb="10" eb="11">
      <t>ベツ</t>
    </rPh>
    <rPh sb="11" eb="13">
      <t>ダンジョ</t>
    </rPh>
    <rPh sb="13" eb="14">
      <t>ベツ</t>
    </rPh>
    <rPh sb="14" eb="16">
      <t>ジンコウ</t>
    </rPh>
    <rPh sb="17" eb="19">
      <t>コクセイ</t>
    </rPh>
    <rPh sb="19" eb="21">
      <t>チョウサ</t>
    </rPh>
    <phoneticPr fontId="5"/>
  </si>
  <si>
    <t>（注6）国勢調査は5年に一度実施され、平成27年の結果が現時点で最新のデータとなる。</t>
    <phoneticPr fontId="5"/>
  </si>
  <si>
    <t>（注5）「主な流出先（従業地・通学地）の区分項目は平成27年の結果における総数の上位を掲載する。</t>
    <rPh sb="1" eb="2">
      <t>チュウ</t>
    </rPh>
    <phoneticPr fontId="5"/>
  </si>
  <si>
    <t>（注4）市町村の境域は平成27年10月1日現在のものとする。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5"/>
  </si>
  <si>
    <t>（注3）「越谷市外に従業・通学する者（流出人口）」には、従業地・通学地が「不詳」を含む。</t>
    <rPh sb="1" eb="2">
      <t>チュウイ</t>
    </rPh>
    <rPh sb="5" eb="8">
      <t>コシガヤシ</t>
    </rPh>
    <rPh sb="8" eb="9">
      <t>ソト</t>
    </rPh>
    <rPh sb="10" eb="12">
      <t>ジュウギョウ</t>
    </rPh>
    <rPh sb="13" eb="15">
      <t>ツウガク</t>
    </rPh>
    <rPh sb="17" eb="18">
      <t>モノ</t>
    </rPh>
    <rPh sb="19" eb="21">
      <t>リュウシュツ</t>
    </rPh>
    <rPh sb="21" eb="23">
      <t>ジンコウ</t>
    </rPh>
    <phoneticPr fontId="5"/>
  </si>
  <si>
    <t>（注2）「越谷市に常住する就業者・通学者」には、従業地・通学地「不詳」を含む。</t>
    <rPh sb="1" eb="2">
      <t>チュウイ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フショウ</t>
    </rPh>
    <rPh sb="36" eb="37">
      <t>フク</t>
    </rPh>
    <phoneticPr fontId="5"/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</si>
  <si>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5"/>
  </si>
  <si>
    <t>その他の都道府県</t>
    <phoneticPr fontId="5"/>
  </si>
  <si>
    <t>群馬県</t>
  </si>
  <si>
    <t>栃木県</t>
  </si>
  <si>
    <t>茨城県</t>
  </si>
  <si>
    <t>神奈川県</t>
  </si>
  <si>
    <t>千葉県</t>
  </si>
  <si>
    <t>23区以外</t>
  </si>
  <si>
    <t>その他の区</t>
  </si>
  <si>
    <t>文京区</t>
    <rPh sb="0" eb="3">
      <t>ブンキョウク</t>
    </rPh>
    <phoneticPr fontId="5"/>
  </si>
  <si>
    <t>渋谷区</t>
    <rPh sb="0" eb="3">
      <t>シブヤク</t>
    </rPh>
    <phoneticPr fontId="5"/>
  </si>
  <si>
    <t>墨田区</t>
    <rPh sb="0" eb="2">
      <t>スミダ</t>
    </rPh>
    <phoneticPr fontId="5"/>
  </si>
  <si>
    <t>江東区</t>
    <rPh sb="0" eb="2">
      <t>コウトウ</t>
    </rPh>
    <phoneticPr fontId="5"/>
  </si>
  <si>
    <t>新宿区</t>
    <rPh sb="0" eb="2">
      <t>シンジュク</t>
    </rPh>
    <phoneticPr fontId="5"/>
  </si>
  <si>
    <t>台東区</t>
  </si>
  <si>
    <t>港区</t>
  </si>
  <si>
    <t>足立区</t>
  </si>
  <si>
    <t>中央区</t>
    <phoneticPr fontId="5"/>
  </si>
  <si>
    <t>千代田区</t>
    <rPh sb="0" eb="4">
      <t>チヨダク</t>
    </rPh>
    <phoneticPr fontId="5"/>
  </si>
  <si>
    <t>東京都（総数）</t>
  </si>
  <si>
    <t>県外（総数）</t>
  </si>
  <si>
    <t>その他の市町村</t>
    <rPh sb="4" eb="7">
      <t>シチョウソン</t>
    </rPh>
    <phoneticPr fontId="5"/>
  </si>
  <si>
    <t>久喜市</t>
    <rPh sb="0" eb="2">
      <t>クキ</t>
    </rPh>
    <rPh sb="2" eb="3">
      <t>シ</t>
    </rPh>
    <phoneticPr fontId="5"/>
  </si>
  <si>
    <t>杉戸町</t>
  </si>
  <si>
    <t>松伏町</t>
  </si>
  <si>
    <t>三郷市</t>
  </si>
  <si>
    <t>吉川市</t>
    <rPh sb="2" eb="3">
      <t>シ</t>
    </rPh>
    <phoneticPr fontId="5"/>
  </si>
  <si>
    <t>八潮市</t>
  </si>
  <si>
    <t>川口市</t>
  </si>
  <si>
    <t>春日部市</t>
  </si>
  <si>
    <t>草加市</t>
  </si>
  <si>
    <t>その他の区</t>
    <phoneticPr fontId="5"/>
  </si>
  <si>
    <t>南区</t>
    <phoneticPr fontId="5"/>
  </si>
  <si>
    <t>緑区</t>
    <phoneticPr fontId="5"/>
  </si>
  <si>
    <t>浦和区</t>
    <phoneticPr fontId="5"/>
  </si>
  <si>
    <t>大宮区</t>
    <phoneticPr fontId="5"/>
  </si>
  <si>
    <t>岩槻区</t>
    <phoneticPr fontId="5"/>
  </si>
  <si>
    <t>さいたま市（総数）</t>
    <phoneticPr fontId="5"/>
  </si>
  <si>
    <t>県内（総数）</t>
    <phoneticPr fontId="5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</si>
  <si>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5"/>
  </si>
  <si>
    <t>越谷市外で従業・通学する者 （流出人口）</t>
    <rPh sb="12" eb="13">
      <t>モノ</t>
    </rPh>
    <phoneticPr fontId="9"/>
  </si>
  <si>
    <t>（自宅外）</t>
  </si>
  <si>
    <t>（自　宅）</t>
  </si>
  <si>
    <t>越谷市で従業・通学する者</t>
    <rPh sb="11" eb="12">
      <t>モノ</t>
    </rPh>
    <phoneticPr fontId="5"/>
  </si>
  <si>
    <t>越谷市に常住する就業者・通学者</t>
    <rPh sb="8" eb="9">
      <t>シュウ</t>
    </rPh>
    <phoneticPr fontId="5"/>
  </si>
  <si>
    <t>通学者</t>
  </si>
  <si>
    <t>就業者</t>
  </si>
  <si>
    <t>27年</t>
    <rPh sb="2" eb="3">
      <t>ネン</t>
    </rPh>
    <phoneticPr fontId="2"/>
  </si>
  <si>
    <t>22年</t>
  </si>
  <si>
    <t>区　　　分</t>
  </si>
  <si>
    <t>各年10月1日</t>
  </si>
  <si>
    <t xml:space="preserve">2-14. 越谷市外への従業者・通学者数 </t>
    <rPh sb="6" eb="10">
      <t>コシガヤシガイ</t>
    </rPh>
    <rPh sb="12" eb="15">
      <t>ジュウギョウシャ</t>
    </rPh>
    <rPh sb="16" eb="18">
      <t>ツウガク</t>
    </rPh>
    <rPh sb="18" eb="19">
      <t>シャ</t>
    </rPh>
    <rPh sb="19" eb="20">
      <t>スウ</t>
    </rPh>
    <phoneticPr fontId="5"/>
  </si>
  <si>
    <t>（注5）国勢調査は5年に一度実施され、平成27年の結果が現時点で最新のデータとなる。</t>
    <phoneticPr fontId="5"/>
  </si>
  <si>
    <t>（注4）「主な流入元（常住地）」の区分項目は平成27年の結果における総数の上位を掲載する。</t>
    <rPh sb="1" eb="2">
      <t>チュウ</t>
    </rPh>
    <rPh sb="17" eb="19">
      <t>クブン</t>
    </rPh>
    <rPh sb="19" eb="21">
      <t>コウモク</t>
    </rPh>
    <rPh sb="22" eb="24">
      <t>ヘイセイ</t>
    </rPh>
    <rPh sb="26" eb="27">
      <t>ネン</t>
    </rPh>
    <rPh sb="28" eb="30">
      <t>ケッカ</t>
    </rPh>
    <rPh sb="34" eb="36">
      <t>ソウスウ</t>
    </rPh>
    <rPh sb="37" eb="39">
      <t>ジョウイ</t>
    </rPh>
    <rPh sb="40" eb="42">
      <t>ケイサイ</t>
    </rPh>
    <phoneticPr fontId="5"/>
  </si>
  <si>
    <t xml:space="preserve">（注3）市町村の境域は平成27年10月1日現在のものとする。
　　　 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2"/>
  </si>
  <si>
    <t>（注2）「越谷市で従業・通学する者」には、従業地・通学地が「不詳」の者を含む。</t>
    <rPh sb="5" eb="8">
      <t>コシガヤシ</t>
    </rPh>
    <rPh sb="9" eb="11">
      <t>ジュウギョウ</t>
    </rPh>
    <rPh sb="12" eb="14">
      <t>ツウガク</t>
    </rPh>
    <rPh sb="16" eb="17">
      <t>モノ</t>
    </rPh>
    <rPh sb="21" eb="23">
      <t>ジュウギョウ</t>
    </rPh>
    <rPh sb="23" eb="24">
      <t>チ</t>
    </rPh>
    <rPh sb="25" eb="27">
      <t>ツウガク</t>
    </rPh>
    <rPh sb="27" eb="28">
      <t>チ</t>
    </rPh>
    <rPh sb="30" eb="32">
      <t>フショウ</t>
    </rPh>
    <rPh sb="34" eb="35">
      <t>モノ</t>
    </rPh>
    <rPh sb="36" eb="37">
      <t>フク</t>
    </rPh>
    <phoneticPr fontId="2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</si>
  <si>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2"/>
  </si>
  <si>
    <t>その他の都道府県</t>
    <rPh sb="4" eb="8">
      <t>トドウフケン</t>
    </rPh>
    <phoneticPr fontId="5"/>
  </si>
  <si>
    <t>神奈川県</t>
    <phoneticPr fontId="5"/>
  </si>
  <si>
    <t>群馬県</t>
    <phoneticPr fontId="5"/>
  </si>
  <si>
    <t>栃木県</t>
    <phoneticPr fontId="5"/>
  </si>
  <si>
    <t>茨城県</t>
    <phoneticPr fontId="5"/>
  </si>
  <si>
    <t>千葉県</t>
    <phoneticPr fontId="5"/>
  </si>
  <si>
    <t>台東区</t>
    <phoneticPr fontId="5"/>
  </si>
  <si>
    <t>練馬区</t>
    <phoneticPr fontId="5"/>
  </si>
  <si>
    <t>江東区</t>
    <phoneticPr fontId="5"/>
  </si>
  <si>
    <t>荒川区</t>
    <phoneticPr fontId="5"/>
  </si>
  <si>
    <t>板橋区</t>
    <phoneticPr fontId="5"/>
  </si>
  <si>
    <t>北区</t>
    <phoneticPr fontId="5"/>
  </si>
  <si>
    <t>墨田区</t>
    <phoneticPr fontId="5"/>
  </si>
  <si>
    <t>江戸川区</t>
    <phoneticPr fontId="5"/>
  </si>
  <si>
    <t>葛飾区</t>
    <phoneticPr fontId="5"/>
  </si>
  <si>
    <t>足立区</t>
    <phoneticPr fontId="5"/>
  </si>
  <si>
    <t>その他の市町村</t>
    <phoneticPr fontId="5"/>
  </si>
  <si>
    <t>杉戸町</t>
    <phoneticPr fontId="5"/>
  </si>
  <si>
    <t>八潮市</t>
    <phoneticPr fontId="5"/>
  </si>
  <si>
    <t>久喜市</t>
    <phoneticPr fontId="5"/>
  </si>
  <si>
    <t>三郷市</t>
    <phoneticPr fontId="5"/>
  </si>
  <si>
    <t>松伏町</t>
    <phoneticPr fontId="5"/>
  </si>
  <si>
    <t>吉川市</t>
    <phoneticPr fontId="5"/>
  </si>
  <si>
    <t>川口市</t>
    <phoneticPr fontId="5"/>
  </si>
  <si>
    <t>草加市</t>
    <phoneticPr fontId="5"/>
  </si>
  <si>
    <t>春日部市</t>
    <phoneticPr fontId="5"/>
  </si>
  <si>
    <t>浦和区</t>
    <phoneticPr fontId="5"/>
  </si>
  <si>
    <t>見沼区</t>
    <phoneticPr fontId="5"/>
  </si>
  <si>
    <t>南区</t>
    <phoneticPr fontId="5"/>
  </si>
  <si>
    <t>緑区</t>
    <phoneticPr fontId="5"/>
  </si>
  <si>
    <t>県内（総数）</t>
    <phoneticPr fontId="5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</si>
  <si>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5"/>
  </si>
  <si>
    <t>越谷市外に常住する者（流入人口）</t>
    <rPh sb="9" eb="10">
      <t>モノ</t>
    </rPh>
    <phoneticPr fontId="9"/>
  </si>
  <si>
    <t>‐</t>
    <phoneticPr fontId="5"/>
  </si>
  <si>
    <t>‐</t>
    <phoneticPr fontId="5"/>
  </si>
  <si>
    <t>越谷市に常住する者</t>
    <rPh sb="4" eb="6">
      <t>ジョウジュウ</t>
    </rPh>
    <rPh sb="8" eb="9">
      <t>モノ</t>
    </rPh>
    <phoneticPr fontId="5"/>
  </si>
  <si>
    <t xml:space="preserve">越谷市で従業・通学する者 </t>
    <rPh sb="4" eb="6">
      <t>ジュウギョウ</t>
    </rPh>
    <rPh sb="7" eb="9">
      <t>ツウガク</t>
    </rPh>
    <rPh sb="11" eb="12">
      <t>モノ</t>
    </rPh>
    <phoneticPr fontId="5"/>
  </si>
  <si>
    <t>総　数</t>
    <phoneticPr fontId="5"/>
  </si>
  <si>
    <t>就業者</t>
    <phoneticPr fontId="3"/>
  </si>
  <si>
    <t>27年</t>
    <phoneticPr fontId="5"/>
  </si>
  <si>
    <t xml:space="preserve">2-15. 越谷市内への従業者・通学者数 </t>
    <rPh sb="9" eb="10">
      <t>ナイ</t>
    </rPh>
    <phoneticPr fontId="5"/>
  </si>
  <si>
    <t>（注）総数には世帯の種類「不詳」を含む。</t>
    <rPh sb="1" eb="2">
      <t>チュウ</t>
    </rPh>
    <rPh sb="3" eb="5">
      <t>ソウスウ</t>
    </rPh>
    <rPh sb="7" eb="9">
      <t>セタイ</t>
    </rPh>
    <rPh sb="10" eb="12">
      <t>シュルイ</t>
    </rPh>
    <rPh sb="13" eb="15">
      <t>フショウ</t>
    </rPh>
    <rPh sb="17" eb="18">
      <t>フク</t>
    </rPh>
    <phoneticPr fontId="5"/>
  </si>
  <si>
    <t>施設等の世帯</t>
    <rPh sb="0" eb="3">
      <t>シセツトウ</t>
    </rPh>
    <rPh sb="4" eb="6">
      <t>セタイ</t>
    </rPh>
    <phoneticPr fontId="5"/>
  </si>
  <si>
    <t>単独世帯</t>
    <rPh sb="0" eb="2">
      <t>タンドク</t>
    </rPh>
    <rPh sb="2" eb="4">
      <t>セタイ</t>
    </rPh>
    <phoneticPr fontId="5"/>
  </si>
  <si>
    <t>非親族世帯</t>
    <rPh sb="0" eb="1">
      <t>ヒ</t>
    </rPh>
    <rPh sb="1" eb="3">
      <t>シンゾク</t>
    </rPh>
    <rPh sb="3" eb="5">
      <t>セタイ</t>
    </rPh>
    <phoneticPr fontId="5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</si>
  <si>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5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</si>
  <si>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5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</si>
  <si>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5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</si>
  <si>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5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</si>
  <si>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5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</si>
  <si>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5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</si>
  <si>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5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</si>
  <si>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5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</si>
  <si>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5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</si>
  <si>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5"/>
  </si>
  <si>
    <t>総　　　数</t>
    <rPh sb="0" eb="1">
      <t>フサ</t>
    </rPh>
    <rPh sb="4" eb="5">
      <t>カズ</t>
    </rPh>
    <phoneticPr fontId="5"/>
  </si>
  <si>
    <t>その他の親族世帯</t>
    <rPh sb="2" eb="3">
      <t>タ</t>
    </rPh>
    <rPh sb="4" eb="6">
      <t>シンゾク</t>
    </rPh>
    <rPh sb="6" eb="8">
      <t>セタイ</t>
    </rPh>
    <phoneticPr fontId="5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</si>
  <si>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5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</si>
  <si>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5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</si>
  <si>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5"/>
  </si>
  <si>
    <t>夫婦のみの世帯</t>
    <rPh sb="0" eb="2">
      <t>フウフ</t>
    </rPh>
    <rPh sb="5" eb="7">
      <t>セタイ</t>
    </rPh>
    <phoneticPr fontId="5"/>
  </si>
  <si>
    <t>核家族世帯</t>
    <rPh sb="0" eb="3">
      <t>カクカゾク</t>
    </rPh>
    <rPh sb="3" eb="5">
      <t>セタイ</t>
    </rPh>
    <phoneticPr fontId="5"/>
  </si>
  <si>
    <t>親族世帯</t>
    <rPh sb="0" eb="2">
      <t>シンゾク</t>
    </rPh>
    <rPh sb="2" eb="4">
      <t>セタイ</t>
    </rPh>
    <phoneticPr fontId="5"/>
  </si>
  <si>
    <t>一般世帯</t>
    <rPh sb="0" eb="2">
      <t>イッパン</t>
    </rPh>
    <rPh sb="2" eb="4">
      <t>セタイ</t>
    </rPh>
    <phoneticPr fontId="5"/>
  </si>
  <si>
    <t>総　　　数　　（注）</t>
    <rPh sb="0" eb="1">
      <t>フサ</t>
    </rPh>
    <rPh sb="4" eb="5">
      <t>カズ</t>
    </rPh>
    <rPh sb="8" eb="9">
      <t>チュウ</t>
    </rPh>
    <phoneticPr fontId="5"/>
  </si>
  <si>
    <t>世帯人員</t>
    <rPh sb="0" eb="2">
      <t>セタイ</t>
    </rPh>
    <rPh sb="2" eb="4">
      <t>ジンイン</t>
    </rPh>
    <phoneticPr fontId="5"/>
  </si>
  <si>
    <t>世帯数</t>
    <rPh sb="0" eb="3">
      <t>セタイスウ</t>
    </rPh>
    <phoneticPr fontId="5"/>
  </si>
  <si>
    <t>平成17年</t>
    <rPh sb="0" eb="2">
      <t>ヘイセイ</t>
    </rPh>
    <rPh sb="4" eb="5">
      <t>ネン</t>
    </rPh>
    <phoneticPr fontId="5"/>
  </si>
  <si>
    <t>区　　　　分</t>
    <rPh sb="0" eb="1">
      <t>ク</t>
    </rPh>
    <rPh sb="5" eb="6">
      <t>ブン</t>
    </rPh>
    <phoneticPr fontId="5"/>
  </si>
  <si>
    <t>（単位：世帯、人）</t>
    <rPh sb="1" eb="3">
      <t>タンイ</t>
    </rPh>
    <rPh sb="4" eb="6">
      <t>セタイ</t>
    </rPh>
    <rPh sb="7" eb="8">
      <t>ニン</t>
    </rPh>
    <phoneticPr fontId="5"/>
  </si>
  <si>
    <t>（1）平成17年</t>
    <rPh sb="3" eb="5">
      <t>ヘー</t>
    </rPh>
    <rPh sb="7" eb="8">
      <t>ネン</t>
    </rPh>
    <phoneticPr fontId="5"/>
  </si>
  <si>
    <t>2-16. 世帯数と世帯人員数</t>
    <phoneticPr fontId="5"/>
  </si>
  <si>
    <t>（注4)国勢調査は5年に一度実施され、平成27年の結果が現時点で最新のデータとなる。</t>
    <phoneticPr fontId="5"/>
  </si>
  <si>
    <t>（注3)世帯の家族類型「不詳」を含む。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5"/>
  </si>
  <si>
    <t>（注2)総数には世帯の種類「不詳」を含む。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5"/>
  </si>
  <si>
    <t>　　　を拡張した「非親族を含む世帯」へ含めることとした。</t>
    <rPh sb="10" eb="12">
      <t>シンゾク</t>
    </rPh>
    <rPh sb="13" eb="14">
      <t>フク</t>
    </rPh>
    <rPh sb="15" eb="17">
      <t>セタイ</t>
    </rPh>
    <rPh sb="19" eb="20">
      <t>フク</t>
    </rPh>
    <phoneticPr fontId="5"/>
  </si>
  <si>
    <t>　　　の世帯」として、そこに含まれていた「非親族が同居している世帯」を、従来の「非親族世帯」</t>
    <rPh sb="14" eb="15">
      <t>フク</t>
    </rPh>
    <rPh sb="31" eb="33">
      <t>セタイ</t>
    </rPh>
    <rPh sb="36" eb="38">
      <t>ジュウライ</t>
    </rPh>
    <phoneticPr fontId="5"/>
  </si>
  <si>
    <t>（注1)平成22年調査より、世帯の家族類型を新たに定義し、従来の「親族世帯」の名称を「親族のみ</t>
    <rPh sb="1" eb="2">
      <t>チュウ</t>
    </rPh>
    <rPh sb="4" eb="6">
      <t>ヘイセイ</t>
    </rPh>
    <rPh sb="8" eb="9">
      <t>ネン</t>
    </rPh>
    <rPh sb="9" eb="11">
      <t>チョウサ</t>
    </rPh>
    <rPh sb="14" eb="16">
      <t>セタイ</t>
    </rPh>
    <rPh sb="17" eb="19">
      <t>カゾク</t>
    </rPh>
    <rPh sb="19" eb="21">
      <t>ルイケイ</t>
    </rPh>
    <rPh sb="22" eb="23">
      <t>アラ</t>
    </rPh>
    <rPh sb="25" eb="27">
      <t>テイギ</t>
    </rPh>
    <rPh sb="29" eb="31">
      <t>ジュウライ</t>
    </rPh>
    <rPh sb="33" eb="35">
      <t>シンゾク</t>
    </rPh>
    <rPh sb="35" eb="37">
      <t>セタイ</t>
    </rPh>
    <rPh sb="39" eb="41">
      <t>メイショウ</t>
    </rPh>
    <rPh sb="43" eb="45">
      <t>シンゾク</t>
    </rPh>
    <phoneticPr fontId="5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</si>
  <si>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5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</si>
  <si>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5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</si>
  <si>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5"/>
  </si>
  <si>
    <t>核家族以外の世帯</t>
    <rPh sb="0" eb="3">
      <t>カクカゾク</t>
    </rPh>
    <rPh sb="3" eb="5">
      <t>イガイ</t>
    </rPh>
    <rPh sb="6" eb="8">
      <t>セタイ</t>
    </rPh>
    <phoneticPr fontId="5"/>
  </si>
  <si>
    <t>親族のみの世帯</t>
    <rPh sb="0" eb="2">
      <t>シンゾク</t>
    </rPh>
    <rPh sb="5" eb="7">
      <t>セタイ</t>
    </rPh>
    <phoneticPr fontId="5"/>
  </si>
  <si>
    <t>総　　　数　（注3）</t>
    <rPh sb="0" eb="1">
      <t>フサ</t>
    </rPh>
    <rPh sb="4" eb="5">
      <t>カズ</t>
    </rPh>
    <rPh sb="7" eb="8">
      <t>チュウ</t>
    </rPh>
    <phoneticPr fontId="5"/>
  </si>
  <si>
    <t>総　　　数　　（注2）</t>
    <rPh sb="0" eb="1">
      <t>フサ</t>
    </rPh>
    <rPh sb="4" eb="5">
      <t>カズ</t>
    </rPh>
    <rPh sb="8" eb="9">
      <t>チュウ</t>
    </rPh>
    <phoneticPr fontId="5"/>
  </si>
  <si>
    <t>平成22年</t>
    <rPh sb="0" eb="2">
      <t>ヘイセイ</t>
    </rPh>
    <rPh sb="4" eb="5">
      <t>ネン</t>
    </rPh>
    <phoneticPr fontId="5"/>
  </si>
  <si>
    <t>（2）平成22～27年</t>
    <rPh sb="3" eb="5">
      <t>ヘイセイ</t>
    </rPh>
    <rPh sb="10" eb="11">
      <t>ネン</t>
    </rPh>
    <phoneticPr fontId="5"/>
  </si>
  <si>
    <t>（注2）国勢調査は5年に一度実施され、平成27年の結果が現時点で最新のデータとなる。</t>
    <phoneticPr fontId="5"/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</si>
  <si>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25"/>
  </si>
  <si>
    <t>‐</t>
    <phoneticPr fontId="3"/>
  </si>
  <si>
    <t>75歳以上</t>
  </si>
  <si>
    <t>65～74歳</t>
    <rPh sb="5" eb="6">
      <t>サイ</t>
    </rPh>
    <phoneticPr fontId="25"/>
  </si>
  <si>
    <t>65歳以上</t>
  </si>
  <si>
    <t>（再掲）</t>
    <phoneticPr fontId="25"/>
  </si>
  <si>
    <t>85歳以上</t>
  </si>
  <si>
    <t>15～19歳</t>
    <phoneticPr fontId="9"/>
  </si>
  <si>
    <t>女</t>
    <phoneticPr fontId="25"/>
  </si>
  <si>
    <t>15～19歳</t>
    <phoneticPr fontId="25"/>
  </si>
  <si>
    <t>男</t>
    <phoneticPr fontId="25"/>
  </si>
  <si>
    <t>65歳以上</t>
    <rPh sb="2" eb="3">
      <t>サイ</t>
    </rPh>
    <phoneticPr fontId="5"/>
  </si>
  <si>
    <t>85歳以上</t>
    <rPh sb="2" eb="3">
      <t>サイ</t>
    </rPh>
    <phoneticPr fontId="5"/>
  </si>
  <si>
    <t>15～19歳</t>
    <rPh sb="5" eb="6">
      <t>サイ</t>
    </rPh>
    <phoneticPr fontId="5"/>
  </si>
  <si>
    <t>総数</t>
    <phoneticPr fontId="25"/>
  </si>
  <si>
    <t>休業者</t>
  </si>
  <si>
    <t>通学の
かたわら
仕事</t>
    <phoneticPr fontId="25"/>
  </si>
  <si>
    <t>家事の
ほか
仕事</t>
    <phoneticPr fontId="5"/>
  </si>
  <si>
    <t>主に
仕事</t>
    <phoneticPr fontId="5"/>
  </si>
  <si>
    <t>総　数</t>
    <phoneticPr fontId="25"/>
  </si>
  <si>
    <t>その他</t>
    <phoneticPr fontId="9"/>
  </si>
  <si>
    <t>通　学</t>
    <rPh sb="0" eb="1">
      <t>ツウ</t>
    </rPh>
    <rPh sb="2" eb="3">
      <t>ガク</t>
    </rPh>
    <phoneticPr fontId="25"/>
  </si>
  <si>
    <t>家　事</t>
    <rPh sb="0" eb="1">
      <t>イエ</t>
    </rPh>
    <rPh sb="2" eb="3">
      <t>コト</t>
    </rPh>
    <phoneticPr fontId="25"/>
  </si>
  <si>
    <t>総　数</t>
    <phoneticPr fontId="25"/>
  </si>
  <si>
    <t>完  全
失業者</t>
    <phoneticPr fontId="9"/>
  </si>
  <si>
    <t>就　業　者</t>
    <phoneticPr fontId="5"/>
  </si>
  <si>
    <t>総　数</t>
    <phoneticPr fontId="5"/>
  </si>
  <si>
    <t>非労働力人口</t>
    <rPh sb="0" eb="1">
      <t>ヒ</t>
    </rPh>
    <rPh sb="1" eb="4">
      <t>ロウドウリョク</t>
    </rPh>
    <rPh sb="4" eb="6">
      <t>ジンコウ</t>
    </rPh>
    <phoneticPr fontId="25"/>
  </si>
  <si>
    <t>労働力人口</t>
  </si>
  <si>
    <t/>
  </si>
  <si>
    <t>総　数
（注1）</t>
    <rPh sb="5" eb="6">
      <t>チュウ</t>
    </rPh>
    <phoneticPr fontId="5"/>
  </si>
  <si>
    <t>男女
年齢</t>
    <rPh sb="0" eb="2">
      <t>ダンジョ</t>
    </rPh>
    <phoneticPr fontId="25"/>
  </si>
  <si>
    <t>（単位：人）</t>
    <phoneticPr fontId="9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</si>
  <si>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5"/>
  </si>
  <si>
    <t>2-17. 労働力状態別年齢5歳階級別男女別15歳以上人口</t>
    <rPh sb="11" eb="12">
      <t>ベツ</t>
    </rPh>
    <rPh sb="18" eb="19">
      <t>ベツ</t>
    </rPh>
    <phoneticPr fontId="5"/>
  </si>
  <si>
    <t>（注）国勢調査は5年に一度実施され、平成27年の結果が現時点で最新のデータとなる。</t>
    <phoneticPr fontId="5"/>
  </si>
  <si>
    <t>（注）国勢調査は5年に一度実施され、平成27年の結果が現時点で最新のデータとなる。</t>
    <phoneticPr fontId="5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</si>
  <si>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5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</si>
  <si>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5"/>
  </si>
  <si>
    <t>85歳以上</t>
    <rPh sb="2" eb="3">
      <t>サイ</t>
    </rPh>
    <rPh sb="3" eb="5">
      <t>イジョウ</t>
    </rPh>
    <phoneticPr fontId="5"/>
  </si>
  <si>
    <t>80～84歳</t>
    <rPh sb="5" eb="6">
      <t>サイ</t>
    </rPh>
    <phoneticPr fontId="5"/>
  </si>
  <si>
    <t>75～79歳</t>
    <rPh sb="5" eb="6">
      <t>サイ</t>
    </rPh>
    <phoneticPr fontId="5"/>
  </si>
  <si>
    <t>70～74歳</t>
    <rPh sb="5" eb="6">
      <t>サイ</t>
    </rPh>
    <phoneticPr fontId="5"/>
  </si>
  <si>
    <t>65～69歳</t>
    <rPh sb="5" eb="6">
      <t>サイ</t>
    </rPh>
    <phoneticPr fontId="5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</si>
  <si>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5"/>
  </si>
  <si>
    <t>（単位：人）</t>
    <phoneticPr fontId="9"/>
  </si>
  <si>
    <t>平成27年10月1日</t>
    <phoneticPr fontId="3"/>
  </si>
  <si>
    <t>（単位：人）</t>
    <phoneticPr fontId="9"/>
  </si>
  <si>
    <t>平成22年10月1日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</si>
  <si>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2-18. 年齢(5歳階級)別男女別一般世帯高齢単身者数</t>
    <rPh sb="6" eb="8">
      <t>ネンレイ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イッパン</t>
    </rPh>
    <rPh sb="20" eb="22">
      <t>セタイ</t>
    </rPh>
    <rPh sb="22" eb="24">
      <t>コウレイ</t>
    </rPh>
    <rPh sb="24" eb="26">
      <t>タンシン</t>
    </rPh>
    <rPh sb="26" eb="27">
      <t>モノ</t>
    </rPh>
    <rPh sb="27" eb="28">
      <t>カズ</t>
    </rPh>
    <phoneticPr fontId="5"/>
  </si>
  <si>
    <t>夫が65～69歳</t>
    <rPh sb="0" eb="1">
      <t>オット</t>
    </rPh>
    <rPh sb="7" eb="8">
      <t>サイ</t>
    </rPh>
    <phoneticPr fontId="5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</si>
  <si>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5"/>
  </si>
  <si>
    <t>60～64歳</t>
    <rPh sb="5" eb="6">
      <t>サイ</t>
    </rPh>
    <phoneticPr fontId="5"/>
  </si>
  <si>
    <t>妻が60歳以上</t>
    <rPh sb="0" eb="1">
      <t>ツマ</t>
    </rPh>
    <rPh sb="4" eb="5">
      <t>サイ</t>
    </rPh>
    <rPh sb="5" eb="7">
      <t>イジョウ</t>
    </rPh>
    <phoneticPr fontId="5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</si>
  <si>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5"/>
  </si>
  <si>
    <t>（単位：世帯）</t>
    <rPh sb="4" eb="6">
      <t>セタイ</t>
    </rPh>
    <phoneticPr fontId="9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</si>
  <si>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</si>
  <si>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‐</t>
    <phoneticPr fontId="9"/>
  </si>
  <si>
    <t>2-19. 夫の年齢(5歳階級)妻の年齢(5歳階級)別高齢夫婦世帯数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6" eb="17">
      <t>ツマ</t>
    </rPh>
    <rPh sb="18" eb="20">
      <t>ネンレイ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5"/>
  </si>
  <si>
    <t>（注3）国勢調査は5年に一度実施され、平成27年の結果が現時点で最新のデータとなる。</t>
    <phoneticPr fontId="5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</si>
  <si>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5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</si>
  <si>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5"/>
  </si>
  <si>
    <t>15階建以上</t>
    <rPh sb="2" eb="3">
      <t>カイ</t>
    </rPh>
    <rPh sb="3" eb="4">
      <t>タ</t>
    </rPh>
    <rPh sb="4" eb="6">
      <t>イジョウ</t>
    </rPh>
    <phoneticPr fontId="5"/>
  </si>
  <si>
    <t>11～14階建</t>
    <rPh sb="5" eb="6">
      <t>カイ</t>
    </rPh>
    <rPh sb="6" eb="7">
      <t>タ</t>
    </rPh>
    <phoneticPr fontId="5"/>
  </si>
  <si>
    <t>6～10階建</t>
    <rPh sb="4" eb="5">
      <t>カイ</t>
    </rPh>
    <rPh sb="5" eb="6">
      <t>タ</t>
    </rPh>
    <phoneticPr fontId="5"/>
  </si>
  <si>
    <t>3～5階建</t>
    <rPh sb="3" eb="4">
      <t>カイ</t>
    </rPh>
    <rPh sb="4" eb="5">
      <t>タ</t>
    </rPh>
    <phoneticPr fontId="5"/>
  </si>
  <si>
    <t>1・2階建</t>
    <rPh sb="3" eb="4">
      <t>カイ</t>
    </rPh>
    <rPh sb="4" eb="5">
      <t>タ</t>
    </rPh>
    <phoneticPr fontId="5"/>
  </si>
  <si>
    <t>共同住宅（注2）</t>
    <rPh sb="0" eb="2">
      <t>キョウドウ</t>
    </rPh>
    <rPh sb="2" eb="4">
      <t>ジュウタク</t>
    </rPh>
    <rPh sb="5" eb="6">
      <t>チュウ</t>
    </rPh>
    <phoneticPr fontId="5"/>
  </si>
  <si>
    <t>長屋建</t>
    <rPh sb="0" eb="2">
      <t>ナガヤ</t>
    </rPh>
    <rPh sb="2" eb="3">
      <t>タ</t>
    </rPh>
    <phoneticPr fontId="5"/>
  </si>
  <si>
    <t>一戸建</t>
    <rPh sb="0" eb="2">
      <t>イッコ</t>
    </rPh>
    <rPh sb="2" eb="3">
      <t>ダ</t>
    </rPh>
    <phoneticPr fontId="5"/>
  </si>
  <si>
    <t>総　数（注1）</t>
    <rPh sb="0" eb="1">
      <t>フサ</t>
    </rPh>
    <rPh sb="2" eb="3">
      <t>カズ</t>
    </rPh>
    <rPh sb="4" eb="5">
      <t>チュウ</t>
    </rPh>
    <phoneticPr fontId="5"/>
  </si>
  <si>
    <t>１世帯当り
人員</t>
    <phoneticPr fontId="5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</si>
  <si>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5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</si>
  <si>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5"/>
  </si>
  <si>
    <t>区　　分</t>
    <rPh sb="0" eb="1">
      <t>ク</t>
    </rPh>
    <rPh sb="3" eb="4">
      <t>ブン</t>
    </rPh>
    <phoneticPr fontId="5"/>
  </si>
  <si>
    <t>（単位：世帯、人）</t>
    <rPh sb="4" eb="6">
      <t>セタイ</t>
    </rPh>
    <phoneticPr fontId="9"/>
  </si>
  <si>
    <t>2-20. 住宅の建て方別世帯数・世帯人員</t>
    <phoneticPr fontId="5"/>
  </si>
  <si>
    <t>（注2）国勢調査は5年に一度実施され、平成27年の結果が、現時点で最新のデータとなる。</t>
    <phoneticPr fontId="5"/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</si>
  <si>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9"/>
  </si>
  <si>
    <t>分類不能の産業</t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</si>
  <si>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</si>
  <si>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9"/>
  </si>
  <si>
    <t>複合サービス事業</t>
    <rPh sb="0" eb="2">
      <t>フクゴウ</t>
    </rPh>
    <rPh sb="6" eb="8">
      <t>ジギョウ</t>
    </rPh>
    <phoneticPr fontId="9"/>
  </si>
  <si>
    <t>医療，福祉</t>
    <rPh sb="0" eb="2">
      <t>イリョウ</t>
    </rPh>
    <rPh sb="3" eb="5">
      <t>フクシ</t>
    </rPh>
    <phoneticPr fontId="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</si>
  <si>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</si>
  <si>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9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</si>
  <si>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9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</si>
  <si>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9"/>
  </si>
  <si>
    <t>不動産業，物品賃貸業</t>
    <rPh sb="5" eb="7">
      <t>ブッピン</t>
    </rPh>
    <rPh sb="7" eb="10">
      <t>チンタイギョウ</t>
    </rPh>
    <phoneticPr fontId="5"/>
  </si>
  <si>
    <t>金融業，保険業</t>
    <rPh sb="0" eb="2">
      <t>キンユウ</t>
    </rPh>
    <rPh sb="2" eb="3">
      <t>ギョウ</t>
    </rPh>
    <phoneticPr fontId="5"/>
  </si>
  <si>
    <t>卸売業，小売業</t>
    <rPh sb="0" eb="3">
      <t>オロシウリギョウ</t>
    </rPh>
    <rPh sb="4" eb="7">
      <t>コウリギョウ</t>
    </rPh>
    <phoneticPr fontId="5"/>
  </si>
  <si>
    <t>運輸業，郵便業</t>
    <rPh sb="2" eb="3">
      <t>ギョウ</t>
    </rPh>
    <rPh sb="4" eb="6">
      <t>ユウビン</t>
    </rPh>
    <phoneticPr fontId="5"/>
  </si>
  <si>
    <t>情報通信業</t>
    <rPh sb="0" eb="2">
      <t>ジョウホウ</t>
    </rPh>
    <rPh sb="2" eb="5">
      <t>ツウシンギョウ</t>
    </rPh>
    <phoneticPr fontId="9"/>
  </si>
  <si>
    <t>電気･ガス･熱供給・水道業</t>
    <phoneticPr fontId="5"/>
  </si>
  <si>
    <t>第３次産業</t>
    <phoneticPr fontId="5"/>
  </si>
  <si>
    <t>製  造  業</t>
    <phoneticPr fontId="5"/>
  </si>
  <si>
    <t>建  設  業</t>
    <phoneticPr fontId="5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</si>
  <si>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</si>
  <si>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第２次産業</t>
    <phoneticPr fontId="5"/>
  </si>
  <si>
    <t>漁      業</t>
    <phoneticPr fontId="5"/>
  </si>
  <si>
    <t>林      業</t>
    <phoneticPr fontId="5"/>
  </si>
  <si>
    <t>農      業</t>
    <phoneticPr fontId="5"/>
  </si>
  <si>
    <t>第１次産業</t>
    <phoneticPr fontId="5"/>
  </si>
  <si>
    <t>27年</t>
    <rPh sb="2" eb="3">
      <t>ネン</t>
    </rPh>
    <phoneticPr fontId="9"/>
  </si>
  <si>
    <t>22年</t>
    <phoneticPr fontId="5"/>
  </si>
  <si>
    <t>産              業</t>
  </si>
  <si>
    <t>（2）平成22～27年</t>
    <rPh sb="3" eb="5">
      <t>ヘー</t>
    </rPh>
    <rPh sb="10" eb="11">
      <t>ネン</t>
    </rPh>
    <phoneticPr fontId="9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</si>
  <si>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5"/>
  </si>
  <si>
    <t>サービス業</t>
    <phoneticPr fontId="5"/>
  </si>
  <si>
    <t>不動産業</t>
    <phoneticPr fontId="5"/>
  </si>
  <si>
    <t>金融・保険業</t>
    <phoneticPr fontId="5"/>
  </si>
  <si>
    <t>卸売・小売業、飲食店</t>
    <phoneticPr fontId="5"/>
  </si>
  <si>
    <t>運輸・通信業</t>
    <phoneticPr fontId="5"/>
  </si>
  <si>
    <t>鉱      業</t>
    <phoneticPr fontId="5"/>
  </si>
  <si>
    <t>17年</t>
    <phoneticPr fontId="5"/>
  </si>
  <si>
    <t>12年</t>
    <phoneticPr fontId="5"/>
  </si>
  <si>
    <t>7年</t>
  </si>
  <si>
    <t>（単位：人）</t>
    <phoneticPr fontId="9"/>
  </si>
  <si>
    <t>（1）平成7～17年</t>
    <rPh sb="3" eb="5">
      <t>ヘー</t>
    </rPh>
    <rPh sb="9" eb="10">
      <t>ネン</t>
    </rPh>
    <phoneticPr fontId="9"/>
  </si>
  <si>
    <t>2-21. 産業別就業者数</t>
    <phoneticPr fontId="5"/>
  </si>
  <si>
    <t>　　　 のため、都市的地域と農村的地域が不明瞭になってきたことによる。昭和35年国勢調査から設定された。</t>
    <phoneticPr fontId="5"/>
  </si>
  <si>
    <t>　　　 5000人以上を有する地域を構成する場合をいう。集中地区設定理由は、町村合併、新市創設による市域拡大</t>
    <phoneticPr fontId="5"/>
  </si>
  <si>
    <t>（注1）人口集中地区とは人口密度の高い調査区（人口密度約4000人以上）が隣接して、昭和45年国勢調査より人口</t>
    <rPh sb="1" eb="2">
      <t>チュウ</t>
    </rPh>
    <phoneticPr fontId="5"/>
  </si>
  <si>
    <t xml:space="preserve">  平成2</t>
    <phoneticPr fontId="5"/>
  </si>
  <si>
    <t xml:space="preserve">  昭和35</t>
    <phoneticPr fontId="5"/>
  </si>
  <si>
    <t>総面積</t>
  </si>
  <si>
    <t>総人口</t>
  </si>
  <si>
    <t>構成比（％）</t>
    <phoneticPr fontId="5"/>
  </si>
  <si>
    <t>人口集中地区（ＤＩＤ）</t>
  </si>
  <si>
    <t>全　　　域</t>
  </si>
  <si>
    <t>（単位：人、ｋ㎡）</t>
    <phoneticPr fontId="5"/>
  </si>
  <si>
    <t>2-22. 人口集中地区（DID）の人口・面積</t>
    <phoneticPr fontId="5"/>
  </si>
  <si>
    <t>（注3）国勢調査は5年に一度実施され、平成27年の結果が現時点で最新のデータとなる。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5"/>
  </si>
  <si>
    <t>（注2）15歳未満通学者を含む。</t>
    <phoneticPr fontId="5"/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</si>
  <si>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5"/>
  </si>
  <si>
    <t>平成2</t>
    <phoneticPr fontId="5"/>
  </si>
  <si>
    <t>‐</t>
    <phoneticPr fontId="5"/>
  </si>
  <si>
    <t>昭和35</t>
    <phoneticPr fontId="5"/>
  </si>
  <si>
    <t>増加率</t>
  </si>
  <si>
    <t xml:space="preserve"> 昼夜間
人口比率</t>
    <rPh sb="2" eb="3">
      <t>ヨル</t>
    </rPh>
    <phoneticPr fontId="5"/>
  </si>
  <si>
    <t>昼間人口</t>
  </si>
  <si>
    <t>流出超過人口</t>
  </si>
  <si>
    <t>流出人口</t>
  </si>
  <si>
    <t>流入人口</t>
  </si>
  <si>
    <t>常住（夜間）人口</t>
  </si>
  <si>
    <t>（単位:人、％）</t>
    <phoneticPr fontId="5"/>
  </si>
  <si>
    <t>各年10月1日</t>
    <rPh sb="0" eb="2">
      <t>カクネンド</t>
    </rPh>
    <rPh sb="2" eb="5">
      <t>１０ガツ</t>
    </rPh>
    <rPh sb="5" eb="7">
      <t>１ニチ</t>
    </rPh>
    <phoneticPr fontId="5"/>
  </si>
  <si>
    <t>2-23. 常住人口と昼間人口の推移</t>
    <rPh sb="6" eb="7">
      <t>ジョウ</t>
    </rPh>
    <rPh sb="7" eb="8">
      <t>ジュウ</t>
    </rPh>
    <rPh sb="8" eb="10">
      <t>ジンコウ</t>
    </rPh>
    <phoneticPr fontId="5"/>
  </si>
  <si>
    <t>目次</t>
    <rPh sb="0" eb="2">
      <t>モクジ</t>
    </rPh>
    <phoneticPr fontId="3"/>
  </si>
  <si>
    <t>2-1.人口の推移</t>
  </si>
  <si>
    <t>目次へもどる</t>
  </si>
  <si>
    <t>2-2.自然増・社会増の推移</t>
  </si>
  <si>
    <t>2-3.年齢各歳別男女別人口</t>
  </si>
  <si>
    <t>2-4.年齢5歳階級別男女別人口</t>
  </si>
  <si>
    <t>2-5.地区別人口・世帯数</t>
  </si>
  <si>
    <t>2-6.地区別人口の推移</t>
  </si>
  <si>
    <t>2-7.町（丁）字別人口・世帯数</t>
  </si>
  <si>
    <t>2-8.都道府県別転入者数</t>
  </si>
  <si>
    <t>2-9.年齢3区分人口の推移</t>
  </si>
  <si>
    <t>2-10.市民の平均年齢</t>
  </si>
  <si>
    <t>2-11.国籍別外国人登録人口</t>
  </si>
  <si>
    <t>2-12.国勢調査人口の推移</t>
  </si>
  <si>
    <t>2-13.年齢各歳別男女別人口（国勢調査）</t>
  </si>
  <si>
    <t>2-14.越谷市外への従業者・通学者</t>
  </si>
  <si>
    <t>2-15.越谷市内への従業者・通学者</t>
  </si>
  <si>
    <t>2-16.世帯数と世帯人員（１）平成17年</t>
  </si>
  <si>
    <t>2-16.世帯数と世帯人員（２）平成22～27年</t>
  </si>
  <si>
    <t>2-17.労働力状態別年齢5歳階級別15歳以上人口</t>
  </si>
  <si>
    <t>2-18.年齢（5歳階級）別男女別一般世帯高齢単身者数</t>
  </si>
  <si>
    <t>2-19.夫の年齢（5歳階級）妻の年齢（5歳階級）別高齢夫婦世帯数</t>
  </si>
  <si>
    <t>2-20.住宅の建て方別世帯数・世帯人員</t>
  </si>
  <si>
    <t>2-21.産業別就業者数</t>
  </si>
  <si>
    <t>2-22.人口集中地区（DID)の人口・面積</t>
  </si>
  <si>
    <t>2-23.常住人口と昼間人口の推移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</si>
</sst>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[$-411]ge\.m\.d;@"/>
    <numFmt numFmtId="177" formatCode="#,##0_ ;[Red]\-#,##0\ "/>
    <numFmt numFmtId="178" formatCode="#,##0.0_ ;[Red]\-#,##0.0\ "/>
    <numFmt numFmtId="179" formatCode="#,##0.00_ ;[Red]\-#,##0.00\ "/>
    <numFmt numFmtId="180" formatCode="#,##0\ ;&quot;△ &quot;#,##0\ "/>
    <numFmt numFmtId="181" formatCode="#,##0_ "/>
    <numFmt numFmtId="182" formatCode="#,##0.00_ "/>
    <numFmt numFmtId="183" formatCode="#,##0.0;[Red]\-#,##0.0"/>
    <numFmt numFmtId="184" formatCode="0_ "/>
    <numFmt numFmtId="185" formatCode="#,##0.0_ "/>
    <numFmt numFmtId="186" formatCode="\ ###,###,##0;&quot;-&quot;###,###,##0"/>
    <numFmt numFmtId="187" formatCode="#,###,###,##0;&quot; -&quot;###,###,##0"/>
  </numFmts>
  <fonts count="37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HGｺﾞｼｯｸM"/>
      <family val="3"/>
      <charset val="128"/>
    </font>
    <font>
      <sz val="10"/>
      <color indexed="8"/>
      <name val="ｺﾞｼｯｸ"/>
      <family val="3"/>
      <charset val="128"/>
    </font>
    <font>
      <sz val="7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ｺﾞｼｯｸ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Times New Roman"/>
      <family val="1"/>
    </font>
    <font>
      <sz val="10"/>
      <color indexed="8"/>
      <name val="明朝"/>
      <family val="1"/>
      <charset val="128"/>
    </font>
    <font>
      <b/>
      <sz val="10"/>
      <color indexed="8"/>
      <name val="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176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176" fontId="1" fillId="0" borderId="0"/>
    <xf numFmtId="38" fontId="1" fillId="0" borderId="0" applyFont="0" applyFill="0" applyBorder="0" applyAlignment="0" applyProtection="0"/>
    <xf numFmtId="176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</cellStyleXfs>
  <cellXfs count="564">
    <xf numFmtId="0" fontId="0" fillId="0" borderId="0" xfId="0">
      <alignment vertical="center"/>
    </xf>
    <xf numFmtId="0" fontId="4" fillId="0" borderId="0" xfId="1" applyNumberFormat="1" applyFont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2" fillId="0" borderId="0" xfId="1" applyNumberFormat="1" applyFont="1"/>
    <xf numFmtId="0" fontId="6" fillId="0" borderId="1" xfId="2" applyNumberFormat="1" applyFont="1" applyFill="1" applyBorder="1" applyAlignment="1">
      <alignment horizontal="left" vertical="center" indent="1"/>
    </xf>
    <xf numFmtId="0" fontId="6" fillId="0" borderId="3" xfId="1" applyNumberFormat="1" applyFont="1" applyBorder="1" applyAlignment="1">
      <alignment horizontal="center" vertical="center" shrinkToFit="1"/>
    </xf>
    <xf numFmtId="0" fontId="6" fillId="0" borderId="3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 shrinkToFit="1"/>
    </xf>
    <xf numFmtId="0" fontId="6" fillId="0" borderId="0" xfId="1" applyNumberFormat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right" vertical="center" indent="1"/>
    </xf>
    <xf numFmtId="177" fontId="6" fillId="0" borderId="9" xfId="2" applyNumberFormat="1" applyFont="1" applyBorder="1" applyAlignment="1">
      <alignment vertical="center"/>
    </xf>
    <xf numFmtId="177" fontId="6" fillId="0" borderId="0" xfId="2" applyNumberFormat="1" applyFont="1" applyAlignment="1">
      <alignment vertical="center"/>
    </xf>
    <xf numFmtId="178" fontId="6" fillId="0" borderId="0" xfId="2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8" fontId="6" fillId="0" borderId="0" xfId="1" applyNumberFormat="1" applyFont="1" applyBorder="1" applyAlignment="1">
      <alignment vertical="center"/>
    </xf>
    <xf numFmtId="0" fontId="6" fillId="0" borderId="0" xfId="1" applyNumberFormat="1" applyFont="1"/>
    <xf numFmtId="0" fontId="6" fillId="0" borderId="0" xfId="1" applyNumberFormat="1" applyFont="1" applyBorder="1" applyAlignment="1">
      <alignment horizontal="right" vertical="center" indent="1"/>
    </xf>
    <xf numFmtId="0" fontId="6" fillId="0" borderId="0" xfId="1" quotePrefix="1" applyNumberFormat="1" applyFont="1" applyAlignment="1">
      <alignment horizontal="right" vertical="center" indent="1"/>
    </xf>
    <xf numFmtId="177" fontId="6" fillId="0" borderId="0" xfId="2" applyNumberFormat="1" applyFont="1" applyBorder="1" applyAlignment="1">
      <alignment vertical="center"/>
    </xf>
    <xf numFmtId="179" fontId="6" fillId="0" borderId="0" xfId="1" applyNumberFormat="1" applyFont="1" applyBorder="1" applyAlignment="1">
      <alignment vertical="center"/>
    </xf>
    <xf numFmtId="0" fontId="6" fillId="0" borderId="10" xfId="1" quotePrefix="1" applyNumberFormat="1" applyFont="1" applyBorder="1" applyAlignment="1">
      <alignment horizontal="right" vertical="center" indent="1"/>
    </xf>
    <xf numFmtId="178" fontId="6" fillId="0" borderId="0" xfId="2" applyNumberFormat="1" applyFont="1" applyBorder="1" applyAlignment="1">
      <alignment vertical="center"/>
    </xf>
    <xf numFmtId="0" fontId="6" fillId="0" borderId="0" xfId="1" quotePrefix="1" applyNumberFormat="1" applyFont="1" applyBorder="1" applyAlignment="1">
      <alignment horizontal="right" vertical="center" indent="1"/>
    </xf>
    <xf numFmtId="0" fontId="6" fillId="0" borderId="10" xfId="1" quotePrefix="1" applyNumberFormat="1" applyFont="1" applyFill="1" applyBorder="1" applyAlignment="1">
      <alignment horizontal="right" vertical="center" indent="1"/>
    </xf>
    <xf numFmtId="178" fontId="6" fillId="0" borderId="0" xfId="2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0" fontId="6" fillId="0" borderId="10" xfId="1" applyNumberFormat="1" applyFont="1" applyBorder="1" applyAlignment="1">
      <alignment horizontal="right" vertical="center" indent="1"/>
    </xf>
    <xf numFmtId="177" fontId="6" fillId="0" borderId="0" xfId="1" applyNumberFormat="1" applyFont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0" fontId="8" fillId="0" borderId="11" xfId="1" applyNumberFormat="1" applyFont="1" applyBorder="1" applyAlignment="1">
      <alignment vertical="center"/>
    </xf>
    <xf numFmtId="0" fontId="6" fillId="0" borderId="11" xfId="1" applyNumberFormat="1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4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/>
    </xf>
    <xf numFmtId="0" fontId="6" fillId="0" borderId="0" xfId="2" applyNumberFormat="1" applyFont="1" applyBorder="1" applyAlignment="1">
      <alignment horizontal="right"/>
    </xf>
    <xf numFmtId="0" fontId="6" fillId="0" borderId="1" xfId="2" applyNumberFormat="1" applyFont="1" applyBorder="1" applyAlignment="1">
      <alignment horizontal="left" vertical="center" indent="1"/>
    </xf>
    <xf numFmtId="0" fontId="6" fillId="0" borderId="0" xfId="2" applyNumberFormat="1" applyFont="1" applyAlignment="1">
      <alignment vertical="center"/>
    </xf>
    <xf numFmtId="0" fontId="6" fillId="0" borderId="3" xfId="2" applyNumberFormat="1" applyFont="1" applyBorder="1" applyAlignment="1">
      <alignment horizontal="center" vertical="center"/>
    </xf>
    <xf numFmtId="0" fontId="6" fillId="0" borderId="12" xfId="2" applyNumberFormat="1" applyFont="1" applyBorder="1" applyAlignment="1">
      <alignment horizontal="centerContinuous" vertical="center"/>
    </xf>
    <xf numFmtId="0" fontId="6" fillId="0" borderId="13" xfId="2" applyNumberFormat="1" applyFont="1" applyBorder="1" applyAlignment="1">
      <alignment horizontal="centerContinuous" vertical="center"/>
    </xf>
    <xf numFmtId="0" fontId="6" fillId="0" borderId="14" xfId="2" applyNumberFormat="1" applyFont="1" applyBorder="1" applyAlignment="1">
      <alignment horizontal="centerContinuous" vertical="center"/>
    </xf>
    <xf numFmtId="0" fontId="6" fillId="0" borderId="7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6" fillId="0" borderId="10" xfId="2" applyNumberFormat="1" applyFont="1" applyBorder="1" applyAlignment="1">
      <alignment horizontal="right" vertical="center" indent="1"/>
    </xf>
    <xf numFmtId="180" fontId="6" fillId="0" borderId="0" xfId="2" applyNumberFormat="1" applyFont="1" applyAlignment="1">
      <alignment vertical="center"/>
    </xf>
    <xf numFmtId="0" fontId="6" fillId="0" borderId="0" xfId="2" applyNumberFormat="1" applyFont="1" applyBorder="1" applyAlignment="1">
      <alignment horizontal="right" vertical="center" indent="1"/>
    </xf>
    <xf numFmtId="180" fontId="6" fillId="0" borderId="9" xfId="2" applyNumberFormat="1" applyFont="1" applyBorder="1" applyAlignment="1">
      <alignment vertical="center"/>
    </xf>
    <xf numFmtId="180" fontId="6" fillId="0" borderId="0" xfId="2" applyNumberFormat="1" applyFont="1" applyBorder="1" applyAlignment="1">
      <alignment vertical="center"/>
    </xf>
    <xf numFmtId="0" fontId="6" fillId="0" borderId="10" xfId="2" quotePrefix="1" applyNumberFormat="1" applyFont="1" applyBorder="1" applyAlignment="1">
      <alignment horizontal="right" vertical="center" indent="1"/>
    </xf>
    <xf numFmtId="180" fontId="6" fillId="0" borderId="0" xfId="2" applyNumberFormat="1" applyFont="1" applyFill="1" applyBorder="1" applyAlignment="1">
      <alignment vertical="center"/>
    </xf>
    <xf numFmtId="0" fontId="6" fillId="0" borderId="10" xfId="2" quotePrefix="1" applyNumberFormat="1" applyFont="1" applyFill="1" applyBorder="1" applyAlignment="1">
      <alignment horizontal="right" vertical="center" indent="1"/>
    </xf>
    <xf numFmtId="180" fontId="6" fillId="0" borderId="8" xfId="2" applyNumberFormat="1" applyFont="1" applyFill="1" applyBorder="1" applyAlignment="1">
      <alignment vertical="center"/>
    </xf>
    <xf numFmtId="0" fontId="6" fillId="0" borderId="0" xfId="1" applyNumberFormat="1" applyFont="1" applyBorder="1" applyAlignment="1">
      <alignment horizontal="left" vertical="center"/>
    </xf>
    <xf numFmtId="0" fontId="6" fillId="0" borderId="0" xfId="2" applyNumberFormat="1" applyFont="1" applyAlignment="1">
      <alignment horizontal="right" vertical="center"/>
    </xf>
    <xf numFmtId="0" fontId="4" fillId="0" borderId="0" xfId="2" applyNumberFormat="1" applyFont="1" applyFill="1" applyBorder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6" fillId="0" borderId="0" xfId="2" applyNumberFormat="1" applyFont="1" applyFill="1" applyAlignment="1">
      <alignment horizontal="center" vertical="center"/>
    </xf>
    <xf numFmtId="0" fontId="6" fillId="0" borderId="0" xfId="2" applyNumberFormat="1" applyFont="1" applyFill="1" applyAlignment="1">
      <alignment vertical="center"/>
    </xf>
    <xf numFmtId="0" fontId="10" fillId="0" borderId="0" xfId="2" applyNumberFormat="1" applyFont="1" applyFill="1" applyAlignment="1">
      <alignment vertical="center"/>
    </xf>
    <xf numFmtId="0" fontId="6" fillId="0" borderId="1" xfId="2" quotePrefix="1" applyNumberFormat="1" applyFont="1" applyFill="1" applyBorder="1" applyAlignment="1">
      <alignment horizontal="left" vertical="center" indent="1"/>
    </xf>
    <xf numFmtId="0" fontId="6" fillId="0" borderId="1" xfId="1" applyNumberFormat="1" applyFont="1" applyFill="1" applyBorder="1" applyAlignment="1">
      <alignment vertical="center"/>
    </xf>
    <xf numFmtId="0" fontId="10" fillId="0" borderId="0" xfId="2" applyNumberFormat="1" applyFont="1" applyFill="1" applyAlignment="1">
      <alignment horizontal="center" vertical="center"/>
    </xf>
    <xf numFmtId="0" fontId="6" fillId="0" borderId="1" xfId="2" applyNumberFormat="1" applyFont="1" applyFill="1" applyBorder="1" applyAlignment="1">
      <alignment horizontal="right"/>
    </xf>
    <xf numFmtId="0" fontId="6" fillId="0" borderId="1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177" fontId="4" fillId="0" borderId="11" xfId="2" applyNumberFormat="1" applyFont="1" applyFill="1" applyBorder="1" applyAlignment="1">
      <alignment vertical="center"/>
    </xf>
    <xf numFmtId="0" fontId="4" fillId="0" borderId="16" xfId="2" applyNumberFormat="1" applyFont="1" applyFill="1" applyBorder="1" applyAlignment="1">
      <alignment horizontal="center" vertical="center"/>
    </xf>
    <xf numFmtId="177" fontId="4" fillId="0" borderId="5" xfId="2" applyNumberFormat="1" applyFont="1" applyFill="1" applyBorder="1" applyAlignment="1">
      <alignment vertical="center"/>
    </xf>
    <xf numFmtId="0" fontId="6" fillId="0" borderId="10" xfId="2" applyNumberFormat="1" applyFont="1" applyFill="1" applyBorder="1" applyAlignment="1">
      <alignment horizontal="center" vertical="center"/>
    </xf>
    <xf numFmtId="177" fontId="6" fillId="0" borderId="10" xfId="2" applyNumberFormat="1" applyFont="1" applyFill="1" applyBorder="1" applyAlignment="1">
      <alignment vertical="center"/>
    </xf>
    <xf numFmtId="0" fontId="6" fillId="0" borderId="16" xfId="2" applyNumberFormat="1" applyFont="1" applyFill="1" applyBorder="1" applyAlignment="1">
      <alignment horizontal="center" vertical="center"/>
    </xf>
    <xf numFmtId="177" fontId="6" fillId="0" borderId="9" xfId="2" applyNumberFormat="1" applyFont="1" applyFill="1" applyBorder="1" applyAlignment="1">
      <alignment vertical="center"/>
    </xf>
    <xf numFmtId="0" fontId="6" fillId="0" borderId="6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vertical="center"/>
    </xf>
    <xf numFmtId="0" fontId="6" fillId="0" borderId="17" xfId="2" applyNumberFormat="1" applyFont="1" applyFill="1" applyBorder="1" applyAlignment="1">
      <alignment horizontal="center" vertical="center"/>
    </xf>
    <xf numFmtId="177" fontId="6" fillId="0" borderId="8" xfId="2" applyNumberFormat="1" applyFont="1" applyFill="1" applyBorder="1" applyAlignment="1">
      <alignment vertical="center"/>
    </xf>
    <xf numFmtId="0" fontId="10" fillId="0" borderId="0" xfId="2" applyNumberFormat="1" applyFont="1" applyFill="1" applyAlignment="1">
      <alignment horizontal="right" vertical="center"/>
    </xf>
    <xf numFmtId="0" fontId="6" fillId="0" borderId="0" xfId="1" applyNumberFormat="1" applyFont="1" applyFill="1" applyAlignment="1">
      <alignment vertical="top"/>
    </xf>
    <xf numFmtId="0" fontId="6" fillId="0" borderId="0" xfId="2" applyNumberFormat="1" applyFont="1" applyFill="1" applyAlignment="1">
      <alignment horizontal="center"/>
    </xf>
    <xf numFmtId="0" fontId="6" fillId="0" borderId="0" xfId="2" applyNumberFormat="1" applyFont="1" applyFill="1"/>
    <xf numFmtId="0" fontId="10" fillId="0" borderId="0" xfId="2" applyNumberFormat="1" applyFont="1" applyFill="1"/>
    <xf numFmtId="0" fontId="10" fillId="0" borderId="0" xfId="2" applyNumberFormat="1" applyFont="1" applyFill="1" applyAlignment="1">
      <alignment horizontal="center"/>
    </xf>
    <xf numFmtId="0" fontId="11" fillId="0" borderId="2" xfId="2" applyNumberFormat="1" applyFont="1" applyFill="1" applyBorder="1" applyAlignment="1">
      <alignment horizontal="center" vertical="center"/>
    </xf>
    <xf numFmtId="177" fontId="11" fillId="0" borderId="11" xfId="2" applyNumberFormat="1" applyFont="1" applyFill="1" applyBorder="1" applyAlignment="1">
      <alignment vertical="center"/>
    </xf>
    <xf numFmtId="0" fontId="10" fillId="0" borderId="0" xfId="2" applyNumberFormat="1" applyFont="1" applyFill="1" applyBorder="1" applyAlignment="1">
      <alignment horizontal="center"/>
    </xf>
    <xf numFmtId="0" fontId="6" fillId="0" borderId="0" xfId="2" applyNumberFormat="1" applyFont="1" applyFill="1" applyBorder="1"/>
    <xf numFmtId="0" fontId="4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/>
    <xf numFmtId="0" fontId="6" fillId="0" borderId="1" xfId="1" quotePrefix="1" applyNumberFormat="1" applyFont="1" applyFill="1" applyBorder="1" applyAlignment="1">
      <alignment horizontal="left" vertical="center" indent="1"/>
    </xf>
    <xf numFmtId="0" fontId="1" fillId="0" borderId="1" xfId="1" applyNumberFormat="1" applyFill="1" applyBorder="1" applyAlignment="1">
      <alignment vertical="center"/>
    </xf>
    <xf numFmtId="0" fontId="6" fillId="0" borderId="12" xfId="1" applyNumberFormat="1" applyFont="1" applyFill="1" applyBorder="1" applyAlignment="1">
      <alignment horizontal="centerContinuous" vertical="center"/>
    </xf>
    <xf numFmtId="0" fontId="6" fillId="0" borderId="13" xfId="1" applyNumberFormat="1" applyFont="1" applyFill="1" applyBorder="1" applyAlignment="1">
      <alignment horizontal="centerContinuous" vertical="center"/>
    </xf>
    <xf numFmtId="0" fontId="6" fillId="0" borderId="14" xfId="1" applyNumberFormat="1" applyFont="1" applyFill="1" applyBorder="1" applyAlignment="1">
      <alignment horizontal="centerContinuous"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11" fillId="0" borderId="10" xfId="1" applyNumberFormat="1" applyFont="1" applyFill="1" applyBorder="1" applyAlignment="1">
      <alignment horizontal="center" vertical="center"/>
    </xf>
    <xf numFmtId="177" fontId="11" fillId="0" borderId="0" xfId="2" applyNumberFormat="1" applyFont="1" applyFill="1" applyBorder="1" applyAlignment="1">
      <alignment vertical="center"/>
    </xf>
    <xf numFmtId="179" fontId="11" fillId="0" borderId="0" xfId="2" applyNumberFormat="1" applyFont="1" applyFill="1" applyBorder="1" applyAlignment="1">
      <alignment vertical="center"/>
    </xf>
    <xf numFmtId="0" fontId="6" fillId="0" borderId="10" xfId="1" applyNumberFormat="1" applyFont="1" applyFill="1" applyBorder="1" applyAlignment="1">
      <alignment horizontal="center" vertical="center"/>
    </xf>
    <xf numFmtId="177" fontId="6" fillId="0" borderId="0" xfId="1" applyNumberFormat="1" applyFont="1" applyAlignment="1">
      <alignment vertical="center"/>
    </xf>
    <xf numFmtId="179" fontId="6" fillId="0" borderId="0" xfId="1" applyNumberFormat="1" applyFont="1" applyFill="1" applyAlignment="1">
      <alignment vertical="center"/>
    </xf>
    <xf numFmtId="177" fontId="6" fillId="0" borderId="0" xfId="2" applyNumberFormat="1" applyFont="1" applyFill="1" applyAlignment="1">
      <alignment vertical="center"/>
    </xf>
    <xf numFmtId="179" fontId="6" fillId="0" borderId="0" xfId="2" applyNumberFormat="1" applyFont="1" applyFill="1" applyAlignment="1">
      <alignment vertical="center"/>
    </xf>
    <xf numFmtId="0" fontId="6" fillId="0" borderId="0" xfId="1" applyNumberFormat="1" applyFont="1" applyFill="1"/>
    <xf numFmtId="179" fontId="6" fillId="0" borderId="0" xfId="1" applyNumberFormat="1" applyFont="1" applyFill="1" applyAlignment="1">
      <alignment horizontal="right" vertical="center"/>
    </xf>
    <xf numFmtId="179" fontId="6" fillId="0" borderId="0" xfId="2" applyNumberFormat="1" applyFont="1" applyFill="1" applyBorder="1" applyAlignment="1">
      <alignment vertical="center"/>
    </xf>
    <xf numFmtId="0" fontId="8" fillId="0" borderId="11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vertical="center"/>
    </xf>
    <xf numFmtId="0" fontId="6" fillId="0" borderId="11" xfId="1" applyNumberFormat="1" applyFont="1" applyFill="1" applyBorder="1" applyAlignment="1">
      <alignment vertical="center"/>
    </xf>
    <xf numFmtId="0" fontId="6" fillId="0" borderId="11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/>
    <xf numFmtId="0" fontId="4" fillId="0" borderId="0" xfId="2" applyNumberFormat="1" applyFont="1" applyFill="1" applyAlignment="1">
      <alignment vertical="center"/>
    </xf>
    <xf numFmtId="0" fontId="2" fillId="0" borderId="0" xfId="2" applyNumberFormat="1" applyFont="1" applyFill="1"/>
    <xf numFmtId="0" fontId="6" fillId="0" borderId="1" xfId="2" applyNumberFormat="1" applyFont="1" applyFill="1" applyBorder="1" applyAlignment="1">
      <alignment horizontal="right" vertical="center"/>
    </xf>
    <xf numFmtId="177" fontId="4" fillId="0" borderId="11" xfId="2" applyNumberFormat="1" applyFont="1" applyFill="1" applyBorder="1" applyAlignment="1">
      <alignment horizontal="right" vertical="center"/>
    </xf>
    <xf numFmtId="177" fontId="6" fillId="0" borderId="0" xfId="1" applyNumberFormat="1" applyFont="1" applyFill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0" fontId="6" fillId="0" borderId="0" xfId="2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0" xfId="2" quotePrefix="1" applyNumberFormat="1" applyFont="1" applyFill="1" applyBorder="1" applyAlignment="1">
      <alignment horizontal="left" vertical="center" indent="1"/>
    </xf>
    <xf numFmtId="0" fontId="7" fillId="0" borderId="14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center" vertical="center"/>
    </xf>
    <xf numFmtId="0" fontId="7" fillId="0" borderId="12" xfId="2" applyNumberFormat="1" applyFont="1" applyFill="1" applyBorder="1" applyAlignment="1">
      <alignment horizontal="center" vertical="center"/>
    </xf>
    <xf numFmtId="0" fontId="7" fillId="0" borderId="15" xfId="2" applyNumberFormat="1" applyFont="1" applyFill="1" applyBorder="1" applyAlignment="1">
      <alignment horizontal="center" vertical="center"/>
    </xf>
    <xf numFmtId="0" fontId="12" fillId="0" borderId="2" xfId="2" applyNumberFormat="1" applyFont="1" applyFill="1" applyBorder="1" applyAlignment="1">
      <alignment horizontal="center" vertical="center"/>
    </xf>
    <xf numFmtId="0" fontId="7" fillId="0" borderId="16" xfId="2" applyNumberFormat="1" applyFont="1" applyFill="1" applyBorder="1" applyAlignment="1">
      <alignment horizontal="center" vertical="center"/>
    </xf>
    <xf numFmtId="0" fontId="7" fillId="0" borderId="10" xfId="2" applyNumberFormat="1" applyFont="1" applyFill="1" applyBorder="1" applyAlignment="1">
      <alignment vertical="center"/>
    </xf>
    <xf numFmtId="0" fontId="12" fillId="0" borderId="10" xfId="2" applyNumberFormat="1" applyFont="1" applyFill="1" applyBorder="1" applyAlignment="1">
      <alignment vertical="center"/>
    </xf>
    <xf numFmtId="0" fontId="12" fillId="0" borderId="16" xfId="2" applyNumberFormat="1" applyFont="1" applyFill="1" applyBorder="1" applyAlignment="1">
      <alignment vertical="center"/>
    </xf>
    <xf numFmtId="0" fontId="7" fillId="0" borderId="16" xfId="2" applyNumberFormat="1" applyFont="1" applyFill="1" applyBorder="1" applyAlignment="1">
      <alignment vertical="center"/>
    </xf>
    <xf numFmtId="0" fontId="7" fillId="0" borderId="16" xfId="3" applyNumberFormat="1" applyFont="1" applyFill="1" applyBorder="1" applyAlignment="1">
      <alignment vertical="center"/>
    </xf>
    <xf numFmtId="0" fontId="7" fillId="0" borderId="6" xfId="2" applyNumberFormat="1" applyFont="1" applyFill="1" applyBorder="1" applyAlignment="1">
      <alignment vertical="center"/>
    </xf>
    <xf numFmtId="0" fontId="7" fillId="0" borderId="17" xfId="2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horizontal="right" vertical="center"/>
    </xf>
    <xf numFmtId="0" fontId="12" fillId="0" borderId="11" xfId="2" applyNumberFormat="1" applyFont="1" applyFill="1" applyBorder="1" applyAlignment="1">
      <alignment vertical="center"/>
    </xf>
    <xf numFmtId="0" fontId="7" fillId="0" borderId="19" xfId="2" applyNumberFormat="1" applyFont="1" applyFill="1" applyBorder="1" applyAlignment="1">
      <alignment vertical="center" shrinkToFit="1"/>
    </xf>
    <xf numFmtId="0" fontId="7" fillId="0" borderId="0" xfId="2" applyNumberFormat="1" applyFont="1" applyFill="1" applyBorder="1" applyAlignment="1">
      <alignment vertical="center"/>
    </xf>
    <xf numFmtId="0" fontId="7" fillId="0" borderId="16" xfId="2" applyNumberFormat="1" applyFont="1" applyFill="1" applyBorder="1" applyAlignment="1">
      <alignment vertical="center" shrinkToFit="1"/>
    </xf>
    <xf numFmtId="0" fontId="12" fillId="0" borderId="0" xfId="2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vertical="center" shrinkToFit="1"/>
    </xf>
    <xf numFmtId="0" fontId="7" fillId="0" borderId="1" xfId="2" applyNumberFormat="1" applyFont="1" applyFill="1" applyBorder="1" applyAlignment="1">
      <alignment vertical="center"/>
    </xf>
    <xf numFmtId="0" fontId="14" fillId="0" borderId="0" xfId="2" applyNumberFormat="1" applyFont="1" applyFill="1" applyBorder="1"/>
    <xf numFmtId="0" fontId="6" fillId="0" borderId="1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77" fontId="11" fillId="0" borderId="0" xfId="2" applyNumberFormat="1" applyFont="1" applyFill="1" applyAlignment="1">
      <alignment vertical="center"/>
    </xf>
    <xf numFmtId="0" fontId="6" fillId="0" borderId="10" xfId="2" applyNumberFormat="1" applyFont="1" applyFill="1" applyBorder="1" applyAlignment="1">
      <alignment horizontal="distributed" vertical="center" indent="1"/>
    </xf>
    <xf numFmtId="0" fontId="11" fillId="0" borderId="10" xfId="2" applyNumberFormat="1" applyFont="1" applyFill="1" applyBorder="1" applyAlignment="1">
      <alignment horizontal="distributed" vertical="center" indent="1"/>
    </xf>
    <xf numFmtId="177" fontId="11" fillId="0" borderId="0" xfId="1" applyNumberFormat="1" applyFont="1" applyFill="1" applyBorder="1" applyAlignment="1">
      <alignment vertical="center"/>
    </xf>
    <xf numFmtId="0" fontId="6" fillId="0" borderId="6" xfId="2" applyNumberFormat="1" applyFont="1" applyFill="1" applyBorder="1" applyAlignment="1">
      <alignment horizontal="distributed" vertical="center" indent="1"/>
    </xf>
    <xf numFmtId="0" fontId="4" fillId="0" borderId="0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vertical="center"/>
    </xf>
    <xf numFmtId="0" fontId="6" fillId="0" borderId="0" xfId="1" applyNumberFormat="1" applyFont="1" applyFill="1" applyAlignment="1">
      <alignment horizontal="left" vertical="center" indent="1"/>
    </xf>
    <xf numFmtId="0" fontId="6" fillId="0" borderId="1" xfId="1" applyNumberFormat="1" applyFont="1" applyFill="1" applyBorder="1" applyAlignment="1">
      <alignment horizontal="right"/>
    </xf>
    <xf numFmtId="0" fontId="6" fillId="0" borderId="12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Alignment="1">
      <alignment horizontal="right" vertical="center" indent="1"/>
    </xf>
    <xf numFmtId="181" fontId="4" fillId="0" borderId="5" xfId="1" applyNumberFormat="1" applyFont="1" applyFill="1" applyBorder="1" applyAlignment="1">
      <alignment vertical="center"/>
    </xf>
    <xf numFmtId="181" fontId="6" fillId="0" borderId="0" xfId="1" applyNumberFormat="1" applyFont="1" applyFill="1" applyBorder="1" applyAlignment="1">
      <alignment vertical="center"/>
    </xf>
    <xf numFmtId="182" fontId="6" fillId="0" borderId="11" xfId="1" applyNumberFormat="1" applyFont="1" applyFill="1" applyBorder="1" applyAlignment="1">
      <alignment vertical="center"/>
    </xf>
    <xf numFmtId="181" fontId="6" fillId="0" borderId="11" xfId="1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vertical="center"/>
    </xf>
    <xf numFmtId="181" fontId="6" fillId="0" borderId="0" xfId="1" applyNumberFormat="1" applyFont="1" applyFill="1" applyAlignment="1">
      <alignment vertical="center"/>
    </xf>
    <xf numFmtId="181" fontId="4" fillId="0" borderId="9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 indent="1"/>
    </xf>
    <xf numFmtId="0" fontId="6" fillId="0" borderId="10" xfId="1" applyNumberFormat="1" applyFont="1" applyFill="1" applyBorder="1" applyAlignment="1">
      <alignment horizontal="right" vertical="center" indent="1"/>
    </xf>
    <xf numFmtId="181" fontId="4" fillId="0" borderId="0" xfId="1" applyNumberFormat="1" applyFont="1" applyFill="1" applyBorder="1" applyAlignment="1">
      <alignment vertical="center"/>
    </xf>
    <xf numFmtId="0" fontId="6" fillId="0" borderId="6" xfId="1" quotePrefix="1" applyNumberFormat="1" applyFont="1" applyFill="1" applyBorder="1" applyAlignment="1">
      <alignment horizontal="right" vertical="center" indent="1"/>
    </xf>
    <xf numFmtId="0" fontId="10" fillId="0" borderId="11" xfId="1" applyNumberFormat="1" applyFont="1" applyFill="1" applyBorder="1" applyAlignment="1">
      <alignment vertical="center"/>
    </xf>
    <xf numFmtId="0" fontId="2" fillId="0" borderId="11" xfId="1" applyNumberFormat="1" applyFont="1" applyFill="1" applyBorder="1" applyAlignment="1">
      <alignment vertical="center"/>
    </xf>
    <xf numFmtId="181" fontId="2" fillId="0" borderId="0" xfId="1" applyNumberFormat="1" applyFont="1" applyFill="1" applyAlignment="1">
      <alignment vertical="center"/>
    </xf>
    <xf numFmtId="0" fontId="6" fillId="0" borderId="14" xfId="1" applyNumberFormat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Alignment="1">
      <alignment horizontal="right" vertical="center" indent="2"/>
    </xf>
    <xf numFmtId="183" fontId="6" fillId="0" borderId="5" xfId="1" applyNumberFormat="1" applyFont="1" applyFill="1" applyBorder="1" applyAlignment="1">
      <alignment horizontal="center" vertical="center"/>
    </xf>
    <xf numFmtId="183" fontId="6" fillId="0" borderId="0" xfId="1" applyNumberFormat="1" applyFont="1" applyFill="1" applyBorder="1" applyAlignment="1">
      <alignment horizontal="center" vertical="center"/>
    </xf>
    <xf numFmtId="183" fontId="6" fillId="0" borderId="9" xfId="1" applyNumberFormat="1" applyFont="1" applyFill="1" applyBorder="1" applyAlignment="1">
      <alignment horizontal="center" vertical="center"/>
    </xf>
    <xf numFmtId="183" fontId="6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Border="1" applyAlignment="1">
      <alignment horizontal="right" vertical="center" indent="2"/>
    </xf>
    <xf numFmtId="0" fontId="6" fillId="0" borderId="0" xfId="1" applyNumberFormat="1" applyFont="1" applyFill="1" applyAlignment="1">
      <alignment horizontal="center" vertical="center"/>
    </xf>
    <xf numFmtId="0" fontId="6" fillId="0" borderId="0" xfId="1" quotePrefix="1" applyNumberFormat="1" applyFont="1" applyFill="1" applyBorder="1" applyAlignment="1">
      <alignment horizontal="right" vertical="center" indent="2"/>
    </xf>
    <xf numFmtId="0" fontId="6" fillId="0" borderId="10" xfId="1" quotePrefix="1" applyNumberFormat="1" applyFont="1" applyFill="1" applyBorder="1" applyAlignment="1">
      <alignment horizontal="right" vertical="center" indent="2"/>
    </xf>
    <xf numFmtId="183" fontId="6" fillId="0" borderId="8" xfId="1" applyNumberFormat="1" applyFont="1" applyFill="1" applyBorder="1" applyAlignment="1">
      <alignment horizontal="center" vertical="center"/>
    </xf>
    <xf numFmtId="0" fontId="10" fillId="0" borderId="11" xfId="1" applyNumberFormat="1" applyFont="1" applyFill="1" applyBorder="1" applyAlignment="1">
      <alignment horizontal="left" vertical="center"/>
    </xf>
    <xf numFmtId="0" fontId="6" fillId="0" borderId="0" xfId="1" applyNumberFormat="1" applyFont="1" applyFill="1" applyAlignment="1">
      <alignment horizontal="left" vertical="center" wrapText="1"/>
    </xf>
    <xf numFmtId="0" fontId="2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horizontal="right"/>
    </xf>
    <xf numFmtId="0" fontId="6" fillId="0" borderId="2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181" fontId="4" fillId="0" borderId="11" xfId="2" applyNumberFormat="1" applyFont="1" applyFill="1" applyBorder="1" applyAlignment="1">
      <alignment vertical="center"/>
    </xf>
    <xf numFmtId="0" fontId="6" fillId="0" borderId="10" xfId="2" applyNumberFormat="1" applyFont="1" applyFill="1" applyBorder="1" applyAlignment="1">
      <alignment horizontal="left" vertical="center" indent="1"/>
    </xf>
    <xf numFmtId="181" fontId="6" fillId="0" borderId="0" xfId="2" applyNumberFormat="1" applyFont="1" applyFill="1" applyBorder="1" applyAlignment="1">
      <alignment vertical="center"/>
    </xf>
    <xf numFmtId="181" fontId="6" fillId="0" borderId="0" xfId="2" applyNumberFormat="1" applyFont="1" applyFill="1" applyAlignment="1">
      <alignment vertical="center"/>
    </xf>
    <xf numFmtId="0" fontId="6" fillId="0" borderId="6" xfId="2" applyNumberFormat="1" applyFont="1" applyFill="1" applyBorder="1" applyAlignment="1">
      <alignment horizontal="left" vertical="center" indent="1"/>
    </xf>
    <xf numFmtId="181" fontId="6" fillId="0" borderId="1" xfId="2" applyNumberFormat="1" applyFont="1" applyFill="1" applyBorder="1" applyAlignment="1">
      <alignment vertical="center"/>
    </xf>
    <xf numFmtId="181" fontId="6" fillId="0" borderId="0" xfId="2" applyNumberFormat="1" applyFont="1" applyFill="1" applyAlignment="1">
      <alignment horizontal="right" vertical="center"/>
    </xf>
    <xf numFmtId="181" fontId="2" fillId="0" borderId="0" xfId="2" applyNumberFormat="1" applyFont="1" applyFill="1" applyAlignment="1">
      <alignment vertical="center"/>
    </xf>
    <xf numFmtId="181" fontId="12" fillId="0" borderId="5" xfId="2" applyNumberFormat="1" applyFont="1" applyFill="1" applyBorder="1" applyAlignment="1">
      <alignment vertical="center"/>
    </xf>
    <xf numFmtId="181" fontId="12" fillId="0" borderId="11" xfId="2" applyNumberFormat="1" applyFont="1" applyFill="1" applyBorder="1" applyAlignment="1">
      <alignment vertical="center"/>
    </xf>
    <xf numFmtId="181" fontId="12" fillId="0" borderId="18" xfId="2" applyNumberFormat="1" applyFont="1" applyFill="1" applyBorder="1" applyAlignment="1">
      <alignment vertical="center"/>
    </xf>
    <xf numFmtId="181" fontId="7" fillId="0" borderId="9" xfId="2" applyNumberFormat="1" applyFont="1" applyFill="1" applyBorder="1" applyAlignment="1">
      <alignment horizontal="right" vertical="center"/>
    </xf>
    <xf numFmtId="181" fontId="7" fillId="0" borderId="0" xfId="2" applyNumberFormat="1" applyFont="1" applyFill="1" applyBorder="1" applyAlignment="1">
      <alignment horizontal="right" vertical="center"/>
    </xf>
    <xf numFmtId="181" fontId="12" fillId="0" borderId="9" xfId="1" applyNumberFormat="1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horizontal="right" vertical="center"/>
    </xf>
    <xf numFmtId="181" fontId="7" fillId="0" borderId="9" xfId="1" applyNumberFormat="1" applyFont="1" applyFill="1" applyBorder="1" applyAlignment="1">
      <alignment horizontal="right" vertical="center"/>
    </xf>
    <xf numFmtId="181" fontId="7" fillId="0" borderId="0" xfId="1" applyNumberFormat="1" applyFont="1" applyFill="1" applyBorder="1" applyAlignment="1">
      <alignment horizontal="right" vertic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8" xfId="1" applyNumberFormat="1" applyFont="1" applyFill="1" applyBorder="1" applyAlignment="1">
      <alignment horizontal="right" vertical="center"/>
    </xf>
    <xf numFmtId="181" fontId="7" fillId="0" borderId="1" xfId="1" applyNumberFormat="1" applyFont="1" applyFill="1" applyBorder="1" applyAlignment="1">
      <alignment horizontal="right" vertical="center"/>
    </xf>
    <xf numFmtId="184" fontId="7" fillId="0" borderId="9" xfId="2" applyNumberFormat="1" applyFont="1" applyFill="1" applyBorder="1" applyAlignment="1">
      <alignment horizontal="center" vertical="center"/>
    </xf>
    <xf numFmtId="184" fontId="7" fillId="0" borderId="0" xfId="2" applyNumberFormat="1" applyFont="1" applyFill="1" applyBorder="1" applyAlignment="1">
      <alignment horizontal="center" vertical="center"/>
    </xf>
    <xf numFmtId="184" fontId="12" fillId="0" borderId="9" xfId="1" applyNumberFormat="1" applyFont="1" applyFill="1" applyBorder="1" applyAlignment="1">
      <alignment horizontal="right" vertical="center"/>
    </xf>
    <xf numFmtId="184" fontId="12" fillId="0" borderId="0" xfId="1" applyNumberFormat="1" applyFont="1" applyFill="1" applyBorder="1" applyAlignment="1">
      <alignment horizontal="right" vertical="center"/>
    </xf>
    <xf numFmtId="184" fontId="7" fillId="0" borderId="9" xfId="1" applyNumberFormat="1" applyFont="1" applyFill="1" applyBorder="1" applyAlignment="1">
      <alignment horizontal="right" vertical="center"/>
    </xf>
    <xf numFmtId="184" fontId="7" fillId="0" borderId="0" xfId="1" applyNumberFormat="1" applyFont="1" applyFill="1" applyBorder="1" applyAlignment="1">
      <alignment horizontal="right" vertical="center"/>
    </xf>
    <xf numFmtId="184" fontId="7" fillId="0" borderId="0" xfId="1" applyNumberFormat="1" applyFont="1" applyFill="1" applyAlignment="1">
      <alignment vertical="center"/>
    </xf>
    <xf numFmtId="184" fontId="7" fillId="0" borderId="0" xfId="1" applyNumberFormat="1" applyFont="1" applyFill="1" applyBorder="1" applyAlignment="1">
      <alignment vertical="center"/>
    </xf>
    <xf numFmtId="184" fontId="7" fillId="0" borderId="9" xfId="1" applyNumberFormat="1" applyFont="1" applyFill="1" applyBorder="1" applyAlignment="1">
      <alignment vertical="center"/>
    </xf>
    <xf numFmtId="184" fontId="7" fillId="0" borderId="9" xfId="2" applyNumberFormat="1" applyFont="1" applyFill="1" applyBorder="1" applyAlignment="1">
      <alignment vertical="center"/>
    </xf>
    <xf numFmtId="184" fontId="7" fillId="0" borderId="0" xfId="2" applyNumberFormat="1" applyFont="1" applyFill="1" applyBorder="1" applyAlignment="1">
      <alignment vertical="center"/>
    </xf>
    <xf numFmtId="184" fontId="7" fillId="0" borderId="8" xfId="2" applyNumberFormat="1" applyFont="1" applyFill="1" applyBorder="1" applyAlignment="1">
      <alignment vertical="center"/>
    </xf>
    <xf numFmtId="184" fontId="7" fillId="0" borderId="1" xfId="2" applyNumberFormat="1" applyFont="1" applyFill="1" applyBorder="1" applyAlignment="1">
      <alignment vertical="center"/>
    </xf>
    <xf numFmtId="181" fontId="12" fillId="0" borderId="5" xfId="2" applyNumberFormat="1" applyFont="1" applyFill="1" applyBorder="1" applyAlignment="1">
      <alignment horizontal="right" vertical="center"/>
    </xf>
    <xf numFmtId="181" fontId="12" fillId="0" borderId="11" xfId="2" applyNumberFormat="1" applyFont="1" applyFill="1" applyBorder="1" applyAlignment="1">
      <alignment horizontal="right" vertical="center"/>
    </xf>
    <xf numFmtId="181" fontId="7" fillId="0" borderId="9" xfId="2" applyNumberFormat="1" applyFont="1" applyFill="1" applyBorder="1" applyAlignment="1">
      <alignment vertical="center"/>
    </xf>
    <xf numFmtId="181" fontId="7" fillId="0" borderId="0" xfId="2" applyNumberFormat="1" applyFont="1" applyFill="1" applyBorder="1" applyAlignment="1">
      <alignment vertical="center"/>
    </xf>
    <xf numFmtId="181" fontId="13" fillId="0" borderId="9" xfId="2" applyNumberFormat="1" applyFont="1" applyFill="1" applyBorder="1" applyAlignment="1">
      <alignment vertical="center"/>
    </xf>
    <xf numFmtId="181" fontId="13" fillId="0" borderId="0" xfId="2" applyNumberFormat="1" applyFont="1" applyFill="1" applyBorder="1" applyAlignment="1">
      <alignment vertical="center"/>
    </xf>
    <xf numFmtId="181" fontId="12" fillId="0" borderId="9" xfId="2" applyNumberFormat="1" applyFont="1" applyFill="1" applyBorder="1" applyAlignment="1">
      <alignment horizontal="right" vertical="center"/>
    </xf>
    <xf numFmtId="181" fontId="12" fillId="0" borderId="0" xfId="2" applyNumberFormat="1" applyFont="1" applyFill="1" applyBorder="1" applyAlignment="1">
      <alignment horizontal="right" vertical="center"/>
    </xf>
    <xf numFmtId="181" fontId="7" fillId="0" borderId="11" xfId="1" applyNumberFormat="1" applyFont="1" applyFill="1" applyBorder="1" applyAlignment="1">
      <alignment horizontal="right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" fillId="0" borderId="4" xfId="1" applyNumberFormat="1" applyBorder="1" applyAlignment="1">
      <alignment horizontal="center" vertical="center"/>
    </xf>
    <xf numFmtId="0" fontId="6" fillId="0" borderId="11" xfId="2" applyNumberFormat="1" applyFont="1" applyBorder="1" applyAlignment="1">
      <alignment horizontal="left" vertical="center"/>
    </xf>
    <xf numFmtId="0" fontId="2" fillId="0" borderId="11" xfId="1" applyNumberFormat="1" applyFont="1" applyBorder="1" applyAlignment="1">
      <alignment horizontal="left" vertical="center"/>
    </xf>
    <xf numFmtId="0" fontId="6" fillId="0" borderId="2" xfId="2" applyNumberFormat="1" applyFont="1" applyBorder="1" applyAlignment="1">
      <alignment horizontal="center" vertical="center"/>
    </xf>
    <xf numFmtId="0" fontId="6" fillId="0" borderId="6" xfId="2" applyNumberFormat="1" applyFont="1" applyBorder="1" applyAlignment="1">
      <alignment horizontal="center" vertical="center"/>
    </xf>
    <xf numFmtId="0" fontId="6" fillId="0" borderId="5" xfId="2" applyNumberFormat="1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1" fillId="0" borderId="6" xfId="1" applyNumberForma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1" fillId="0" borderId="7" xfId="1" applyNumberForma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12" xfId="1" applyNumberFormat="1" applyFont="1" applyFill="1" applyBorder="1" applyAlignment="1">
      <alignment horizontal="center" vertical="center"/>
    </xf>
    <xf numFmtId="0" fontId="15" fillId="0" borderId="0" xfId="4" applyNumberFormat="1" applyFont="1" applyFill="1" applyBorder="1" applyAlignment="1">
      <alignment vertical="center"/>
    </xf>
    <xf numFmtId="0" fontId="7" fillId="0" borderId="0" xfId="1" applyNumberFormat="1" applyFont="1" applyAlignment="1">
      <alignment vertical="center"/>
    </xf>
    <xf numFmtId="182" fontId="6" fillId="0" borderId="1" xfId="1" applyNumberFormat="1" applyFont="1" applyBorder="1" applyAlignment="1">
      <alignment vertical="center"/>
    </xf>
    <xf numFmtId="181" fontId="6" fillId="0" borderId="1" xfId="5" applyNumberFormat="1" applyFont="1" applyBorder="1" applyAlignment="1">
      <alignment vertical="center"/>
    </xf>
    <xf numFmtId="185" fontId="6" fillId="0" borderId="1" xfId="5" applyNumberFormat="1" applyFont="1" applyBorder="1" applyAlignment="1">
      <alignment vertical="center"/>
    </xf>
    <xf numFmtId="0" fontId="6" fillId="0" borderId="6" xfId="1" applyNumberFormat="1" applyFont="1" applyBorder="1" applyAlignment="1">
      <alignment horizontal="right" vertical="center" indent="1"/>
    </xf>
    <xf numFmtId="182" fontId="6" fillId="0" borderId="0" xfId="1" applyNumberFormat="1" applyFont="1" applyBorder="1" applyAlignment="1">
      <alignment vertical="center"/>
    </xf>
    <xf numFmtId="181" fontId="6" fillId="0" borderId="0" xfId="5" applyNumberFormat="1" applyFont="1" applyBorder="1" applyAlignment="1">
      <alignment vertical="center"/>
    </xf>
    <xf numFmtId="185" fontId="6" fillId="0" borderId="0" xfId="5" applyNumberFormat="1" applyFont="1" applyBorder="1" applyAlignment="1">
      <alignment vertical="center"/>
    </xf>
    <xf numFmtId="181" fontId="6" fillId="0" borderId="0" xfId="5" applyNumberFormat="1" applyFont="1" applyBorder="1" applyAlignment="1">
      <alignment horizontal="right" vertical="center"/>
    </xf>
    <xf numFmtId="182" fontId="6" fillId="0" borderId="0" xfId="5" quotePrefix="1" applyNumberFormat="1" applyFont="1" applyBorder="1" applyAlignment="1">
      <alignment horizontal="right" vertical="center"/>
    </xf>
    <xf numFmtId="181" fontId="6" fillId="0" borderId="0" xfId="5" quotePrefix="1" applyNumberFormat="1" applyFont="1" applyBorder="1" applyAlignment="1">
      <alignment horizontal="right" vertical="center"/>
    </xf>
    <xf numFmtId="185" fontId="6" fillId="0" borderId="0" xfId="5" quotePrefix="1" applyNumberFormat="1" applyFont="1" applyBorder="1" applyAlignment="1">
      <alignment horizontal="right" vertical="center"/>
    </xf>
    <xf numFmtId="0" fontId="6" fillId="0" borderId="13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6" fillId="0" borderId="14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right"/>
    </xf>
    <xf numFmtId="0" fontId="6" fillId="0" borderId="1" xfId="1" applyNumberFormat="1" applyFont="1" applyBorder="1" applyAlignment="1">
      <alignment horizontal="left" vertical="center" indent="1"/>
    </xf>
    <xf numFmtId="0" fontId="4" fillId="0" borderId="0" xfId="1" applyNumberFormat="1" applyFont="1" applyAlignment="1">
      <alignment vertical="center"/>
    </xf>
    <xf numFmtId="0" fontId="1" fillId="0" borderId="0" xfId="6" applyNumberFormat="1" applyAlignment="1">
      <alignment vertical="center"/>
    </xf>
    <xf numFmtId="186" fontId="18" fillId="0" borderId="0" xfId="4" quotePrefix="1" applyNumberFormat="1" applyFont="1" applyFill="1" applyBorder="1" applyAlignment="1">
      <alignment horizontal="right" vertical="center"/>
    </xf>
    <xf numFmtId="49" fontId="18" fillId="0" borderId="0" xfId="4" applyNumberFormat="1" applyFont="1" applyFill="1" applyBorder="1" applyAlignment="1">
      <alignment horizontal="center" vertical="center"/>
    </xf>
    <xf numFmtId="3" fontId="15" fillId="0" borderId="0" xfId="7" quotePrefix="1" applyNumberFormat="1" applyFont="1" applyFill="1" applyBorder="1" applyAlignment="1">
      <alignment horizontal="right" vertical="center"/>
    </xf>
    <xf numFmtId="186" fontId="15" fillId="0" borderId="0" xfId="4" quotePrefix="1" applyNumberFormat="1" applyFont="1" applyFill="1" applyBorder="1" applyAlignment="1">
      <alignment horizontal="right" vertical="center"/>
    </xf>
    <xf numFmtId="49" fontId="18" fillId="0" borderId="0" xfId="4" applyNumberFormat="1" applyFont="1" applyFill="1" applyBorder="1" applyAlignment="1">
      <alignment vertical="center"/>
    </xf>
    <xf numFmtId="176" fontId="1" fillId="0" borderId="0" xfId="1" applyAlignment="1">
      <alignment vertical="center"/>
    </xf>
    <xf numFmtId="49" fontId="6" fillId="0" borderId="0" xfId="1" applyNumberFormat="1" applyFont="1" applyBorder="1" applyAlignment="1">
      <alignment vertical="center"/>
    </xf>
    <xf numFmtId="176" fontId="6" fillId="0" borderId="0" xfId="1" applyFont="1" applyBorder="1" applyAlignment="1">
      <alignment horizontal="center" vertical="center"/>
    </xf>
    <xf numFmtId="31" fontId="6" fillId="0" borderId="0" xfId="1" applyNumberFormat="1" applyFont="1" applyBorder="1" applyAlignment="1">
      <alignment horizontal="center" vertical="center"/>
    </xf>
    <xf numFmtId="176" fontId="1" fillId="0" borderId="0" xfId="1" applyBorder="1" applyAlignment="1">
      <alignment vertical="center"/>
    </xf>
    <xf numFmtId="186" fontId="20" fillId="0" borderId="0" xfId="4" quotePrefix="1" applyNumberFormat="1" applyFont="1" applyFill="1" applyBorder="1" applyAlignment="1">
      <alignment horizontal="right" vertical="center"/>
    </xf>
    <xf numFmtId="187" fontId="20" fillId="0" borderId="0" xfId="4" quotePrefix="1" applyNumberFormat="1" applyFont="1" applyFill="1" applyBorder="1" applyAlignment="1">
      <alignment horizontal="right" vertical="center"/>
    </xf>
    <xf numFmtId="0" fontId="6" fillId="0" borderId="0" xfId="6" applyNumberFormat="1" applyFont="1" applyAlignment="1">
      <alignment horizontal="right" vertical="center"/>
    </xf>
    <xf numFmtId="0" fontId="2" fillId="0" borderId="0" xfId="6" applyNumberFormat="1" applyFont="1" applyAlignment="1">
      <alignment vertical="center"/>
    </xf>
    <xf numFmtId="0" fontId="20" fillId="0" borderId="0" xfId="4" quotePrefix="1" applyNumberFormat="1" applyFont="1" applyFill="1" applyBorder="1" applyAlignment="1">
      <alignment horizontal="right" vertical="center"/>
    </xf>
    <xf numFmtId="0" fontId="18" fillId="0" borderId="0" xfId="4" applyNumberFormat="1" applyFont="1" applyFill="1" applyBorder="1" applyAlignment="1">
      <alignment vertical="center"/>
    </xf>
    <xf numFmtId="181" fontId="11" fillId="0" borderId="13" xfId="6" applyNumberFormat="1" applyFont="1" applyBorder="1" applyAlignment="1">
      <alignment horizontal="right" vertical="center"/>
    </xf>
    <xf numFmtId="0" fontId="21" fillId="0" borderId="14" xfId="4" applyNumberFormat="1" applyFont="1" applyFill="1" applyBorder="1" applyAlignment="1">
      <alignment horizontal="center" vertical="center"/>
    </xf>
    <xf numFmtId="0" fontId="18" fillId="0" borderId="20" xfId="4" quotePrefix="1" applyNumberFormat="1" applyFont="1" applyFill="1" applyBorder="1" applyAlignment="1">
      <alignment horizontal="right" vertical="center"/>
    </xf>
    <xf numFmtId="0" fontId="18" fillId="0" borderId="0" xfId="4" quotePrefix="1" applyNumberFormat="1" applyFont="1" applyFill="1" applyBorder="1" applyAlignment="1">
      <alignment horizontal="right" vertical="center"/>
    </xf>
    <xf numFmtId="181" fontId="18" fillId="0" borderId="1" xfId="4" quotePrefix="1" applyNumberFormat="1" applyFont="1" applyFill="1" applyBorder="1" applyAlignment="1">
      <alignment horizontal="right" vertical="center"/>
    </xf>
    <xf numFmtId="0" fontId="18" fillId="0" borderId="6" xfId="4" applyNumberFormat="1" applyFont="1" applyFill="1" applyBorder="1" applyAlignment="1">
      <alignment horizontal="center" vertical="center"/>
    </xf>
    <xf numFmtId="181" fontId="18" fillId="0" borderId="21" xfId="4" quotePrefix="1" applyNumberFormat="1" applyFont="1" applyFill="1" applyBorder="1" applyAlignment="1">
      <alignment vertical="center"/>
    </xf>
    <xf numFmtId="181" fontId="18" fillId="0" borderId="1" xfId="4" quotePrefix="1" applyNumberFormat="1" applyFont="1" applyFill="1" applyBorder="1" applyAlignment="1">
      <alignment vertical="center"/>
    </xf>
    <xf numFmtId="0" fontId="18" fillId="0" borderId="6" xfId="4" applyNumberFormat="1" applyFont="1" applyFill="1" applyBorder="1" applyAlignment="1">
      <alignment vertical="center"/>
    </xf>
    <xf numFmtId="181" fontId="18" fillId="0" borderId="0" xfId="4" quotePrefix="1" applyNumberFormat="1" applyFont="1" applyFill="1" applyBorder="1" applyAlignment="1">
      <alignment horizontal="right" vertical="center"/>
    </xf>
    <xf numFmtId="0" fontId="18" fillId="0" borderId="10" xfId="4" applyNumberFormat="1" applyFont="1" applyFill="1" applyBorder="1" applyAlignment="1">
      <alignment horizontal="center" vertical="center"/>
    </xf>
    <xf numFmtId="181" fontId="18" fillId="0" borderId="20" xfId="4" quotePrefix="1" applyNumberFormat="1" applyFont="1" applyFill="1" applyBorder="1" applyAlignment="1">
      <alignment vertical="center"/>
    </xf>
    <xf numFmtId="181" fontId="18" fillId="0" borderId="0" xfId="4" quotePrefix="1" applyNumberFormat="1" applyFont="1" applyFill="1" applyBorder="1" applyAlignment="1">
      <alignment vertical="center"/>
    </xf>
    <xf numFmtId="0" fontId="18" fillId="0" borderId="10" xfId="4" applyNumberFormat="1" applyFont="1" applyFill="1" applyBorder="1" applyAlignment="1">
      <alignment vertical="center"/>
    </xf>
    <xf numFmtId="181" fontId="18" fillId="0" borderId="11" xfId="4" quotePrefix="1" applyNumberFormat="1" applyFont="1" applyFill="1" applyBorder="1" applyAlignment="1">
      <alignment horizontal="right" vertical="center"/>
    </xf>
    <xf numFmtId="181" fontId="18" fillId="0" borderId="18" xfId="4" quotePrefix="1" applyNumberFormat="1" applyFont="1" applyFill="1" applyBorder="1" applyAlignment="1">
      <alignment vertical="center"/>
    </xf>
    <xf numFmtId="181" fontId="18" fillId="0" borderId="11" xfId="4" quotePrefix="1" applyNumberFormat="1" applyFont="1" applyFill="1" applyBorder="1" applyAlignment="1">
      <alignment vertical="center"/>
    </xf>
    <xf numFmtId="0" fontId="6" fillId="0" borderId="13" xfId="6" applyNumberFormat="1" applyFont="1" applyBorder="1" applyAlignment="1">
      <alignment horizontal="center" vertical="center"/>
    </xf>
    <xf numFmtId="0" fontId="6" fillId="0" borderId="4" xfId="6" applyNumberFormat="1" applyFont="1" applyBorder="1" applyAlignment="1">
      <alignment horizontal="center" vertical="center"/>
    </xf>
    <xf numFmtId="0" fontId="6" fillId="0" borderId="14" xfId="6" applyNumberFormat="1" applyFont="1" applyBorder="1" applyAlignment="1">
      <alignment horizontal="center" vertical="center"/>
    </xf>
    <xf numFmtId="0" fontId="6" fillId="0" borderId="22" xfId="6" applyNumberFormat="1" applyFont="1" applyBorder="1" applyAlignment="1">
      <alignment horizontal="center" vertical="center"/>
    </xf>
    <xf numFmtId="0" fontId="6" fillId="0" borderId="0" xfId="6" applyNumberFormat="1" applyFont="1" applyAlignment="1">
      <alignment vertical="center"/>
    </xf>
    <xf numFmtId="0" fontId="6" fillId="0" borderId="1" xfId="6" applyNumberFormat="1" applyFont="1" applyBorder="1" applyAlignment="1">
      <alignment horizontal="left" vertical="center" indent="1"/>
    </xf>
    <xf numFmtId="0" fontId="6" fillId="0" borderId="1" xfId="6" quotePrefix="1" applyNumberFormat="1" applyFont="1" applyBorder="1" applyAlignment="1">
      <alignment horizontal="left" vertical="center" indent="1"/>
    </xf>
    <xf numFmtId="0" fontId="4" fillId="0" borderId="0" xfId="6" applyNumberFormat="1" applyFont="1" applyAlignment="1">
      <alignment vertical="center"/>
    </xf>
    <xf numFmtId="0" fontId="6" fillId="0" borderId="0" xfId="5" applyNumberFormat="1" applyFont="1" applyAlignment="1">
      <alignment vertical="center"/>
    </xf>
    <xf numFmtId="0" fontId="6" fillId="0" borderId="0" xfId="5" applyNumberFormat="1" applyFont="1" applyAlignment="1">
      <alignment horizontal="right" vertical="center"/>
    </xf>
    <xf numFmtId="181" fontId="6" fillId="0" borderId="6" xfId="5" applyNumberFormat="1" applyFont="1" applyBorder="1" applyAlignment="1">
      <alignment vertical="center"/>
    </xf>
    <xf numFmtId="181" fontId="6" fillId="0" borderId="8" xfId="5" applyNumberFormat="1" applyFont="1" applyBorder="1" applyAlignment="1">
      <alignment vertical="center"/>
    </xf>
    <xf numFmtId="0" fontId="6" fillId="0" borderId="1" xfId="5" applyNumberFormat="1" applyFont="1" applyBorder="1" applyAlignment="1">
      <alignment horizontal="left" vertical="center" indent="2"/>
    </xf>
    <xf numFmtId="181" fontId="6" fillId="0" borderId="0" xfId="5" applyNumberFormat="1" applyFont="1" applyAlignment="1">
      <alignment vertical="center"/>
    </xf>
    <xf numFmtId="181" fontId="6" fillId="0" borderId="10" xfId="5" applyNumberFormat="1" applyFont="1" applyBorder="1" applyAlignment="1">
      <alignment vertical="center"/>
    </xf>
    <xf numFmtId="181" fontId="6" fillId="0" borderId="9" xfId="5" applyNumberFormat="1" applyFont="1" applyBorder="1" applyAlignment="1">
      <alignment vertical="center"/>
    </xf>
    <xf numFmtId="0" fontId="6" fillId="0" borderId="0" xfId="5" applyNumberFormat="1" applyFont="1" applyAlignment="1">
      <alignment horizontal="left" vertical="center" indent="2"/>
    </xf>
    <xf numFmtId="0" fontId="6" fillId="0" borderId="0" xfId="5" applyNumberFormat="1" applyFont="1" applyAlignment="1">
      <alignment horizontal="left" vertical="center" indent="3"/>
    </xf>
    <xf numFmtId="181" fontId="11" fillId="0" borderId="0" xfId="5" applyNumberFormat="1" applyFont="1" applyAlignment="1">
      <alignment vertical="center"/>
    </xf>
    <xf numFmtId="181" fontId="11" fillId="0" borderId="10" xfId="5" applyNumberFormat="1" applyFont="1" applyBorder="1" applyAlignment="1">
      <alignment vertical="center"/>
    </xf>
    <xf numFmtId="181" fontId="11" fillId="0" borderId="0" xfId="5" applyNumberFormat="1" applyFont="1" applyBorder="1" applyAlignment="1">
      <alignment vertical="center"/>
    </xf>
    <xf numFmtId="181" fontId="11" fillId="0" borderId="9" xfId="5" applyNumberFormat="1" applyFont="1" applyBorder="1" applyAlignment="1">
      <alignment vertical="center"/>
    </xf>
    <xf numFmtId="0" fontId="11" fillId="0" borderId="0" xfId="5" applyNumberFormat="1" applyFont="1" applyAlignment="1">
      <alignment horizontal="left" vertical="center" indent="2"/>
    </xf>
    <xf numFmtId="0" fontId="11" fillId="0" borderId="0" xfId="5" applyNumberFormat="1" applyFont="1" applyAlignment="1">
      <alignment horizontal="left" vertical="center" indent="1"/>
    </xf>
    <xf numFmtId="0" fontId="6" fillId="0" borderId="10" xfId="5" applyNumberFormat="1" applyFont="1" applyBorder="1" applyAlignment="1">
      <alignment horizontal="left" vertical="center" indent="3"/>
    </xf>
    <xf numFmtId="181" fontId="4" fillId="0" borderId="0" xfId="5" applyNumberFormat="1" applyFont="1" applyAlignment="1">
      <alignment vertical="center"/>
    </xf>
    <xf numFmtId="181" fontId="4" fillId="0" borderId="10" xfId="5" applyNumberFormat="1" applyFont="1" applyBorder="1" applyAlignment="1">
      <alignment vertical="center"/>
    </xf>
    <xf numFmtId="181" fontId="4" fillId="0" borderId="0" xfId="5" applyNumberFormat="1" applyFont="1" applyBorder="1" applyAlignment="1">
      <alignment vertical="center"/>
    </xf>
    <xf numFmtId="181" fontId="4" fillId="0" borderId="9" xfId="5" applyNumberFormat="1" applyFont="1" applyBorder="1" applyAlignment="1">
      <alignment vertical="center"/>
    </xf>
    <xf numFmtId="0" fontId="4" fillId="0" borderId="0" xfId="5" applyNumberFormat="1" applyFont="1" applyAlignment="1">
      <alignment horizontal="left" vertical="center" indent="2"/>
    </xf>
    <xf numFmtId="0" fontId="6" fillId="0" borderId="0" xfId="5" applyNumberFormat="1" applyFont="1" applyAlignment="1">
      <alignment horizontal="left" vertical="center" shrinkToFit="1"/>
    </xf>
    <xf numFmtId="181" fontId="6" fillId="0" borderId="1" xfId="5" applyNumberFormat="1" applyFont="1" applyBorder="1" applyAlignment="1">
      <alignment horizontal="right" vertical="center"/>
    </xf>
    <xf numFmtId="181" fontId="6" fillId="0" borderId="8" xfId="5" applyNumberFormat="1" applyFont="1" applyBorder="1" applyAlignment="1">
      <alignment horizontal="right" vertical="center"/>
    </xf>
    <xf numFmtId="181" fontId="6" fillId="0" borderId="6" xfId="5" applyNumberFormat="1" applyFont="1" applyBorder="1" applyAlignment="1">
      <alignment horizontal="right" vertical="center"/>
    </xf>
    <xf numFmtId="0" fontId="22" fillId="0" borderId="1" xfId="5" applyNumberFormat="1" applyFont="1" applyBorder="1" applyAlignment="1">
      <alignment horizontal="left" vertical="center"/>
    </xf>
    <xf numFmtId="0" fontId="6" fillId="0" borderId="0" xfId="5" applyNumberFormat="1" applyFont="1" applyAlignment="1">
      <alignment horizontal="center" vertical="center"/>
    </xf>
    <xf numFmtId="181" fontId="6" fillId="0" borderId="10" xfId="5" quotePrefix="1" applyNumberFormat="1" applyFont="1" applyBorder="1" applyAlignment="1">
      <alignment horizontal="right" vertical="center"/>
    </xf>
    <xf numFmtId="0" fontId="6" fillId="0" borderId="0" xfId="5" applyNumberFormat="1" applyFont="1" applyAlignment="1">
      <alignment vertical="center" wrapText="1"/>
    </xf>
    <xf numFmtId="0" fontId="7" fillId="0" borderId="0" xfId="5" applyNumberFormat="1" applyFont="1" applyAlignment="1">
      <alignment horizontal="left" vertical="center"/>
    </xf>
    <xf numFmtId="0" fontId="6" fillId="0" borderId="1" xfId="5" applyNumberFormat="1" applyFont="1" applyBorder="1" applyAlignment="1">
      <alignment horizontal="center" vertical="center"/>
    </xf>
    <xf numFmtId="0" fontId="6" fillId="0" borderId="4" xfId="5" applyNumberFormat="1" applyFont="1" applyBorder="1" applyAlignment="1">
      <alignment horizontal="center" vertical="center"/>
    </xf>
    <xf numFmtId="0" fontId="6" fillId="0" borderId="14" xfId="5" applyNumberFormat="1" applyFont="1" applyBorder="1" applyAlignment="1">
      <alignment horizontal="center" vertical="center"/>
    </xf>
    <xf numFmtId="0" fontId="6" fillId="0" borderId="12" xfId="5" applyNumberFormat="1" applyFont="1" applyBorder="1" applyAlignment="1">
      <alignment horizontal="center" vertical="center"/>
    </xf>
    <xf numFmtId="0" fontId="1" fillId="0" borderId="6" xfId="1" applyNumberFormat="1" applyBorder="1" applyAlignment="1">
      <alignment horizontal="center" vertical="center"/>
    </xf>
    <xf numFmtId="0" fontId="6" fillId="0" borderId="13" xfId="5" applyNumberFormat="1" applyFont="1" applyBorder="1" applyAlignment="1">
      <alignment horizontal="center" vertical="center"/>
    </xf>
    <xf numFmtId="0" fontId="6" fillId="0" borderId="12" xfId="5" applyNumberFormat="1" applyFont="1" applyBorder="1" applyAlignment="1">
      <alignment horizontal="center" vertical="center"/>
    </xf>
    <xf numFmtId="0" fontId="6" fillId="0" borderId="2" xfId="5" applyNumberFormat="1" applyFont="1" applyBorder="1" applyAlignment="1">
      <alignment horizontal="center" vertical="center"/>
    </xf>
    <xf numFmtId="0" fontId="6" fillId="0" borderId="1" xfId="5" applyNumberFormat="1" applyFont="1" applyBorder="1" applyAlignment="1">
      <alignment vertical="center"/>
    </xf>
    <xf numFmtId="0" fontId="6" fillId="0" borderId="1" xfId="5" applyNumberFormat="1" applyFont="1" applyBorder="1" applyAlignment="1">
      <alignment horizontal="left" vertical="center" indent="1"/>
    </xf>
    <xf numFmtId="0" fontId="4" fillId="0" borderId="0" xfId="5" applyNumberFormat="1" applyFont="1" applyAlignment="1">
      <alignment vertical="center"/>
    </xf>
    <xf numFmtId="0" fontId="6" fillId="0" borderId="0" xfId="5" applyNumberFormat="1" applyFont="1" applyBorder="1" applyAlignment="1">
      <alignment horizontal="right" vertical="center"/>
    </xf>
    <xf numFmtId="0" fontId="6" fillId="0" borderId="0" xfId="5" applyNumberFormat="1" applyFont="1" applyBorder="1" applyAlignment="1">
      <alignment vertical="center"/>
    </xf>
    <xf numFmtId="0" fontId="6" fillId="0" borderId="11" xfId="5" applyNumberFormat="1" applyFont="1" applyBorder="1" applyAlignment="1">
      <alignment horizontal="right" vertical="center"/>
    </xf>
    <xf numFmtId="0" fontId="6" fillId="0" borderId="11" xfId="5" applyNumberFormat="1" applyFont="1" applyBorder="1" applyAlignment="1">
      <alignment vertical="center"/>
    </xf>
    <xf numFmtId="0" fontId="6" fillId="0" borderId="10" xfId="5" applyNumberFormat="1" applyFont="1" applyBorder="1" applyAlignment="1">
      <alignment horizontal="left" vertical="center" indent="2"/>
    </xf>
    <xf numFmtId="0" fontId="11" fillId="0" borderId="10" xfId="5" applyNumberFormat="1" applyFont="1" applyBorder="1" applyAlignment="1">
      <alignment horizontal="left" vertical="center" indent="2"/>
    </xf>
    <xf numFmtId="0" fontId="11" fillId="0" borderId="10" xfId="5" applyNumberFormat="1" applyFont="1" applyBorder="1" applyAlignment="1">
      <alignment horizontal="left" vertical="center" indent="1"/>
    </xf>
    <xf numFmtId="0" fontId="4" fillId="0" borderId="10" xfId="5" applyNumberFormat="1" applyFont="1" applyBorder="1" applyAlignment="1">
      <alignment horizontal="left" vertical="center" indent="2"/>
    </xf>
    <xf numFmtId="0" fontId="6" fillId="0" borderId="10" xfId="5" applyNumberFormat="1" applyFont="1" applyBorder="1" applyAlignment="1">
      <alignment horizontal="left" vertical="center"/>
    </xf>
    <xf numFmtId="0" fontId="7" fillId="0" borderId="6" xfId="5" applyNumberFormat="1" applyFont="1" applyBorder="1" applyAlignment="1">
      <alignment horizontal="left" vertical="center"/>
    </xf>
    <xf numFmtId="0" fontId="6" fillId="0" borderId="10" xfId="5" applyNumberFormat="1" applyFont="1" applyBorder="1" applyAlignment="1">
      <alignment horizontal="center" vertical="center"/>
    </xf>
    <xf numFmtId="0" fontId="6" fillId="0" borderId="10" xfId="5" applyNumberFormat="1" applyFont="1" applyBorder="1" applyAlignment="1">
      <alignment vertical="center" wrapText="1"/>
    </xf>
    <xf numFmtId="0" fontId="6" fillId="0" borderId="10" xfId="5" applyNumberFormat="1" applyFont="1" applyBorder="1" applyAlignment="1">
      <alignment horizontal="left" vertical="center" shrinkToFit="1"/>
    </xf>
    <xf numFmtId="0" fontId="6" fillId="0" borderId="14" xfId="5" applyNumberFormat="1" applyFont="1" applyBorder="1" applyAlignment="1">
      <alignment horizontal="center" vertical="center"/>
    </xf>
    <xf numFmtId="0" fontId="7" fillId="0" borderId="0" xfId="5" applyNumberFormat="1" applyFont="1" applyAlignment="1">
      <alignment vertical="center"/>
    </xf>
    <xf numFmtId="0" fontId="6" fillId="0" borderId="11" xfId="5" applyNumberFormat="1" applyFont="1" applyBorder="1" applyAlignment="1">
      <alignment vertical="top"/>
    </xf>
    <xf numFmtId="0" fontId="6" fillId="0" borderId="14" xfId="5" applyNumberFormat="1" applyFont="1" applyBorder="1" applyAlignment="1">
      <alignment horizontal="distributed" vertical="center" indent="4"/>
    </xf>
    <xf numFmtId="0" fontId="6" fillId="0" borderId="13" xfId="5" applyNumberFormat="1" applyFont="1" applyBorder="1" applyAlignment="1">
      <alignment horizontal="distributed" vertical="center" indent="4"/>
    </xf>
    <xf numFmtId="0" fontId="6" fillId="0" borderId="4" xfId="5" applyNumberFormat="1" applyFont="1" applyBorder="1" applyAlignment="1">
      <alignment horizontal="distributed" vertical="center" indent="4"/>
    </xf>
    <xf numFmtId="0" fontId="6" fillId="0" borderId="14" xfId="5" applyNumberFormat="1" applyFont="1" applyBorder="1" applyAlignment="1">
      <alignment vertical="distributed" textRotation="255" indent="6"/>
    </xf>
    <xf numFmtId="0" fontId="6" fillId="0" borderId="7" xfId="5" applyNumberFormat="1" applyFont="1" applyBorder="1" applyAlignment="1">
      <alignment horizontal="left" vertical="center" indent="1"/>
    </xf>
    <xf numFmtId="0" fontId="6" fillId="0" borderId="4" xfId="5" applyNumberFormat="1" applyFont="1" applyBorder="1" applyAlignment="1">
      <alignment vertical="distributed" textRotation="255" indent="3"/>
    </xf>
    <xf numFmtId="0" fontId="6" fillId="0" borderId="4" xfId="5" applyNumberFormat="1" applyFont="1" applyBorder="1" applyAlignment="1">
      <alignment vertical="distributed" textRotation="255" indent="5"/>
    </xf>
    <xf numFmtId="0" fontId="6" fillId="0" borderId="4" xfId="5" applyNumberFormat="1" applyFont="1" applyBorder="1" applyAlignment="1">
      <alignment horizontal="left" vertical="center" indent="1"/>
    </xf>
    <xf numFmtId="0" fontId="6" fillId="0" borderId="4" xfId="5" applyNumberFormat="1" applyFont="1" applyBorder="1" applyAlignment="1">
      <alignment horizontal="left" vertical="center" wrapText="1" indent="1"/>
    </xf>
    <xf numFmtId="0" fontId="6" fillId="0" borderId="4" xfId="5" applyNumberFormat="1" applyFont="1" applyBorder="1" applyAlignment="1">
      <alignment horizontal="left" vertical="center" indent="1" shrinkToFit="1"/>
    </xf>
    <xf numFmtId="0" fontId="6" fillId="0" borderId="3" xfId="5" applyNumberFormat="1" applyFont="1" applyBorder="1" applyAlignment="1">
      <alignment horizontal="center" vertical="center"/>
    </xf>
    <xf numFmtId="0" fontId="6" fillId="0" borderId="4" xfId="5" applyNumberFormat="1" applyFont="1" applyBorder="1" applyAlignment="1">
      <alignment horizontal="center" vertical="distributed" textRotation="255" indent="2"/>
    </xf>
    <xf numFmtId="0" fontId="6" fillId="0" borderId="4" xfId="5" applyNumberFormat="1" applyFont="1" applyBorder="1" applyAlignment="1">
      <alignment horizontal="center" vertical="center"/>
    </xf>
    <xf numFmtId="0" fontId="6" fillId="0" borderId="1" xfId="5" applyNumberFormat="1" applyFont="1" applyBorder="1" applyAlignment="1">
      <alignment horizontal="right"/>
    </xf>
    <xf numFmtId="0" fontId="6" fillId="0" borderId="0" xfId="5" applyNumberFormat="1" applyFont="1" applyBorder="1" applyAlignment="1">
      <alignment horizontal="left" vertical="center"/>
    </xf>
    <xf numFmtId="0" fontId="6" fillId="0" borderId="0" xfId="5" applyNumberFormat="1" applyFont="1" applyBorder="1" applyAlignment="1">
      <alignment horizontal="left" vertical="center" indent="1"/>
    </xf>
    <xf numFmtId="0" fontId="6" fillId="0" borderId="0" xfId="5" applyNumberFormat="1" applyFont="1" applyBorder="1" applyAlignment="1">
      <alignment horizontal="left" vertical="center"/>
    </xf>
    <xf numFmtId="0" fontId="2" fillId="0" borderId="0" xfId="5" applyNumberFormat="1" applyFont="1" applyBorder="1" applyAlignment="1">
      <alignment vertical="center"/>
    </xf>
    <xf numFmtId="0" fontId="6" fillId="0" borderId="0" xfId="5" applyNumberFormat="1" applyFont="1" applyBorder="1" applyAlignment="1">
      <alignment horizontal="distributed" vertical="center"/>
    </xf>
    <xf numFmtId="177" fontId="6" fillId="0" borderId="1" xfId="5" applyNumberFormat="1" applyFont="1" applyFill="1" applyBorder="1" applyAlignment="1">
      <alignment vertical="center"/>
    </xf>
    <xf numFmtId="177" fontId="6" fillId="0" borderId="1" xfId="5" applyNumberFormat="1" applyFont="1" applyBorder="1" applyAlignment="1">
      <alignment vertical="center"/>
    </xf>
    <xf numFmtId="177" fontId="6" fillId="0" borderId="0" xfId="5" applyNumberFormat="1" applyFont="1" applyFill="1" applyBorder="1" applyAlignment="1">
      <alignment vertical="center"/>
    </xf>
    <xf numFmtId="177" fontId="6" fillId="0" borderId="0" xfId="5" applyNumberFormat="1" applyFont="1" applyBorder="1" applyAlignment="1">
      <alignment vertical="center"/>
    </xf>
    <xf numFmtId="177" fontId="11" fillId="0" borderId="0" xfId="5" applyNumberFormat="1" applyFont="1" applyFill="1" applyBorder="1" applyAlignment="1">
      <alignment vertical="center"/>
    </xf>
    <xf numFmtId="177" fontId="11" fillId="0" borderId="0" xfId="5" applyNumberFormat="1" applyFont="1" applyBorder="1" applyAlignment="1">
      <alignment vertical="center"/>
    </xf>
    <xf numFmtId="0" fontId="6" fillId="0" borderId="1" xfId="5" applyNumberFormat="1" applyFont="1" applyBorder="1" applyAlignment="1">
      <alignment horizontal="right" vertical="center"/>
    </xf>
    <xf numFmtId="0" fontId="7" fillId="0" borderId="0" xfId="1" applyNumberFormat="1" applyFont="1"/>
    <xf numFmtId="0" fontId="23" fillId="0" borderId="0" xfId="4" applyNumberFormat="1" applyFont="1" applyAlignment="1">
      <alignment vertical="center"/>
    </xf>
    <xf numFmtId="0" fontId="18" fillId="0" borderId="0" xfId="4" applyNumberFormat="1" applyFont="1" applyFill="1" applyBorder="1" applyAlignment="1">
      <alignment horizontal="right" vertical="center"/>
    </xf>
    <xf numFmtId="0" fontId="18" fillId="0" borderId="0" xfId="4" applyNumberFormat="1" applyFont="1" applyFill="1" applyAlignment="1">
      <alignment vertical="center"/>
    </xf>
    <xf numFmtId="0" fontId="24" fillId="0" borderId="0" xfId="4" applyNumberFormat="1" applyFont="1" applyFill="1" applyAlignment="1">
      <alignment vertical="center"/>
    </xf>
    <xf numFmtId="0" fontId="24" fillId="0" borderId="0" xfId="4" applyNumberFormat="1" applyFont="1" applyFill="1" applyBorder="1" applyAlignment="1">
      <alignment horizontal="right" vertical="center"/>
    </xf>
    <xf numFmtId="0" fontId="6" fillId="0" borderId="0" xfId="7" applyNumberFormat="1" applyFont="1" applyAlignment="1">
      <alignment vertical="center"/>
    </xf>
    <xf numFmtId="0" fontId="18" fillId="0" borderId="11" xfId="4" applyNumberFormat="1" applyFont="1" applyFill="1" applyBorder="1" applyAlignment="1">
      <alignment horizontal="right" vertical="center"/>
    </xf>
    <xf numFmtId="0" fontId="18" fillId="0" borderId="11" xfId="4" applyNumberFormat="1" applyFont="1" applyFill="1" applyBorder="1" applyAlignment="1">
      <alignment vertical="center"/>
    </xf>
    <xf numFmtId="0" fontId="15" fillId="0" borderId="0" xfId="4" applyNumberFormat="1" applyFont="1" applyAlignment="1">
      <alignment vertical="top"/>
    </xf>
    <xf numFmtId="181" fontId="26" fillId="0" borderId="0" xfId="4" applyNumberFormat="1" applyFont="1" applyFill="1" applyBorder="1" applyAlignment="1">
      <alignment horizontal="right" vertical="center"/>
    </xf>
    <xf numFmtId="181" fontId="26" fillId="0" borderId="0" xfId="4" quotePrefix="1" applyNumberFormat="1" applyFont="1" applyFill="1" applyBorder="1" applyAlignment="1">
      <alignment horizontal="right" vertical="center"/>
    </xf>
    <xf numFmtId="181" fontId="26" fillId="0" borderId="9" xfId="4" applyNumberFormat="1" applyFont="1" applyFill="1" applyBorder="1" applyAlignment="1">
      <alignment horizontal="right" vertical="center"/>
    </xf>
    <xf numFmtId="0" fontId="26" fillId="0" borderId="0" xfId="4" applyNumberFormat="1" applyFont="1" applyFill="1" applyBorder="1" applyAlignment="1">
      <alignment horizontal="left" vertical="center" indent="1"/>
    </xf>
    <xf numFmtId="181" fontId="26" fillId="0" borderId="23" xfId="4" applyNumberFormat="1" applyFont="1" applyFill="1" applyBorder="1" applyAlignment="1">
      <alignment horizontal="right" vertical="center"/>
    </xf>
    <xf numFmtId="181" fontId="26" fillId="0" borderId="24" xfId="4" applyNumberFormat="1" applyFont="1" applyFill="1" applyBorder="1" applyAlignment="1">
      <alignment horizontal="right" vertical="center"/>
    </xf>
    <xf numFmtId="0" fontId="26" fillId="0" borderId="23" xfId="4" applyNumberFormat="1" applyFont="1" applyFill="1" applyBorder="1" applyAlignment="1">
      <alignment horizontal="left" vertical="center" indent="1"/>
    </xf>
    <xf numFmtId="181" fontId="27" fillId="0" borderId="11" xfId="4" applyNumberFormat="1" applyFont="1" applyFill="1" applyBorder="1" applyAlignment="1">
      <alignment horizontal="right" vertical="center"/>
    </xf>
    <xf numFmtId="181" fontId="27" fillId="0" borderId="5" xfId="4" applyNumberFormat="1" applyFont="1" applyFill="1" applyBorder="1" applyAlignment="1">
      <alignment horizontal="right" vertical="center"/>
    </xf>
    <xf numFmtId="0" fontId="27" fillId="0" borderId="11" xfId="4" applyNumberFormat="1" applyFont="1" applyFill="1" applyBorder="1" applyAlignment="1">
      <alignment horizontal="center" vertical="center"/>
    </xf>
    <xf numFmtId="0" fontId="26" fillId="0" borderId="25" xfId="4" applyNumberFormat="1" applyFont="1" applyFill="1" applyBorder="1" applyAlignment="1">
      <alignment horizontal="left" vertical="center" indent="1"/>
    </xf>
    <xf numFmtId="181" fontId="28" fillId="0" borderId="0" xfId="4" applyNumberFormat="1" applyFont="1" applyFill="1" applyBorder="1" applyAlignment="1">
      <alignment horizontal="right" vertical="center"/>
    </xf>
    <xf numFmtId="181" fontId="28" fillId="0" borderId="9" xfId="4" applyNumberFormat="1" applyFont="1" applyFill="1" applyBorder="1" applyAlignment="1">
      <alignment horizontal="right" vertical="center"/>
    </xf>
    <xf numFmtId="0" fontId="28" fillId="0" borderId="0" xfId="4" applyNumberFormat="1" applyFont="1" applyFill="1" applyBorder="1" applyAlignment="1">
      <alignment horizontal="center" vertical="center"/>
    </xf>
    <xf numFmtId="0" fontId="26" fillId="0" borderId="8" xfId="4" applyNumberFormat="1" applyFont="1" applyFill="1" applyBorder="1" applyAlignment="1">
      <alignment horizontal="center" vertical="center" wrapText="1"/>
    </xf>
    <xf numFmtId="0" fontId="26" fillId="0" borderId="7" xfId="4" applyNumberFormat="1" applyFont="1" applyFill="1" applyBorder="1" applyAlignment="1">
      <alignment horizontal="center" vertical="center" wrapText="1"/>
    </xf>
    <xf numFmtId="0" fontId="26" fillId="0" borderId="6" xfId="4" applyNumberFormat="1" applyFont="1" applyFill="1" applyBorder="1" applyAlignment="1">
      <alignment horizontal="center" vertical="center" wrapText="1"/>
    </xf>
    <xf numFmtId="0" fontId="29" fillId="0" borderId="7" xfId="4" applyNumberFormat="1" applyFont="1" applyFill="1" applyBorder="1" applyAlignment="1">
      <alignment horizontal="center" vertical="center" wrapText="1"/>
    </xf>
    <xf numFmtId="0" fontId="26" fillId="0" borderId="7" xfId="4" applyNumberFormat="1" applyFont="1" applyFill="1" applyBorder="1" applyAlignment="1">
      <alignment horizontal="center" vertical="center" wrapText="1"/>
    </xf>
    <xf numFmtId="0" fontId="26" fillId="0" borderId="7" xfId="4" applyNumberFormat="1" applyFont="1" applyFill="1" applyBorder="1" applyAlignment="1">
      <alignment horizontal="center" vertical="center"/>
    </xf>
    <xf numFmtId="0" fontId="26" fillId="0" borderId="6" xfId="4" applyNumberFormat="1" applyFont="1" applyBorder="1" applyAlignment="1">
      <alignment horizontal="center" vertical="center" wrapText="1"/>
    </xf>
    <xf numFmtId="0" fontId="26" fillId="0" borderId="5" xfId="4" applyNumberFormat="1" applyFont="1" applyFill="1" applyBorder="1" applyAlignment="1">
      <alignment horizontal="center" vertical="center" wrapText="1"/>
    </xf>
    <xf numFmtId="0" fontId="26" fillId="0" borderId="3" xfId="4" applyNumberFormat="1" applyFont="1" applyFill="1" applyBorder="1" applyAlignment="1">
      <alignment horizontal="center" vertical="center" wrapText="1"/>
    </xf>
    <xf numFmtId="0" fontId="26" fillId="0" borderId="14" xfId="4" applyNumberFormat="1" applyFont="1" applyFill="1" applyBorder="1" applyAlignment="1">
      <alignment horizontal="center" vertical="center" justifyLastLine="1"/>
    </xf>
    <xf numFmtId="0" fontId="26" fillId="0" borderId="13" xfId="4" applyNumberFormat="1" applyFont="1" applyFill="1" applyBorder="1" applyAlignment="1">
      <alignment horizontal="center" vertical="center" justifyLastLine="1"/>
    </xf>
    <xf numFmtId="0" fontId="26" fillId="0" borderId="12" xfId="4" applyNumberFormat="1" applyFont="1" applyFill="1" applyBorder="1" applyAlignment="1">
      <alignment horizontal="center" vertical="center" justifyLastLine="1"/>
    </xf>
    <xf numFmtId="0" fontId="26" fillId="0" borderId="26" xfId="4" applyNumberFormat="1" applyFont="1" applyFill="1" applyBorder="1" applyAlignment="1">
      <alignment horizontal="center" vertical="center"/>
    </xf>
    <xf numFmtId="0" fontId="26" fillId="0" borderId="10" xfId="4" applyNumberFormat="1" applyFont="1" applyBorder="1" applyAlignment="1">
      <alignment horizontal="center" vertical="center" wrapText="1"/>
    </xf>
    <xf numFmtId="0" fontId="26" fillId="0" borderId="13" xfId="1" applyNumberFormat="1" applyFont="1" applyBorder="1" applyAlignment="1">
      <alignment horizontal="center" vertical="center"/>
    </xf>
    <xf numFmtId="0" fontId="26" fillId="0" borderId="12" xfId="1" applyNumberFormat="1" applyFont="1" applyBorder="1" applyAlignment="1">
      <alignment horizontal="center" vertical="center"/>
    </xf>
    <xf numFmtId="0" fontId="30" fillId="0" borderId="13" xfId="1" applyNumberFormat="1" applyFont="1" applyBorder="1" applyAlignment="1">
      <alignment vertical="center"/>
    </xf>
    <xf numFmtId="0" fontId="26" fillId="0" borderId="12" xfId="4" applyNumberFormat="1" applyFont="1" applyFill="1" applyBorder="1" applyAlignment="1">
      <alignment horizontal="center" vertical="top" wrapText="1"/>
    </xf>
    <xf numFmtId="0" fontId="26" fillId="0" borderId="2" xfId="4" applyNumberFormat="1" applyFont="1" applyBorder="1" applyAlignment="1">
      <alignment horizontal="center" vertical="center" wrapText="1"/>
    </xf>
    <xf numFmtId="0" fontId="18" fillId="0" borderId="0" xfId="4" applyNumberFormat="1" applyFont="1" applyFill="1" applyBorder="1" applyAlignment="1">
      <alignment vertical="top"/>
    </xf>
    <xf numFmtId="0" fontId="18" fillId="0" borderId="0" xfId="4" applyNumberFormat="1" applyFont="1" applyFill="1" applyBorder="1" applyAlignment="1">
      <alignment horizontal="center" vertical="top"/>
    </xf>
    <xf numFmtId="0" fontId="18" fillId="0" borderId="1" xfId="4" applyNumberFormat="1" applyFont="1" applyFill="1" applyBorder="1" applyAlignment="1">
      <alignment vertical="center"/>
    </xf>
    <xf numFmtId="0" fontId="18" fillId="0" borderId="1" xfId="4" quotePrefix="1" applyNumberFormat="1" applyFont="1" applyFill="1" applyBorder="1" applyAlignment="1">
      <alignment horizontal="left" vertical="center" indent="1"/>
    </xf>
    <xf numFmtId="0" fontId="18" fillId="0" borderId="0" xfId="4" applyNumberFormat="1" applyFont="1" applyAlignment="1">
      <alignment vertical="top"/>
    </xf>
    <xf numFmtId="0" fontId="31" fillId="0" borderId="0" xfId="4" applyNumberFormat="1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vertical="top"/>
    </xf>
    <xf numFmtId="0" fontId="33" fillId="0" borderId="0" xfId="4" applyNumberFormat="1" applyFont="1" applyAlignment="1">
      <alignment vertical="center"/>
    </xf>
    <xf numFmtId="0" fontId="6" fillId="0" borderId="0" xfId="1" applyNumberFormat="1" applyFont="1" applyBorder="1" applyAlignment="1">
      <alignment horizontal="right" vertical="center"/>
    </xf>
    <xf numFmtId="181" fontId="4" fillId="0" borderId="8" xfId="5" applyNumberFormat="1" applyFont="1" applyBorder="1" applyAlignment="1">
      <alignment vertical="center"/>
    </xf>
    <xf numFmtId="0" fontId="6" fillId="0" borderId="6" xfId="1" applyNumberFormat="1" applyFont="1" applyBorder="1" applyAlignment="1">
      <alignment horizontal="center" vertical="center" wrapText="1"/>
    </xf>
    <xf numFmtId="0" fontId="6" fillId="0" borderId="10" xfId="1" applyNumberFormat="1" applyFont="1" applyBorder="1" applyAlignment="1">
      <alignment horizontal="center" vertical="center" wrapText="1"/>
    </xf>
    <xf numFmtId="181" fontId="6" fillId="0" borderId="11" xfId="5" applyNumberFormat="1" applyFont="1" applyBorder="1" applyAlignment="1">
      <alignment vertical="center"/>
    </xf>
    <xf numFmtId="181" fontId="4" fillId="0" borderId="5" xfId="5" applyNumberFormat="1" applyFont="1" applyBorder="1" applyAlignment="1">
      <alignment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vertical="center"/>
    </xf>
    <xf numFmtId="0" fontId="6" fillId="0" borderId="11" xfId="1" applyNumberFormat="1" applyFont="1" applyBorder="1" applyAlignment="1">
      <alignment horizontal="center" vertical="center" wrapText="1"/>
    </xf>
    <xf numFmtId="0" fontId="6" fillId="0" borderId="0" xfId="1" quotePrefix="1" applyNumberFormat="1" applyFont="1" applyBorder="1" applyAlignment="1">
      <alignment horizontal="left" vertical="center" indent="1"/>
    </xf>
    <xf numFmtId="0" fontId="4" fillId="0" borderId="0" xfId="5" applyNumberFormat="1" applyFont="1" applyBorder="1" applyAlignment="1">
      <alignment vertical="center"/>
    </xf>
    <xf numFmtId="0" fontId="6" fillId="0" borderId="0" xfId="1" applyNumberFormat="1" applyFont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right" vertical="center" wrapText="1" indent="2"/>
    </xf>
    <xf numFmtId="0" fontId="6" fillId="0" borderId="10" xfId="1" applyNumberFormat="1" applyFont="1" applyBorder="1" applyAlignment="1">
      <alignment horizontal="right" vertical="center" wrapText="1" indent="2"/>
    </xf>
    <xf numFmtId="181" fontId="4" fillId="0" borderId="11" xfId="5" applyNumberFormat="1" applyFont="1" applyBorder="1" applyAlignment="1">
      <alignment vertical="center"/>
    </xf>
    <xf numFmtId="0" fontId="6" fillId="0" borderId="10" xfId="1" applyNumberFormat="1" applyFont="1" applyBorder="1" applyAlignment="1">
      <alignment horizontal="distributed" vertical="center" indent="1"/>
    </xf>
    <xf numFmtId="0" fontId="6" fillId="0" borderId="12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left" vertical="center" indent="1"/>
    </xf>
    <xf numFmtId="181" fontId="4" fillId="0" borderId="8" xfId="5" applyNumberFormat="1" applyFont="1" applyBorder="1" applyAlignment="1">
      <alignment horizontal="right" vertical="center"/>
    </xf>
    <xf numFmtId="181" fontId="4" fillId="0" borderId="9" xfId="5" applyNumberFormat="1" applyFont="1" applyBorder="1" applyAlignment="1">
      <alignment horizontal="right" vertical="center"/>
    </xf>
    <xf numFmtId="181" fontId="6" fillId="0" borderId="11" xfId="5" applyNumberFormat="1" applyFont="1" applyBorder="1" applyAlignment="1">
      <alignment horizontal="right" vertical="center"/>
    </xf>
    <xf numFmtId="181" fontId="4" fillId="0" borderId="5" xfId="5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181" fontId="6" fillId="0" borderId="7" xfId="5" applyNumberFormat="1" applyFont="1" applyBorder="1" applyAlignment="1">
      <alignment vertical="center"/>
    </xf>
    <xf numFmtId="0" fontId="6" fillId="0" borderId="6" xfId="1" applyNumberFormat="1" applyFont="1" applyBorder="1" applyAlignment="1">
      <alignment horizontal="left" vertical="center" indent="1"/>
    </xf>
    <xf numFmtId="182" fontId="6" fillId="0" borderId="9" xfId="5" applyNumberFormat="1" applyFont="1" applyBorder="1" applyAlignment="1">
      <alignment vertical="center"/>
    </xf>
    <xf numFmtId="181" fontId="6" fillId="0" borderId="26" xfId="5" applyNumberFormat="1" applyFont="1" applyBorder="1" applyAlignment="1">
      <alignment vertical="center"/>
    </xf>
    <xf numFmtId="0" fontId="6" fillId="0" borderId="10" xfId="1" applyNumberFormat="1" applyFont="1" applyBorder="1" applyAlignment="1">
      <alignment horizontal="left" vertical="center" indent="2"/>
    </xf>
    <xf numFmtId="0" fontId="6" fillId="0" borderId="10" xfId="1" applyNumberFormat="1" applyFont="1" applyBorder="1" applyAlignment="1">
      <alignment horizontal="left" vertical="center" indent="1"/>
    </xf>
    <xf numFmtId="182" fontId="11" fillId="0" borderId="5" xfId="5" applyNumberFormat="1" applyFont="1" applyBorder="1" applyAlignment="1">
      <alignment vertical="center"/>
    </xf>
    <xf numFmtId="181" fontId="11" fillId="0" borderId="3" xfId="5" applyNumberFormat="1" applyFont="1" applyBorder="1" applyAlignment="1">
      <alignment vertical="center"/>
    </xf>
    <xf numFmtId="181" fontId="11" fillId="0" borderId="5" xfId="5" applyNumberFormat="1" applyFont="1" applyBorder="1" applyAlignment="1">
      <alignment vertical="center"/>
    </xf>
    <xf numFmtId="0" fontId="11" fillId="0" borderId="10" xfId="1" applyNumberFormat="1" applyFont="1" applyBorder="1" applyAlignment="1">
      <alignment horizontal="left" vertical="center" indent="1"/>
    </xf>
    <xf numFmtId="0" fontId="6" fillId="0" borderId="0" xfId="1" applyNumberFormat="1" applyFont="1" applyAlignment="1">
      <alignment vertical="center" wrapText="1"/>
    </xf>
    <xf numFmtId="0" fontId="6" fillId="0" borderId="1" xfId="1" quotePrefix="1" applyNumberFormat="1" applyFont="1" applyBorder="1" applyAlignment="1">
      <alignment horizontal="left" vertical="center" indent="1"/>
    </xf>
    <xf numFmtId="181" fontId="6" fillId="0" borderId="1" xfId="1" applyNumberFormat="1" applyFont="1" applyBorder="1" applyAlignment="1">
      <alignment vertical="center"/>
    </xf>
    <xf numFmtId="181" fontId="6" fillId="0" borderId="0" xfId="1" applyNumberFormat="1" applyFont="1" applyAlignment="1">
      <alignment vertical="center"/>
    </xf>
    <xf numFmtId="181" fontId="6" fillId="0" borderId="0" xfId="5" applyNumberFormat="1" applyFont="1" applyAlignment="1">
      <alignment horizontal="right" vertical="center"/>
    </xf>
    <xf numFmtId="0" fontId="7" fillId="0" borderId="10" xfId="1" applyNumberFormat="1" applyFont="1" applyBorder="1" applyAlignment="1">
      <alignment horizontal="left" vertical="center" indent="2"/>
    </xf>
    <xf numFmtId="181" fontId="34" fillId="0" borderId="0" xfId="1" applyNumberFormat="1" applyFont="1" applyAlignment="1">
      <alignment vertical="center"/>
    </xf>
    <xf numFmtId="181" fontId="35" fillId="0" borderId="0" xfId="1" applyNumberFormat="1" applyFont="1" applyAlignment="1">
      <alignment vertical="center"/>
    </xf>
    <xf numFmtId="181" fontId="11" fillId="0" borderId="0" xfId="5" applyNumberFormat="1" applyFont="1" applyAlignment="1">
      <alignment horizontal="right" vertical="center"/>
    </xf>
    <xf numFmtId="0" fontId="11" fillId="0" borderId="2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181" fontId="6" fillId="0" borderId="0" xfId="5" quotePrefix="1" applyNumberFormat="1" applyFont="1" applyAlignment="1">
      <alignment horizontal="right" vertical="center"/>
    </xf>
    <xf numFmtId="0" fontId="7" fillId="0" borderId="11" xfId="1" applyNumberFormat="1" applyFont="1" applyBorder="1" applyAlignment="1">
      <alignment vertical="center" wrapText="1"/>
    </xf>
    <xf numFmtId="185" fontId="6" fillId="0" borderId="1" xfId="8" applyNumberFormat="1" applyFont="1" applyBorder="1" applyAlignment="1">
      <alignment vertical="center"/>
    </xf>
    <xf numFmtId="185" fontId="6" fillId="0" borderId="1" xfId="1" applyNumberFormat="1" applyFont="1" applyBorder="1" applyAlignment="1">
      <alignment vertical="center"/>
    </xf>
    <xf numFmtId="40" fontId="6" fillId="0" borderId="1" xfId="5" applyNumberFormat="1" applyFont="1" applyBorder="1" applyAlignment="1">
      <alignment vertical="center"/>
    </xf>
    <xf numFmtId="0" fontId="6" fillId="0" borderId="1" xfId="1" applyNumberFormat="1" applyFont="1" applyBorder="1" applyAlignment="1">
      <alignment horizontal="right" vertical="center" indent="1"/>
    </xf>
    <xf numFmtId="185" fontId="6" fillId="0" borderId="0" xfId="8" applyNumberFormat="1" applyFont="1" applyBorder="1" applyAlignment="1">
      <alignment vertical="center"/>
    </xf>
    <xf numFmtId="185" fontId="6" fillId="0" borderId="0" xfId="1" applyNumberFormat="1" applyFont="1" applyBorder="1" applyAlignment="1">
      <alignment vertical="center"/>
    </xf>
    <xf numFmtId="40" fontId="6" fillId="0" borderId="0" xfId="5" applyNumberFormat="1" applyFont="1" applyBorder="1" applyAlignment="1">
      <alignment vertical="center"/>
    </xf>
    <xf numFmtId="185" fontId="6" fillId="0" borderId="0" xfId="8" applyNumberFormat="1" applyFont="1" applyAlignment="1">
      <alignment vertical="center"/>
    </xf>
    <xf numFmtId="185" fontId="6" fillId="0" borderId="0" xfId="1" applyNumberFormat="1" applyFont="1" applyAlignment="1">
      <alignment vertical="center"/>
    </xf>
    <xf numFmtId="40" fontId="6" fillId="0" borderId="0" xfId="5" applyNumberFormat="1" applyFont="1" applyAlignment="1">
      <alignment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right"/>
    </xf>
    <xf numFmtId="0" fontId="6" fillId="0" borderId="0" xfId="8" applyNumberFormat="1" applyFont="1" applyBorder="1" applyAlignment="1">
      <alignment vertical="center"/>
    </xf>
    <xf numFmtId="185" fontId="6" fillId="0" borderId="1" xfId="5" applyNumberFormat="1" applyFont="1" applyFill="1" applyBorder="1" applyAlignment="1">
      <alignment vertical="center"/>
    </xf>
    <xf numFmtId="185" fontId="6" fillId="0" borderId="1" xfId="8" applyNumberFormat="1" applyFont="1" applyFill="1" applyBorder="1" applyAlignment="1">
      <alignment vertical="center"/>
    </xf>
    <xf numFmtId="181" fontId="6" fillId="0" borderId="1" xfId="5" applyNumberFormat="1" applyFont="1" applyFill="1" applyBorder="1" applyAlignment="1">
      <alignment vertical="center" shrinkToFit="1"/>
    </xf>
    <xf numFmtId="181" fontId="6" fillId="0" borderId="1" xfId="5" applyNumberFormat="1" applyFont="1" applyFill="1" applyBorder="1" applyAlignment="1">
      <alignment vertical="center"/>
    </xf>
    <xf numFmtId="181" fontId="6" fillId="0" borderId="0" xfId="5" applyNumberFormat="1" applyFont="1" applyBorder="1" applyAlignment="1">
      <alignment vertical="center" shrinkToFit="1"/>
    </xf>
    <xf numFmtId="185" fontId="6" fillId="0" borderId="0" xfId="1" quotePrefix="1" applyNumberFormat="1" applyFont="1" applyBorder="1" applyAlignment="1">
      <alignment horizontal="right" vertical="center"/>
    </xf>
    <xf numFmtId="0" fontId="22" fillId="0" borderId="8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vertical="center"/>
    </xf>
    <xf numFmtId="0" fontId="22" fillId="0" borderId="5" xfId="1" applyNumberFormat="1" applyFont="1" applyBorder="1" applyAlignment="1">
      <alignment horizontal="center" vertical="center" wrapText="1"/>
    </xf>
    <xf numFmtId="0" fontId="7" fillId="0" borderId="14" xfId="1" applyNumberFormat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0" fontId="7" fillId="0" borderId="2" xfId="1" applyNumberFormat="1" applyFont="1" applyBorder="1" applyAlignment="1">
      <alignment horizontal="centerContinuous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36" fillId="0" borderId="0" xfId="9">
      <alignment vertical="center"/>
    </xf>
    <xf numFmtId="0" fontId="36" fillId="0" borderId="0" xfId="9" applyNumberFormat="1" applyAlignment="1"/>
    <xf numFmtId="0" fontId="36" fillId="0" borderId="0" xfId="9" applyNumberFormat="1" applyAlignment="1">
      <alignment vertical="center"/>
    </xf>
    <xf numFmtId="0" fontId="36" fillId="0" borderId="0" xfId="9" applyNumberFormat="1" applyFill="1" applyAlignment="1">
      <alignment horizontal="center" vertical="center"/>
    </xf>
    <xf numFmtId="0" fontId="36" fillId="0" borderId="0" xfId="9" applyNumberFormat="1" applyFill="1" applyAlignment="1">
      <alignment horizontal="center"/>
    </xf>
    <xf numFmtId="0" fontId="36" fillId="0" borderId="0" xfId="9" applyNumberFormat="1" applyFill="1" applyAlignment="1"/>
    <xf numFmtId="0" fontId="36" fillId="0" borderId="0" xfId="9" applyNumberFormat="1" applyFill="1" applyBorder="1" applyAlignment="1"/>
    <xf numFmtId="0" fontId="36" fillId="0" borderId="0" xfId="9" applyNumberFormat="1" applyFill="1" applyAlignment="1">
      <alignment vertical="center"/>
    </xf>
    <xf numFmtId="0" fontId="36" fillId="0" borderId="0" xfId="9" quotePrefix="1" applyNumberFormat="1" applyBorder="1" applyAlignment="1">
      <alignment vertical="center"/>
    </xf>
    <xf numFmtId="0" fontId="36" fillId="0" borderId="0" xfId="9" quotePrefix="1">
      <alignment vertical="center"/>
    </xf>
    <xf numFmtId="0" fontId="36" fillId="0" borderId="0" xfId="9" applyNumberFormat="1" applyBorder="1" applyAlignment="1">
      <alignment vertical="center"/>
    </xf>
  </cellXfs>
  <cellStyles count="10">
    <cellStyle name="パーセント 2" xfId="8"/>
    <cellStyle name="ハイパーリンク" xfId="9" builtinId="8"/>
    <cellStyle name="桁区切り 2" xfId="2"/>
    <cellStyle name="桁区切り 2 2 2" xfId="5"/>
    <cellStyle name="桁区切り 2 2 3" xfId="3"/>
    <cellStyle name="桁区切り 2 3" xfId="7"/>
    <cellStyle name="標準" xfId="0" builtinId="0"/>
    <cellStyle name="標準 2" xfId="6"/>
    <cellStyle name="標準 2 2" xfId="1"/>
    <cellStyle name="標準_JB1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'2-12'!$A$6:$A$25</c:f>
              <c:strCache>
                <c:ptCount val="20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'2-12'!$B$6:$B$25</c:f>
              <c:numCache>
                <c:formatCode>#,##0_ </c:formatCode>
                <c:ptCount val="20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  <c:pt idx="19">
                  <c:v>337498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D-45B7-BC0B-272A4420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4559744"/>
        <c:axId val="171065344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'2-12'!$A$6:$A$25</c:f>
              <c:strCache>
                <c:ptCount val="20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'2-12'!$F$6:$F$25</c:f>
              <c:numCache>
                <c:formatCode>#,##0.0_ </c:formatCode>
                <c:ptCount val="20"/>
                <c:pt idx="0">
                  <c:v>0</c:v>
                </c:pt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  <c:pt idx="19">
                  <c:v>3.4276905910000002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D-45B7-BC0B-272A4420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67264"/>
        <c:axId val="172885120"/>
      </c:lineChart>
      <c:catAx>
        <c:axId val="104559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7106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65344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04559744"/>
        <c:crosses val="autoZero"/>
        <c:crossBetween val="between"/>
      </c:valAx>
      <c:catAx>
        <c:axId val="17106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885120"/>
        <c:crosses val="autoZero"/>
        <c:auto val="0"/>
        <c:lblAlgn val="ctr"/>
        <c:lblOffset val="100"/>
        <c:noMultiLvlLbl val="0"/>
      </c:catAx>
      <c:valAx>
        <c:axId val="172885120"/>
        <c:scaling>
          <c:orientation val="minMax"/>
        </c:scaling>
        <c:delete val="0"/>
        <c:axPos val="r"/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7106726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69980548306285"/>
          <c:y val="0.19015711745709207"/>
          <c:w val="0.2381753489917601"/>
          <c:h val="4.25056545351185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4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人口ピラミッド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0918602234588E-2"/>
          <c:y val="7.4000036132830141E-2"/>
          <c:w val="0.90279888191423652"/>
          <c:h val="0.887000433105680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'2-13'!$C$112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'2-13'!$A$113:$A$213</c:f>
              <c:strCache>
                <c:ptCount val="101"/>
                <c:pt idx="0">
                  <c:v>　　　 0歳    </c:v>
                </c:pt>
                <c:pt idx="1">
                  <c:v>　　　 1    </c:v>
                </c:pt>
                <c:pt idx="2">
                  <c:v>　　　 2    </c:v>
                </c:pt>
                <c:pt idx="3">
                  <c:v>　　　 3    </c:v>
                </c:pt>
                <c:pt idx="4">
                  <c:v>　　　 4    </c:v>
                </c:pt>
                <c:pt idx="5">
                  <c:v>　　　 5    </c:v>
                </c:pt>
                <c:pt idx="6">
                  <c:v>　　　 6    </c:v>
                </c:pt>
                <c:pt idx="7">
                  <c:v>　　　 7    </c:v>
                </c:pt>
                <c:pt idx="8">
                  <c:v>　　　 8    </c:v>
                </c:pt>
                <c:pt idx="9">
                  <c:v>　　　 9    </c:v>
                </c:pt>
                <c:pt idx="10">
                  <c:v>　　　10    </c:v>
                </c:pt>
                <c:pt idx="11">
                  <c:v>　　　11    </c:v>
                </c:pt>
                <c:pt idx="12">
                  <c:v>　　　12    </c:v>
                </c:pt>
                <c:pt idx="13">
                  <c:v>　　　13    </c:v>
                </c:pt>
                <c:pt idx="14">
                  <c:v>　　　14    </c:v>
                </c:pt>
                <c:pt idx="15">
                  <c:v>　　　15    </c:v>
                </c:pt>
                <c:pt idx="16">
                  <c:v>　　　16    </c:v>
                </c:pt>
                <c:pt idx="17">
                  <c:v>　　　17    </c:v>
                </c:pt>
                <c:pt idx="18">
                  <c:v>　　　18    </c:v>
                </c:pt>
                <c:pt idx="19">
                  <c:v>　　　19    </c:v>
                </c:pt>
                <c:pt idx="20">
                  <c:v>　　　20    </c:v>
                </c:pt>
                <c:pt idx="21">
                  <c:v>　　　21    </c:v>
                </c:pt>
                <c:pt idx="22">
                  <c:v>　　　22    </c:v>
                </c:pt>
                <c:pt idx="23">
                  <c:v>　　　23    </c:v>
                </c:pt>
                <c:pt idx="24">
                  <c:v>　　　24    </c:v>
                </c:pt>
                <c:pt idx="25">
                  <c:v>　　　25    </c:v>
                </c:pt>
                <c:pt idx="26">
                  <c:v>　　　26    </c:v>
                </c:pt>
                <c:pt idx="27">
                  <c:v>　　　27    </c:v>
                </c:pt>
                <c:pt idx="28">
                  <c:v>　　　28    </c:v>
                </c:pt>
                <c:pt idx="29">
                  <c:v>　　　29    </c:v>
                </c:pt>
                <c:pt idx="30">
                  <c:v>　　　30    </c:v>
                </c:pt>
                <c:pt idx="31">
                  <c:v>　　　31    </c:v>
                </c:pt>
                <c:pt idx="32">
                  <c:v>　　　32    </c:v>
                </c:pt>
                <c:pt idx="33">
                  <c:v>　　　33    </c:v>
                </c:pt>
                <c:pt idx="34">
                  <c:v>　　　34    </c:v>
                </c:pt>
                <c:pt idx="35">
                  <c:v>　　　35    </c:v>
                </c:pt>
                <c:pt idx="36">
                  <c:v>　　　36    </c:v>
                </c:pt>
                <c:pt idx="37">
                  <c:v>　　　37    </c:v>
                </c:pt>
                <c:pt idx="38">
                  <c:v>　　　38    </c:v>
                </c:pt>
                <c:pt idx="39">
                  <c:v>　　　39    </c:v>
                </c:pt>
                <c:pt idx="40">
                  <c:v>　　　40    </c:v>
                </c:pt>
                <c:pt idx="41">
                  <c:v>　　　41    </c:v>
                </c:pt>
                <c:pt idx="42">
                  <c:v>　　　42    </c:v>
                </c:pt>
                <c:pt idx="43">
                  <c:v>　　　43    </c:v>
                </c:pt>
                <c:pt idx="44">
                  <c:v>　　　44    </c:v>
                </c:pt>
                <c:pt idx="45">
                  <c:v>　　　45    </c:v>
                </c:pt>
                <c:pt idx="46">
                  <c:v>　　　46    </c:v>
                </c:pt>
                <c:pt idx="47">
                  <c:v>　　　47    </c:v>
                </c:pt>
                <c:pt idx="48">
                  <c:v>　　　48    </c:v>
                </c:pt>
                <c:pt idx="49">
                  <c:v>　　　49    </c:v>
                </c:pt>
                <c:pt idx="50">
                  <c:v>　　　50    </c:v>
                </c:pt>
                <c:pt idx="51">
                  <c:v>　　　51    </c:v>
                </c:pt>
                <c:pt idx="52">
                  <c:v>　　　52    </c:v>
                </c:pt>
                <c:pt idx="53">
                  <c:v>　　　53    </c:v>
                </c:pt>
                <c:pt idx="54">
                  <c:v>　　　54    </c:v>
                </c:pt>
                <c:pt idx="55">
                  <c:v>　　　55    </c:v>
                </c:pt>
                <c:pt idx="56">
                  <c:v>　　　56    </c:v>
                </c:pt>
                <c:pt idx="57">
                  <c:v>　　　57    </c:v>
                </c:pt>
                <c:pt idx="58">
                  <c:v>　　　58    </c:v>
                </c:pt>
                <c:pt idx="59">
                  <c:v>　　　59    </c:v>
                </c:pt>
                <c:pt idx="60">
                  <c:v>　　　60    </c:v>
                </c:pt>
                <c:pt idx="61">
                  <c:v>　　　61    </c:v>
                </c:pt>
                <c:pt idx="62">
                  <c:v>　　　62    </c:v>
                </c:pt>
                <c:pt idx="63">
                  <c:v>　　　63    </c:v>
                </c:pt>
                <c:pt idx="64">
                  <c:v>　　　64    </c:v>
                </c:pt>
                <c:pt idx="65">
                  <c:v>　　　65    </c:v>
                </c:pt>
                <c:pt idx="66">
                  <c:v>　　　66    </c:v>
                </c:pt>
                <c:pt idx="67">
                  <c:v>　　　67    </c:v>
                </c:pt>
                <c:pt idx="68">
                  <c:v>　　　68    </c:v>
                </c:pt>
                <c:pt idx="69">
                  <c:v>　　　69    </c:v>
                </c:pt>
                <c:pt idx="70">
                  <c:v>　　　70    </c:v>
                </c:pt>
                <c:pt idx="71">
                  <c:v>　　　71    </c:v>
                </c:pt>
                <c:pt idx="72">
                  <c:v>　　　72    </c:v>
                </c:pt>
                <c:pt idx="73">
                  <c:v>　　　73    </c:v>
                </c:pt>
                <c:pt idx="74">
                  <c:v>　　　74    </c:v>
                </c:pt>
                <c:pt idx="75">
                  <c:v>　　　75    </c:v>
                </c:pt>
                <c:pt idx="76">
                  <c:v>　　　76    </c:v>
                </c:pt>
                <c:pt idx="77">
                  <c:v>　　　77    </c:v>
                </c:pt>
                <c:pt idx="78">
                  <c:v>　　　78    </c:v>
                </c:pt>
                <c:pt idx="79">
                  <c:v>　　　79    </c:v>
                </c:pt>
                <c:pt idx="80">
                  <c:v>　　　80    </c:v>
                </c:pt>
                <c:pt idx="81">
                  <c:v>　　　81    </c:v>
                </c:pt>
                <c:pt idx="82">
                  <c:v>　　　82    </c:v>
                </c:pt>
                <c:pt idx="83">
                  <c:v>　　　83    </c:v>
                </c:pt>
                <c:pt idx="84">
                  <c:v>　　　84    </c:v>
                </c:pt>
                <c:pt idx="85">
                  <c:v>　　　85    </c:v>
                </c:pt>
                <c:pt idx="86">
                  <c:v>　　　86    </c:v>
                </c:pt>
                <c:pt idx="87">
                  <c:v>　　　87    </c:v>
                </c:pt>
                <c:pt idx="88">
                  <c:v>　　　88    </c:v>
                </c:pt>
                <c:pt idx="89">
                  <c:v>　　　89    </c:v>
                </c:pt>
                <c:pt idx="90">
                  <c:v>　　　90    </c:v>
                </c:pt>
                <c:pt idx="91">
                  <c:v>　　　91    </c:v>
                </c:pt>
                <c:pt idx="92">
                  <c:v>　　　92    </c:v>
                </c:pt>
                <c:pt idx="93">
                  <c:v>　　　93    </c:v>
                </c:pt>
                <c:pt idx="94">
                  <c:v>　　　94    </c:v>
                </c:pt>
                <c:pt idx="95">
                  <c:v>　　　95    </c:v>
                </c:pt>
                <c:pt idx="96">
                  <c:v>　　　96    </c:v>
                </c:pt>
                <c:pt idx="97">
                  <c:v>　　　97    </c:v>
                </c:pt>
                <c:pt idx="98">
                  <c:v>　　　98    </c:v>
                </c:pt>
                <c:pt idx="99">
                  <c:v>　　　99    </c:v>
                </c:pt>
                <c:pt idx="100">
                  <c:v>100 歳以上</c:v>
                </c:pt>
              </c:strCache>
            </c:strRef>
          </c:cat>
          <c:val>
            <c:numRef>
              <c:f>'2-13'!$C$113:$C$213</c:f>
              <c:numCache>
                <c:formatCode>\ ###,###,##0;"-"###,###,##0</c:formatCode>
                <c:ptCount val="101"/>
                <c:pt idx="0">
                  <c:v>1283</c:v>
                </c:pt>
                <c:pt idx="1">
                  <c:v>1373</c:v>
                </c:pt>
                <c:pt idx="2">
                  <c:v>1392</c:v>
                </c:pt>
                <c:pt idx="3">
                  <c:v>1479</c:v>
                </c:pt>
                <c:pt idx="4">
                  <c:v>1420</c:v>
                </c:pt>
                <c:pt idx="5">
                  <c:v>1495</c:v>
                </c:pt>
                <c:pt idx="6">
                  <c:v>1509</c:v>
                </c:pt>
                <c:pt idx="7">
                  <c:v>1497</c:v>
                </c:pt>
                <c:pt idx="8">
                  <c:v>1488</c:v>
                </c:pt>
                <c:pt idx="9">
                  <c:v>1378</c:v>
                </c:pt>
                <c:pt idx="10">
                  <c:v>1382</c:v>
                </c:pt>
                <c:pt idx="11">
                  <c:v>1502</c:v>
                </c:pt>
                <c:pt idx="12">
                  <c:v>1594</c:v>
                </c:pt>
                <c:pt idx="13">
                  <c:v>1477</c:v>
                </c:pt>
                <c:pt idx="14">
                  <c:v>1486</c:v>
                </c:pt>
                <c:pt idx="15">
                  <c:v>1588</c:v>
                </c:pt>
                <c:pt idx="16">
                  <c:v>1575</c:v>
                </c:pt>
                <c:pt idx="17">
                  <c:v>1655</c:v>
                </c:pt>
                <c:pt idx="18">
                  <c:v>1734</c:v>
                </c:pt>
                <c:pt idx="19">
                  <c:v>1817</c:v>
                </c:pt>
                <c:pt idx="20">
                  <c:v>1962</c:v>
                </c:pt>
                <c:pt idx="21">
                  <c:v>1852</c:v>
                </c:pt>
                <c:pt idx="22">
                  <c:v>1669</c:v>
                </c:pt>
                <c:pt idx="23">
                  <c:v>1707</c:v>
                </c:pt>
                <c:pt idx="24">
                  <c:v>1719</c:v>
                </c:pt>
                <c:pt idx="25">
                  <c:v>1667</c:v>
                </c:pt>
                <c:pt idx="26">
                  <c:v>1701</c:v>
                </c:pt>
                <c:pt idx="27">
                  <c:v>1779</c:v>
                </c:pt>
                <c:pt idx="28">
                  <c:v>1841</c:v>
                </c:pt>
                <c:pt idx="29">
                  <c:v>1824</c:v>
                </c:pt>
                <c:pt idx="30">
                  <c:v>1924</c:v>
                </c:pt>
                <c:pt idx="31">
                  <c:v>2022</c:v>
                </c:pt>
                <c:pt idx="32">
                  <c:v>2004</c:v>
                </c:pt>
                <c:pt idx="33">
                  <c:v>2133</c:v>
                </c:pt>
                <c:pt idx="34">
                  <c:v>2168</c:v>
                </c:pt>
                <c:pt idx="35">
                  <c:v>2144</c:v>
                </c:pt>
                <c:pt idx="36">
                  <c:v>2266</c:v>
                </c:pt>
                <c:pt idx="37">
                  <c:v>2231</c:v>
                </c:pt>
                <c:pt idx="38">
                  <c:v>2431</c:v>
                </c:pt>
                <c:pt idx="39">
                  <c:v>2523</c:v>
                </c:pt>
                <c:pt idx="40">
                  <c:v>2629</c:v>
                </c:pt>
                <c:pt idx="41">
                  <c:v>2942</c:v>
                </c:pt>
                <c:pt idx="42">
                  <c:v>2929</c:v>
                </c:pt>
                <c:pt idx="43">
                  <c:v>3014</c:v>
                </c:pt>
                <c:pt idx="44">
                  <c:v>2965</c:v>
                </c:pt>
                <c:pt idx="45">
                  <c:v>2706</c:v>
                </c:pt>
                <c:pt idx="46">
                  <c:v>2831</c:v>
                </c:pt>
                <c:pt idx="47">
                  <c:v>2576</c:v>
                </c:pt>
                <c:pt idx="48">
                  <c:v>2553</c:v>
                </c:pt>
                <c:pt idx="49">
                  <c:v>1961</c:v>
                </c:pt>
                <c:pt idx="50">
                  <c:v>2344</c:v>
                </c:pt>
                <c:pt idx="51">
                  <c:v>2113</c:v>
                </c:pt>
                <c:pt idx="52">
                  <c:v>1978</c:v>
                </c:pt>
                <c:pt idx="53">
                  <c:v>1801</c:v>
                </c:pt>
                <c:pt idx="54">
                  <c:v>1789</c:v>
                </c:pt>
                <c:pt idx="55">
                  <c:v>1783</c:v>
                </c:pt>
                <c:pt idx="56">
                  <c:v>1758</c:v>
                </c:pt>
                <c:pt idx="57">
                  <c:v>1757</c:v>
                </c:pt>
                <c:pt idx="58">
                  <c:v>1640</c:v>
                </c:pt>
                <c:pt idx="59">
                  <c:v>1810</c:v>
                </c:pt>
                <c:pt idx="60">
                  <c:v>1951</c:v>
                </c:pt>
                <c:pt idx="61">
                  <c:v>1863</c:v>
                </c:pt>
                <c:pt idx="62">
                  <c:v>2090</c:v>
                </c:pt>
                <c:pt idx="63">
                  <c:v>2254</c:v>
                </c:pt>
                <c:pt idx="64">
                  <c:v>2376</c:v>
                </c:pt>
                <c:pt idx="65">
                  <c:v>2579</c:v>
                </c:pt>
                <c:pt idx="66">
                  <c:v>2846</c:v>
                </c:pt>
                <c:pt idx="67">
                  <c:v>2915</c:v>
                </c:pt>
                <c:pt idx="68">
                  <c:v>2970</c:v>
                </c:pt>
                <c:pt idx="69">
                  <c:v>1924</c:v>
                </c:pt>
                <c:pt idx="70">
                  <c:v>2001</c:v>
                </c:pt>
                <c:pt idx="71">
                  <c:v>2507</c:v>
                </c:pt>
                <c:pt idx="72">
                  <c:v>2545</c:v>
                </c:pt>
                <c:pt idx="73">
                  <c:v>2501</c:v>
                </c:pt>
                <c:pt idx="74">
                  <c:v>2311</c:v>
                </c:pt>
                <c:pt idx="75">
                  <c:v>2125</c:v>
                </c:pt>
                <c:pt idx="76">
                  <c:v>1713</c:v>
                </c:pt>
                <c:pt idx="77">
                  <c:v>1744</c:v>
                </c:pt>
                <c:pt idx="78">
                  <c:v>1586</c:v>
                </c:pt>
                <c:pt idx="79">
                  <c:v>1508</c:v>
                </c:pt>
                <c:pt idx="80">
                  <c:v>1412</c:v>
                </c:pt>
                <c:pt idx="81">
                  <c:v>1077</c:v>
                </c:pt>
                <c:pt idx="82">
                  <c:v>1012</c:v>
                </c:pt>
                <c:pt idx="83">
                  <c:v>963</c:v>
                </c:pt>
                <c:pt idx="84">
                  <c:v>899</c:v>
                </c:pt>
                <c:pt idx="85">
                  <c:v>683</c:v>
                </c:pt>
                <c:pt idx="86">
                  <c:v>600</c:v>
                </c:pt>
                <c:pt idx="87">
                  <c:v>540</c:v>
                </c:pt>
                <c:pt idx="88">
                  <c:v>489</c:v>
                </c:pt>
                <c:pt idx="89">
                  <c:v>476</c:v>
                </c:pt>
                <c:pt idx="90">
                  <c:v>400</c:v>
                </c:pt>
                <c:pt idx="91">
                  <c:v>301</c:v>
                </c:pt>
                <c:pt idx="92">
                  <c:v>251</c:v>
                </c:pt>
                <c:pt idx="93">
                  <c:v>229</c:v>
                </c:pt>
                <c:pt idx="94">
                  <c:v>171</c:v>
                </c:pt>
                <c:pt idx="95">
                  <c:v>129</c:v>
                </c:pt>
                <c:pt idx="96">
                  <c:v>102</c:v>
                </c:pt>
                <c:pt idx="97">
                  <c:v>75</c:v>
                </c:pt>
                <c:pt idx="98">
                  <c:v>38</c:v>
                </c:pt>
                <c:pt idx="99">
                  <c:v>40</c:v>
                </c:pt>
                <c:pt idx="10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F-4FF0-AA34-F1FFB9DA0F52}"/>
            </c:ext>
          </c:extLst>
        </c:ser>
        <c:ser>
          <c:idx val="1"/>
          <c:order val="1"/>
          <c:tx>
            <c:strRef>
              <c:f>'2-13'!$D$112</c:f>
              <c:strCache>
                <c:ptCount val="1"/>
                <c:pt idx="0">
                  <c:v>（－）男性</c:v>
                </c:pt>
              </c:strCache>
            </c:strRef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'2-13'!$A$113:$A$213</c:f>
              <c:strCache>
                <c:ptCount val="101"/>
                <c:pt idx="0">
                  <c:v>　　　 0歳    </c:v>
                </c:pt>
                <c:pt idx="1">
                  <c:v>　　　 1    </c:v>
                </c:pt>
                <c:pt idx="2">
                  <c:v>　　　 2    </c:v>
                </c:pt>
                <c:pt idx="3">
                  <c:v>　　　 3    </c:v>
                </c:pt>
                <c:pt idx="4">
                  <c:v>　　　 4    </c:v>
                </c:pt>
                <c:pt idx="5">
                  <c:v>　　　 5    </c:v>
                </c:pt>
                <c:pt idx="6">
                  <c:v>　　　 6    </c:v>
                </c:pt>
                <c:pt idx="7">
                  <c:v>　　　 7    </c:v>
                </c:pt>
                <c:pt idx="8">
                  <c:v>　　　 8    </c:v>
                </c:pt>
                <c:pt idx="9">
                  <c:v>　　　 9    </c:v>
                </c:pt>
                <c:pt idx="10">
                  <c:v>　　　10    </c:v>
                </c:pt>
                <c:pt idx="11">
                  <c:v>　　　11    </c:v>
                </c:pt>
                <c:pt idx="12">
                  <c:v>　　　12    </c:v>
                </c:pt>
                <c:pt idx="13">
                  <c:v>　　　13    </c:v>
                </c:pt>
                <c:pt idx="14">
                  <c:v>　　　14    </c:v>
                </c:pt>
                <c:pt idx="15">
                  <c:v>　　　15    </c:v>
                </c:pt>
                <c:pt idx="16">
                  <c:v>　　　16    </c:v>
                </c:pt>
                <c:pt idx="17">
                  <c:v>　　　17    </c:v>
                </c:pt>
                <c:pt idx="18">
                  <c:v>　　　18    </c:v>
                </c:pt>
                <c:pt idx="19">
                  <c:v>　　　19    </c:v>
                </c:pt>
                <c:pt idx="20">
                  <c:v>　　　20    </c:v>
                </c:pt>
                <c:pt idx="21">
                  <c:v>　　　21    </c:v>
                </c:pt>
                <c:pt idx="22">
                  <c:v>　　　22    </c:v>
                </c:pt>
                <c:pt idx="23">
                  <c:v>　　　23    </c:v>
                </c:pt>
                <c:pt idx="24">
                  <c:v>　　　24    </c:v>
                </c:pt>
                <c:pt idx="25">
                  <c:v>　　　25    </c:v>
                </c:pt>
                <c:pt idx="26">
                  <c:v>　　　26    </c:v>
                </c:pt>
                <c:pt idx="27">
                  <c:v>　　　27    </c:v>
                </c:pt>
                <c:pt idx="28">
                  <c:v>　　　28    </c:v>
                </c:pt>
                <c:pt idx="29">
                  <c:v>　　　29    </c:v>
                </c:pt>
                <c:pt idx="30">
                  <c:v>　　　30    </c:v>
                </c:pt>
                <c:pt idx="31">
                  <c:v>　　　31    </c:v>
                </c:pt>
                <c:pt idx="32">
                  <c:v>　　　32    </c:v>
                </c:pt>
                <c:pt idx="33">
                  <c:v>　　　33    </c:v>
                </c:pt>
                <c:pt idx="34">
                  <c:v>　　　34    </c:v>
                </c:pt>
                <c:pt idx="35">
                  <c:v>　　　35    </c:v>
                </c:pt>
                <c:pt idx="36">
                  <c:v>　　　36    </c:v>
                </c:pt>
                <c:pt idx="37">
                  <c:v>　　　37    </c:v>
                </c:pt>
                <c:pt idx="38">
                  <c:v>　　　38    </c:v>
                </c:pt>
                <c:pt idx="39">
                  <c:v>　　　39    </c:v>
                </c:pt>
                <c:pt idx="40">
                  <c:v>　　　40    </c:v>
                </c:pt>
                <c:pt idx="41">
                  <c:v>　　　41    </c:v>
                </c:pt>
                <c:pt idx="42">
                  <c:v>　　　42    </c:v>
                </c:pt>
                <c:pt idx="43">
                  <c:v>　　　43    </c:v>
                </c:pt>
                <c:pt idx="44">
                  <c:v>　　　44    </c:v>
                </c:pt>
                <c:pt idx="45">
                  <c:v>　　　45    </c:v>
                </c:pt>
                <c:pt idx="46">
                  <c:v>　　　46    </c:v>
                </c:pt>
                <c:pt idx="47">
                  <c:v>　　　47    </c:v>
                </c:pt>
                <c:pt idx="48">
                  <c:v>　　　48    </c:v>
                </c:pt>
                <c:pt idx="49">
                  <c:v>　　　49    </c:v>
                </c:pt>
                <c:pt idx="50">
                  <c:v>　　　50    </c:v>
                </c:pt>
                <c:pt idx="51">
                  <c:v>　　　51    </c:v>
                </c:pt>
                <c:pt idx="52">
                  <c:v>　　　52    </c:v>
                </c:pt>
                <c:pt idx="53">
                  <c:v>　　　53    </c:v>
                </c:pt>
                <c:pt idx="54">
                  <c:v>　　　54    </c:v>
                </c:pt>
                <c:pt idx="55">
                  <c:v>　　　55    </c:v>
                </c:pt>
                <c:pt idx="56">
                  <c:v>　　　56    </c:v>
                </c:pt>
                <c:pt idx="57">
                  <c:v>　　　57    </c:v>
                </c:pt>
                <c:pt idx="58">
                  <c:v>　　　58    </c:v>
                </c:pt>
                <c:pt idx="59">
                  <c:v>　　　59    </c:v>
                </c:pt>
                <c:pt idx="60">
                  <c:v>　　　60    </c:v>
                </c:pt>
                <c:pt idx="61">
                  <c:v>　　　61    </c:v>
                </c:pt>
                <c:pt idx="62">
                  <c:v>　　　62    </c:v>
                </c:pt>
                <c:pt idx="63">
                  <c:v>　　　63    </c:v>
                </c:pt>
                <c:pt idx="64">
                  <c:v>　　　64    </c:v>
                </c:pt>
                <c:pt idx="65">
                  <c:v>　　　65    </c:v>
                </c:pt>
                <c:pt idx="66">
                  <c:v>　　　66    </c:v>
                </c:pt>
                <c:pt idx="67">
                  <c:v>　　　67    </c:v>
                </c:pt>
                <c:pt idx="68">
                  <c:v>　　　68    </c:v>
                </c:pt>
                <c:pt idx="69">
                  <c:v>　　　69    </c:v>
                </c:pt>
                <c:pt idx="70">
                  <c:v>　　　70    </c:v>
                </c:pt>
                <c:pt idx="71">
                  <c:v>　　　71    </c:v>
                </c:pt>
                <c:pt idx="72">
                  <c:v>　　　72    </c:v>
                </c:pt>
                <c:pt idx="73">
                  <c:v>　　　73    </c:v>
                </c:pt>
                <c:pt idx="74">
                  <c:v>　　　74    </c:v>
                </c:pt>
                <c:pt idx="75">
                  <c:v>　　　75    </c:v>
                </c:pt>
                <c:pt idx="76">
                  <c:v>　　　76    </c:v>
                </c:pt>
                <c:pt idx="77">
                  <c:v>　　　77    </c:v>
                </c:pt>
                <c:pt idx="78">
                  <c:v>　　　78    </c:v>
                </c:pt>
                <c:pt idx="79">
                  <c:v>　　　79    </c:v>
                </c:pt>
                <c:pt idx="80">
                  <c:v>　　　80    </c:v>
                </c:pt>
                <c:pt idx="81">
                  <c:v>　　　81    </c:v>
                </c:pt>
                <c:pt idx="82">
                  <c:v>　　　82    </c:v>
                </c:pt>
                <c:pt idx="83">
                  <c:v>　　　83    </c:v>
                </c:pt>
                <c:pt idx="84">
                  <c:v>　　　84    </c:v>
                </c:pt>
                <c:pt idx="85">
                  <c:v>　　　85    </c:v>
                </c:pt>
                <c:pt idx="86">
                  <c:v>　　　86    </c:v>
                </c:pt>
                <c:pt idx="87">
                  <c:v>　　　87    </c:v>
                </c:pt>
                <c:pt idx="88">
                  <c:v>　　　88    </c:v>
                </c:pt>
                <c:pt idx="89">
                  <c:v>　　　89    </c:v>
                </c:pt>
                <c:pt idx="90">
                  <c:v>　　　90    </c:v>
                </c:pt>
                <c:pt idx="91">
                  <c:v>　　　91    </c:v>
                </c:pt>
                <c:pt idx="92">
                  <c:v>　　　92    </c:v>
                </c:pt>
                <c:pt idx="93">
                  <c:v>　　　93    </c:v>
                </c:pt>
                <c:pt idx="94">
                  <c:v>　　　94    </c:v>
                </c:pt>
                <c:pt idx="95">
                  <c:v>　　　95    </c:v>
                </c:pt>
                <c:pt idx="96">
                  <c:v>　　　96    </c:v>
                </c:pt>
                <c:pt idx="97">
                  <c:v>　　　97    </c:v>
                </c:pt>
                <c:pt idx="98">
                  <c:v>　　　98    </c:v>
                </c:pt>
                <c:pt idx="99">
                  <c:v>　　　99    </c:v>
                </c:pt>
                <c:pt idx="100">
                  <c:v>100 歳以上</c:v>
                </c:pt>
              </c:strCache>
            </c:strRef>
          </c:cat>
          <c:val>
            <c:numRef>
              <c:f>'2-13'!$D$113:$D$213</c:f>
              <c:numCache>
                <c:formatCode>#,##0</c:formatCode>
                <c:ptCount val="101"/>
                <c:pt idx="0">
                  <c:v>-1366</c:v>
                </c:pt>
                <c:pt idx="1">
                  <c:v>-1398</c:v>
                </c:pt>
                <c:pt idx="2">
                  <c:v>-1418</c:v>
                </c:pt>
                <c:pt idx="3">
                  <c:v>-1498</c:v>
                </c:pt>
                <c:pt idx="4">
                  <c:v>-1531</c:v>
                </c:pt>
                <c:pt idx="5">
                  <c:v>-1571</c:v>
                </c:pt>
                <c:pt idx="6">
                  <c:v>-1488</c:v>
                </c:pt>
                <c:pt idx="7">
                  <c:v>-1575</c:v>
                </c:pt>
                <c:pt idx="8">
                  <c:v>-1473</c:v>
                </c:pt>
                <c:pt idx="9">
                  <c:v>-1458</c:v>
                </c:pt>
                <c:pt idx="10">
                  <c:v>-1540</c:v>
                </c:pt>
                <c:pt idx="11">
                  <c:v>-1518</c:v>
                </c:pt>
                <c:pt idx="12">
                  <c:v>-1602</c:v>
                </c:pt>
                <c:pt idx="13">
                  <c:v>-1591</c:v>
                </c:pt>
                <c:pt idx="14">
                  <c:v>-1647</c:v>
                </c:pt>
                <c:pt idx="15">
                  <c:v>-1640</c:v>
                </c:pt>
                <c:pt idx="16">
                  <c:v>-1685</c:v>
                </c:pt>
                <c:pt idx="17">
                  <c:v>-1713</c:v>
                </c:pt>
                <c:pt idx="18">
                  <c:v>-1667</c:v>
                </c:pt>
                <c:pt idx="19">
                  <c:v>-1734</c:v>
                </c:pt>
                <c:pt idx="20">
                  <c:v>-1805</c:v>
                </c:pt>
                <c:pt idx="21">
                  <c:v>-1712</c:v>
                </c:pt>
                <c:pt idx="22">
                  <c:v>-1725</c:v>
                </c:pt>
                <c:pt idx="23">
                  <c:v>-1663</c:v>
                </c:pt>
                <c:pt idx="24">
                  <c:v>-1689</c:v>
                </c:pt>
                <c:pt idx="25">
                  <c:v>-1726</c:v>
                </c:pt>
                <c:pt idx="26">
                  <c:v>-1730</c:v>
                </c:pt>
                <c:pt idx="27">
                  <c:v>-1804</c:v>
                </c:pt>
                <c:pt idx="28">
                  <c:v>-1815</c:v>
                </c:pt>
                <c:pt idx="29">
                  <c:v>-1848</c:v>
                </c:pt>
                <c:pt idx="30">
                  <c:v>-1883</c:v>
                </c:pt>
                <c:pt idx="31">
                  <c:v>-1975</c:v>
                </c:pt>
                <c:pt idx="32">
                  <c:v>-2142</c:v>
                </c:pt>
                <c:pt idx="33">
                  <c:v>-2130</c:v>
                </c:pt>
                <c:pt idx="34">
                  <c:v>-2135</c:v>
                </c:pt>
                <c:pt idx="35">
                  <c:v>-2273</c:v>
                </c:pt>
                <c:pt idx="36">
                  <c:v>-2372</c:v>
                </c:pt>
                <c:pt idx="37">
                  <c:v>-2439</c:v>
                </c:pt>
                <c:pt idx="38">
                  <c:v>-2503</c:v>
                </c:pt>
                <c:pt idx="39">
                  <c:v>-2737</c:v>
                </c:pt>
                <c:pt idx="40">
                  <c:v>-2875</c:v>
                </c:pt>
                <c:pt idx="41">
                  <c:v>-3054</c:v>
                </c:pt>
                <c:pt idx="42">
                  <c:v>-3358</c:v>
                </c:pt>
                <c:pt idx="43">
                  <c:v>-3230</c:v>
                </c:pt>
                <c:pt idx="44">
                  <c:v>-3163</c:v>
                </c:pt>
                <c:pt idx="45">
                  <c:v>-2986</c:v>
                </c:pt>
                <c:pt idx="46">
                  <c:v>-2933</c:v>
                </c:pt>
                <c:pt idx="47">
                  <c:v>-2801</c:v>
                </c:pt>
                <c:pt idx="48">
                  <c:v>-2774</c:v>
                </c:pt>
                <c:pt idx="49">
                  <c:v>-2096</c:v>
                </c:pt>
                <c:pt idx="50">
                  <c:v>-2579</c:v>
                </c:pt>
                <c:pt idx="51">
                  <c:v>-2269</c:v>
                </c:pt>
                <c:pt idx="52">
                  <c:v>-2073</c:v>
                </c:pt>
                <c:pt idx="53">
                  <c:v>-2007</c:v>
                </c:pt>
                <c:pt idx="54">
                  <c:v>-1872</c:v>
                </c:pt>
                <c:pt idx="55">
                  <c:v>-1829</c:v>
                </c:pt>
                <c:pt idx="56">
                  <c:v>-1872</c:v>
                </c:pt>
                <c:pt idx="57">
                  <c:v>-1709</c:v>
                </c:pt>
                <c:pt idx="58">
                  <c:v>-1661</c:v>
                </c:pt>
                <c:pt idx="59">
                  <c:v>-1756</c:v>
                </c:pt>
                <c:pt idx="60">
                  <c:v>-1848</c:v>
                </c:pt>
                <c:pt idx="61">
                  <c:v>-1836</c:v>
                </c:pt>
                <c:pt idx="62">
                  <c:v>-1874</c:v>
                </c:pt>
                <c:pt idx="63">
                  <c:v>-2051</c:v>
                </c:pt>
                <c:pt idx="64">
                  <c:v>-2177</c:v>
                </c:pt>
                <c:pt idx="65">
                  <c:v>-2364</c:v>
                </c:pt>
                <c:pt idx="66">
                  <c:v>-2586</c:v>
                </c:pt>
                <c:pt idx="67">
                  <c:v>-2608</c:v>
                </c:pt>
                <c:pt idx="68">
                  <c:v>-2632</c:v>
                </c:pt>
                <c:pt idx="69">
                  <c:v>-1627</c:v>
                </c:pt>
                <c:pt idx="70">
                  <c:v>-1827</c:v>
                </c:pt>
                <c:pt idx="71">
                  <c:v>-2193</c:v>
                </c:pt>
                <c:pt idx="72">
                  <c:v>-2154</c:v>
                </c:pt>
                <c:pt idx="73">
                  <c:v>-2184</c:v>
                </c:pt>
                <c:pt idx="74">
                  <c:v>-2058</c:v>
                </c:pt>
                <c:pt idx="75">
                  <c:v>-1875</c:v>
                </c:pt>
                <c:pt idx="76">
                  <c:v>-1518</c:v>
                </c:pt>
                <c:pt idx="77">
                  <c:v>-1610</c:v>
                </c:pt>
                <c:pt idx="78">
                  <c:v>-1528</c:v>
                </c:pt>
                <c:pt idx="79">
                  <c:v>-1461</c:v>
                </c:pt>
                <c:pt idx="80">
                  <c:v>-1165</c:v>
                </c:pt>
                <c:pt idx="81">
                  <c:v>-980</c:v>
                </c:pt>
                <c:pt idx="82">
                  <c:v>-822</c:v>
                </c:pt>
                <c:pt idx="83">
                  <c:v>-711</c:v>
                </c:pt>
                <c:pt idx="84">
                  <c:v>-571</c:v>
                </c:pt>
                <c:pt idx="85">
                  <c:v>-468</c:v>
                </c:pt>
                <c:pt idx="86">
                  <c:v>-399</c:v>
                </c:pt>
                <c:pt idx="87">
                  <c:v>-306</c:v>
                </c:pt>
                <c:pt idx="88">
                  <c:v>-243</c:v>
                </c:pt>
                <c:pt idx="89">
                  <c:v>-187</c:v>
                </c:pt>
                <c:pt idx="90">
                  <c:v>-156</c:v>
                </c:pt>
                <c:pt idx="91">
                  <c:v>-97</c:v>
                </c:pt>
                <c:pt idx="92">
                  <c:v>-71</c:v>
                </c:pt>
                <c:pt idx="93">
                  <c:v>-63</c:v>
                </c:pt>
                <c:pt idx="94">
                  <c:v>-31</c:v>
                </c:pt>
                <c:pt idx="95">
                  <c:v>-31</c:v>
                </c:pt>
                <c:pt idx="96">
                  <c:v>-17</c:v>
                </c:pt>
                <c:pt idx="97">
                  <c:v>-13</c:v>
                </c:pt>
                <c:pt idx="98">
                  <c:v>-16</c:v>
                </c:pt>
                <c:pt idx="99">
                  <c:v>-6</c:v>
                </c:pt>
                <c:pt idx="100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F-4FF0-AA34-F1FFB9DA0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0167808"/>
        <c:axId val="350169344"/>
      </c:barChart>
      <c:catAx>
        <c:axId val="35016780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01693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350169344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#,###,###,##0;&quot; &quot;###,##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01678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235324</xdr:colOff>
          <xdr:row>2</xdr:row>
          <xdr:rowOff>67236</xdr:rowOff>
        </xdr:from>
        <xdr:to>
          <xdr:col>28</xdr:col>
          <xdr:colOff>650396</xdr:colOff>
          <xdr:row>124</xdr:row>
          <xdr:rowOff>32378</xdr:rowOff>
        </xdr:to>
        <xdr:pic>
          <xdr:nvPicPr>
            <xdr:cNvPr id="8193" name="Picture 1"/>
            <xdr:cNvPicPr>
              <a:picLocks noChangeAspect="1" noChangeArrowheads="1"/>
              <a:extLst>
                <a:ext uri="{84589F7E-364E-4C9E-8A38-B11213B215E9}">
                  <a14:cameraTool cellRange="'2-7'!$A$3:$J$124" spid="_x0000_s82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954000" y="67236"/>
              <a:ext cx="6567102" cy="1927287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727350</xdr:colOff>
      <xdr:row>49</xdr:row>
      <xdr:rowOff>139500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601807</xdr:colOff>
      <xdr:row>29</xdr:row>
      <xdr:rowOff>19050</xdr:rowOff>
    </xdr:from>
    <xdr:to>
      <xdr:col>0</xdr:col>
      <xdr:colOff>935182</xdr:colOff>
      <xdr:row>30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1807" y="4648200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241586</xdr:colOff>
      <xdr:row>29</xdr:row>
      <xdr:rowOff>866</xdr:rowOff>
    </xdr:from>
    <xdr:to>
      <xdr:col>7</xdr:col>
      <xdr:colOff>565436</xdr:colOff>
      <xdr:row>29</xdr:row>
      <xdr:rowOff>181841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4908836" y="4630016"/>
          <a:ext cx="3238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7</xdr:col>
      <xdr:colOff>789327</xdr:colOff>
      <xdr:row>108</xdr:row>
      <xdr:rowOff>178956</xdr:rowOff>
    </xdr:to>
    <xdr:graphicFrame macro="">
      <xdr:nvGraphicFramePr>
        <xdr:cNvPr id="2" name="グラフ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337705</xdr:colOff>
      <xdr:row>68</xdr:row>
      <xdr:rowOff>110130</xdr:rowOff>
    </xdr:from>
    <xdr:to>
      <xdr:col>2</xdr:col>
      <xdr:colOff>129886</xdr:colOff>
      <xdr:row>71</xdr:row>
      <xdr:rowOff>114630</xdr:rowOff>
    </xdr:to>
    <xdr:sp macro="" textlink="">
      <xdr:nvSpPr>
        <xdr:cNvPr id="3" name="AutoShape 1"/>
        <xdr:cNvSpPr>
          <a:spLocks/>
        </xdr:cNvSpPr>
      </xdr:nvSpPr>
      <xdr:spPr bwMode="auto">
        <a:xfrm>
          <a:off x="337705" y="11425830"/>
          <a:ext cx="1125681" cy="518850"/>
        </a:xfrm>
        <a:prstGeom prst="callout2">
          <a:avLst>
            <a:gd name="adj1" fmla="val 100956"/>
            <a:gd name="adj2" fmla="val 75614"/>
            <a:gd name="adj3" fmla="val 160629"/>
            <a:gd name="adj4" fmla="val 96313"/>
            <a:gd name="adj5" fmla="val 160437"/>
            <a:gd name="adj6" fmla="val 11975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年の出生減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535781</xdr:colOff>
      <xdr:row>70</xdr:row>
      <xdr:rowOff>166688</xdr:rowOff>
    </xdr:from>
    <xdr:to>
      <xdr:col>7</xdr:col>
      <xdr:colOff>450274</xdr:colOff>
      <xdr:row>73</xdr:row>
      <xdr:rowOff>53578</xdr:rowOff>
    </xdr:to>
    <xdr:sp macro="" textlink="">
      <xdr:nvSpPr>
        <xdr:cNvPr id="4" name="AutoShape 2"/>
        <xdr:cNvSpPr>
          <a:spLocks/>
        </xdr:cNvSpPr>
      </xdr:nvSpPr>
      <xdr:spPr bwMode="auto">
        <a:xfrm>
          <a:off x="3869531" y="11825288"/>
          <a:ext cx="1247993" cy="401240"/>
        </a:xfrm>
        <a:prstGeom prst="callout2">
          <a:avLst>
            <a:gd name="adj1" fmla="val 88695"/>
            <a:gd name="adj2" fmla="val 48957"/>
            <a:gd name="adj3" fmla="val 226094"/>
            <a:gd name="adj4" fmla="val 35746"/>
            <a:gd name="adj5" fmla="val 226266"/>
            <a:gd name="adj6" fmla="val 102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終戦前後における出生減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376793</xdr:colOff>
      <xdr:row>73</xdr:row>
      <xdr:rowOff>54557</xdr:rowOff>
    </xdr:from>
    <xdr:to>
      <xdr:col>1</xdr:col>
      <xdr:colOff>753340</xdr:colOff>
      <xdr:row>76</xdr:row>
      <xdr:rowOff>23057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376793" y="12227507"/>
          <a:ext cx="957572" cy="482850"/>
        </a:xfrm>
        <a:prstGeom prst="callout2">
          <a:avLst>
            <a:gd name="adj1" fmla="val 90221"/>
            <a:gd name="adj2" fmla="val 47689"/>
            <a:gd name="adj3" fmla="val 143543"/>
            <a:gd name="adj4" fmla="val 59534"/>
            <a:gd name="adj5" fmla="val 143107"/>
            <a:gd name="adj6" fmla="val 798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第１次ベビーブーム</a:t>
          </a:r>
        </a:p>
      </xdr:txBody>
    </xdr:sp>
    <xdr:clientData/>
  </xdr:twoCellAnchor>
  <xdr:twoCellAnchor>
    <xdr:from>
      <xdr:col>5</xdr:col>
      <xdr:colOff>696333</xdr:colOff>
      <xdr:row>80</xdr:row>
      <xdr:rowOff>166688</xdr:rowOff>
    </xdr:from>
    <xdr:to>
      <xdr:col>7</xdr:col>
      <xdr:colOff>461275</xdr:colOff>
      <xdr:row>83</xdr:row>
      <xdr:rowOff>114562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4001508" y="13539788"/>
          <a:ext cx="1127017" cy="462224"/>
        </a:xfrm>
        <a:prstGeom prst="callout2">
          <a:avLst>
            <a:gd name="adj1" fmla="val 104699"/>
            <a:gd name="adj2" fmla="val 63128"/>
            <a:gd name="adj3" fmla="val 270534"/>
            <a:gd name="adj4" fmla="val 57753"/>
            <a:gd name="adj5" fmla="val 271434"/>
            <a:gd name="adj6" fmla="val 4957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第２次ベビーブーム</a:t>
          </a:r>
        </a:p>
      </xdr:txBody>
    </xdr:sp>
    <xdr:clientData/>
  </xdr:twoCellAnchor>
  <xdr:twoCellAnchor>
    <xdr:from>
      <xdr:col>0</xdr:col>
      <xdr:colOff>398260</xdr:colOff>
      <xdr:row>80</xdr:row>
      <xdr:rowOff>161326</xdr:rowOff>
    </xdr:from>
    <xdr:to>
      <xdr:col>1</xdr:col>
      <xdr:colOff>593149</xdr:colOff>
      <xdr:row>83</xdr:row>
      <xdr:rowOff>165826</xdr:rowOff>
    </xdr:to>
    <xdr:sp macro="" textlink="">
      <xdr:nvSpPr>
        <xdr:cNvPr id="7" name="AutoShape 5"/>
        <xdr:cNvSpPr>
          <a:spLocks/>
        </xdr:cNvSpPr>
      </xdr:nvSpPr>
      <xdr:spPr bwMode="auto">
        <a:xfrm>
          <a:off x="398260" y="13534426"/>
          <a:ext cx="861639" cy="518850"/>
        </a:xfrm>
        <a:prstGeom prst="callout2">
          <a:avLst>
            <a:gd name="adj1" fmla="val 102732"/>
            <a:gd name="adj2" fmla="val 64485"/>
            <a:gd name="adj3" fmla="val 146465"/>
            <a:gd name="adj4" fmla="val 74079"/>
            <a:gd name="adj5" fmla="val 146323"/>
            <a:gd name="adj6" fmla="val 10642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t" upright="1">
          <a:noAutofit/>
        </a:bodyPr>
        <a:lstStyle/>
        <a:p>
          <a:pPr rtl="0"/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49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昭和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41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（ひのえうま）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588354</xdr:colOff>
      <xdr:row>91</xdr:row>
      <xdr:rowOff>137013</xdr:rowOff>
    </xdr:from>
    <xdr:to>
      <xdr:col>1</xdr:col>
      <xdr:colOff>710714</xdr:colOff>
      <xdr:row>94</xdr:row>
      <xdr:rowOff>32772</xdr:rowOff>
    </xdr:to>
    <xdr:sp macro="" textlink="">
      <xdr:nvSpPr>
        <xdr:cNvPr id="8" name="AutoShape 6"/>
        <xdr:cNvSpPr>
          <a:spLocks/>
        </xdr:cNvSpPr>
      </xdr:nvSpPr>
      <xdr:spPr bwMode="auto">
        <a:xfrm>
          <a:off x="588354" y="15396063"/>
          <a:ext cx="741485" cy="410109"/>
        </a:xfrm>
        <a:prstGeom prst="callout2">
          <a:avLst>
            <a:gd name="adj1" fmla="val 97673"/>
            <a:gd name="adj2" fmla="val 78267"/>
            <a:gd name="adj3" fmla="val 156694"/>
            <a:gd name="adj4" fmla="val 93027"/>
            <a:gd name="adj5" fmla="val 155973"/>
            <a:gd name="adj6" fmla="val 13499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25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26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平成元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0.18101</cdr:x>
      <cdr:y>0.153</cdr:y>
    </cdr:from>
    <cdr:to>
      <cdr:x>0.23964</cdr:x>
      <cdr:y>0.18345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0902" y="1478234"/>
          <a:ext cx="379261" cy="294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0.75445</cdr:x>
      <cdr:y>0.153</cdr:y>
    </cdr:from>
    <cdr:to>
      <cdr:x>0.81382</cdr:x>
      <cdr:y>0.18946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0324" y="1478234"/>
          <a:ext cx="384047" cy="35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abSelected="1" topLeftCell="A13" workbookViewId="0">
      <selection activeCell="A5" sqref="A5"/>
    </sheetView>
  </sheetViews>
  <sheetFormatPr defaultRowHeight="13.5"/>
  <sheetData>
    <row r="1" spans="1:1">
      <c r="A1" t="s">
        <v>906</v>
      </c>
    </row>
    <row r="2" spans="1:1">
      <c r="A2" s="553" t="s">
        <v>907</v>
      </c>
    </row>
    <row r="3" spans="1:1">
      <c r="A3" s="553" t="s">
        <v>909</v>
      </c>
    </row>
    <row r="4" spans="1:1">
      <c r="A4" s="553" t="s">
        <v>910</v>
      </c>
    </row>
    <row r="5" spans="1:1">
      <c r="A5" s="553" t="s">
        <v>911</v>
      </c>
    </row>
    <row r="6" spans="1:1">
      <c r="A6" s="553" t="s">
        <v>912</v>
      </c>
    </row>
    <row r="7" spans="1:1">
      <c r="A7" s="553" t="s">
        <v>913</v>
      </c>
    </row>
    <row r="8" spans="1:1">
      <c r="A8" s="553" t="s">
        <v>914</v>
      </c>
    </row>
    <row r="9" spans="1:1">
      <c r="A9" s="553" t="s">
        <v>915</v>
      </c>
    </row>
    <row r="10" spans="1:1">
      <c r="A10" s="553" t="s">
        <v>916</v>
      </c>
    </row>
    <row r="11" spans="1:1">
      <c r="A11" s="553" t="s">
        <v>917</v>
      </c>
    </row>
    <row r="12" spans="1:1">
      <c r="A12" s="553" t="s">
        <v>918</v>
      </c>
    </row>
    <row r="13" spans="1:1">
      <c r="A13" s="553" t="s">
        <v>919</v>
      </c>
    </row>
    <row r="14" spans="1:1">
      <c r="A14" s="553" t="s">
        <v>920</v>
      </c>
    </row>
    <row r="15" spans="1:1">
      <c r="A15" s="553" t="s">
        <v>921</v>
      </c>
    </row>
    <row r="16" spans="1:1">
      <c r="A16" s="553" t="s">
        <v>922</v>
      </c>
    </row>
    <row r="17" spans="1:1">
      <c r="A17" s="553" t="s">
        <v>923</v>
      </c>
    </row>
    <row r="18" spans="1:1">
      <c r="A18" s="553" t="s">
        <v>924</v>
      </c>
    </row>
    <row r="19" spans="1:1">
      <c r="A19" s="553" t="s">
        <v>925</v>
      </c>
    </row>
    <row r="20" spans="1:1">
      <c r="A20" s="553" t="s">
        <v>926</v>
      </c>
    </row>
    <row r="21" spans="1:1">
      <c r="A21" s="562" t="s">
        <v>927</v>
      </c>
    </row>
    <row r="22" spans="1:1">
      <c r="A22" s="562" t="s">
        <v>928</v>
      </c>
    </row>
    <row r="23" spans="1:1">
      <c r="A23" s="553" t="s">
        <v>929</v>
      </c>
    </row>
    <row r="24" spans="1:1">
      <c r="A24" s="553" t="s">
        <v>930</v>
      </c>
    </row>
    <row r="25" spans="1:1">
      <c r="A25" s="553" t="s">
        <v>931</v>
      </c>
    </row>
  </sheetData>
  <phoneticPr fontId="3"/>
  <hyperlinks>
    <hyperlink ref="A2" location="'2-1'!A1" display="2-1.人口の推移"/>
    <hyperlink ref="A3" location="'2-2'!A1" display="2-2.自然増・社会増の推移"/>
    <hyperlink ref="A4" location="'2-3'!A1" display="2-3.年齢各歳別男女別人口"/>
    <hyperlink ref="A5" location="'2-4'!A1" display="2-4.年齢5歳階級別男女別人口"/>
    <hyperlink ref="A6" location="'2-5'!A1" display="2-5.地区別人口・世帯数"/>
    <hyperlink ref="A7" location="'2-6'!A1" display="2-6.地区別人口の推移"/>
    <hyperlink ref="A8" location="'2-7'!A1" display="2-7.町（丁）字別人口・世帯数"/>
    <hyperlink ref="A9" location="'2-8'!A1" display="2-8.都道府県別転入者数"/>
    <hyperlink ref="A10" location="'2-9'!A1" display="2-9.年齢3区分人口の推移"/>
    <hyperlink ref="A11" location="'2-10'!A1" display="2-10.市民の平均年齢"/>
    <hyperlink ref="A12" location="'2-11'!A1" display="2-11.国籍別外国人登録人口"/>
    <hyperlink ref="A13" location="'2-12'!A1" display="2-12.国勢調査人口の推移"/>
    <hyperlink ref="A14" location="'2-13'!A1" display="2-13.年齢各歳別男女別人口（国勢調査）"/>
    <hyperlink ref="A15" location="'2-14'!A1" display="2-14.越谷市外への従業者・通学者"/>
    <hyperlink ref="A16" location="'2-15'!A1" display="2-15.越谷市内への従業者・通学者"/>
    <hyperlink ref="A17" location="'2-16(1)'!A1" display="2-16.世帯数と世帯人員（１）平成17年"/>
    <hyperlink ref="A18" location="'2-16(2)'!A1" display="2-16.世帯数と世帯人員（２）平成22～27年"/>
    <hyperlink ref="A19" location="'2-17'!A1" display="2-17.労働力状態別年齢5歳階級別15歳以上人口"/>
    <hyperlink ref="A20" location="'2-18'!A1" display="2-18.年齢（5歳階級）別男女別一般世帯高齢単身者数"/>
    <hyperlink ref="A21" location="'2-19'!A1" display="2-19.夫の年齢（5歳階級）妻の年齢（5歳階級）別高齢夫婦世帯数"/>
    <hyperlink ref="A22" location="'2-20'!A1" display="2-20.住宅の建て方別世帯数・世帯人員"/>
    <hyperlink ref="A23" location="'2-21'!A1" display="2-21.産業別就業者数"/>
    <hyperlink ref="A24" location="'2-22'!A1" display="2-22.人口集中地区（DID)の人口・面積"/>
    <hyperlink ref="A25" location="'2-23'!A1" display="2-23.常住人口と昼間人口の推移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55"/>
  <sheetViews>
    <sheetView zoomScale="85" zoomScaleNormal="85" workbookViewId="0"/>
  </sheetViews>
  <sheetFormatPr defaultColWidth="8.75" defaultRowHeight="15" customHeight="1"/>
  <cols>
    <col min="1" max="2" width="11.25" style="99" customWidth="1"/>
    <col min="3" max="8" width="10.625" style="99" customWidth="1"/>
    <col min="9" max="16384" width="8.75" style="99"/>
  </cols>
  <sheetData>
    <row r="1" spans="1:8" ht="15" customHeight="1">
      <c r="A1" s="560" t="s">
        <v>908</v>
      </c>
    </row>
    <row r="3" spans="1:8" s="173" customFormat="1" ht="15" customHeight="1">
      <c r="A3" s="171" t="s">
        <v>406</v>
      </c>
      <c r="B3" s="127"/>
      <c r="C3" s="127"/>
      <c r="D3" s="127"/>
      <c r="E3" s="127"/>
      <c r="F3" s="127"/>
      <c r="G3" s="127"/>
      <c r="H3" s="172"/>
    </row>
    <row r="4" spans="1:8" ht="15" customHeight="1">
      <c r="A4" s="174" t="s">
        <v>407</v>
      </c>
      <c r="B4" s="127"/>
      <c r="C4" s="69"/>
      <c r="D4" s="69"/>
      <c r="E4" s="69"/>
      <c r="F4" s="69"/>
      <c r="G4" s="69"/>
      <c r="H4" s="175" t="s">
        <v>408</v>
      </c>
    </row>
    <row r="5" spans="1:8" ht="15" customHeight="1">
      <c r="A5" s="266" t="s">
        <v>409</v>
      </c>
      <c r="B5" s="271" t="s">
        <v>410</v>
      </c>
      <c r="C5" s="273" t="s">
        <v>411</v>
      </c>
      <c r="D5" s="274"/>
      <c r="E5" s="273" t="s">
        <v>412</v>
      </c>
      <c r="F5" s="274"/>
      <c r="G5" s="273" t="s">
        <v>413</v>
      </c>
      <c r="H5" s="274"/>
    </row>
    <row r="6" spans="1:8" ht="15" customHeight="1">
      <c r="A6" s="270"/>
      <c r="B6" s="272"/>
      <c r="C6" s="108" t="s">
        <v>414</v>
      </c>
      <c r="D6" s="176" t="s">
        <v>415</v>
      </c>
      <c r="E6" s="108" t="s">
        <v>414</v>
      </c>
      <c r="F6" s="176" t="s">
        <v>416</v>
      </c>
      <c r="G6" s="108" t="s">
        <v>414</v>
      </c>
      <c r="H6" s="176" t="s">
        <v>416</v>
      </c>
    </row>
    <row r="7" spans="1:8" ht="15" customHeight="1">
      <c r="A7" s="177" t="s">
        <v>417</v>
      </c>
      <c r="B7" s="178">
        <v>49585</v>
      </c>
      <c r="C7" s="179">
        <v>16817</v>
      </c>
      <c r="D7" s="180">
        <f t="shared" ref="D7:D51" si="0">C7/B7*100</f>
        <v>33.915498638701216</v>
      </c>
      <c r="E7" s="181">
        <f t="shared" ref="E7:E11" si="1">B7-C7-G7</f>
        <v>30201</v>
      </c>
      <c r="F7" s="182">
        <f t="shared" ref="F7:F51" si="2">E7/B7*100</f>
        <v>60.9075325199153</v>
      </c>
      <c r="G7" s="183">
        <v>2567</v>
      </c>
      <c r="H7" s="180">
        <f t="shared" ref="H7:H47" si="3">G7/B7*100</f>
        <v>5.1769688413834825</v>
      </c>
    </row>
    <row r="8" spans="1:8" ht="15" customHeight="1">
      <c r="A8" s="177">
        <v>40</v>
      </c>
      <c r="B8" s="184">
        <v>76571</v>
      </c>
      <c r="C8" s="179">
        <v>21738</v>
      </c>
      <c r="D8" s="182">
        <f t="shared" si="0"/>
        <v>28.389338000026122</v>
      </c>
      <c r="E8" s="179">
        <f t="shared" si="1"/>
        <v>51641</v>
      </c>
      <c r="F8" s="182">
        <f t="shared" si="2"/>
        <v>67.441981951391512</v>
      </c>
      <c r="G8" s="183">
        <v>3192</v>
      </c>
      <c r="H8" s="182">
        <f t="shared" si="3"/>
        <v>4.1686800485823614</v>
      </c>
    </row>
    <row r="9" spans="1:8" ht="15" customHeight="1">
      <c r="A9" s="177">
        <v>45</v>
      </c>
      <c r="B9" s="184">
        <v>139368</v>
      </c>
      <c r="C9" s="179">
        <v>40389</v>
      </c>
      <c r="D9" s="182">
        <f t="shared" si="0"/>
        <v>28.980110211813333</v>
      </c>
      <c r="E9" s="179">
        <f t="shared" si="1"/>
        <v>94049</v>
      </c>
      <c r="F9" s="182">
        <f t="shared" si="2"/>
        <v>67.482492394236843</v>
      </c>
      <c r="G9" s="183">
        <v>4930</v>
      </c>
      <c r="H9" s="182">
        <f t="shared" si="3"/>
        <v>3.5373973939498309</v>
      </c>
    </row>
    <row r="10" spans="1:8" ht="15" customHeight="1">
      <c r="A10" s="177">
        <v>50</v>
      </c>
      <c r="B10" s="184">
        <v>195917</v>
      </c>
      <c r="C10" s="179">
        <v>60982</v>
      </c>
      <c r="D10" s="182">
        <f t="shared" si="0"/>
        <v>31.126446403323854</v>
      </c>
      <c r="E10" s="179">
        <f t="shared" si="1"/>
        <v>127635</v>
      </c>
      <c r="F10" s="182">
        <f t="shared" si="2"/>
        <v>65.147485925162187</v>
      </c>
      <c r="G10" s="183">
        <v>7300</v>
      </c>
      <c r="H10" s="182">
        <f t="shared" si="3"/>
        <v>3.7260676715139573</v>
      </c>
    </row>
    <row r="11" spans="1:8" ht="15" customHeight="1">
      <c r="A11" s="177">
        <v>55</v>
      </c>
      <c r="B11" s="184">
        <v>223241</v>
      </c>
      <c r="C11" s="179">
        <v>64984</v>
      </c>
      <c r="D11" s="182">
        <f t="shared" si="0"/>
        <v>29.109348193208234</v>
      </c>
      <c r="E11" s="179">
        <f t="shared" si="1"/>
        <v>148024</v>
      </c>
      <c r="F11" s="182">
        <f t="shared" si="2"/>
        <v>66.306816400213222</v>
      </c>
      <c r="G11" s="183">
        <v>10233</v>
      </c>
      <c r="H11" s="182">
        <f t="shared" si="3"/>
        <v>4.5838354065785412</v>
      </c>
    </row>
    <row r="12" spans="1:8" ht="15" customHeight="1">
      <c r="A12" s="177">
        <v>56</v>
      </c>
      <c r="B12" s="184">
        <v>224059</v>
      </c>
      <c r="C12" s="179">
        <v>65077</v>
      </c>
      <c r="D12" s="182">
        <f t="shared" si="0"/>
        <v>29.044582007417691</v>
      </c>
      <c r="E12" s="179">
        <v>148757</v>
      </c>
      <c r="F12" s="182">
        <f t="shared" si="2"/>
        <v>66.391887850967819</v>
      </c>
      <c r="G12" s="183">
        <v>10225</v>
      </c>
      <c r="H12" s="182">
        <f t="shared" si="3"/>
        <v>4.5635301416144856</v>
      </c>
    </row>
    <row r="13" spans="1:8" ht="15" customHeight="1">
      <c r="A13" s="177">
        <v>57</v>
      </c>
      <c r="B13" s="184">
        <v>228432</v>
      </c>
      <c r="C13" s="179">
        <v>65275</v>
      </c>
      <c r="D13" s="182">
        <f t="shared" si="0"/>
        <v>28.575243398473066</v>
      </c>
      <c r="E13" s="179">
        <v>152312</v>
      </c>
      <c r="F13" s="182">
        <f t="shared" si="2"/>
        <v>66.677173075576107</v>
      </c>
      <c r="G13" s="183">
        <v>10845</v>
      </c>
      <c r="H13" s="182">
        <f t="shared" si="3"/>
        <v>4.7475835259508301</v>
      </c>
    </row>
    <row r="14" spans="1:8" ht="15" customHeight="1">
      <c r="A14" s="177">
        <v>58</v>
      </c>
      <c r="B14" s="184">
        <v>235643</v>
      </c>
      <c r="C14" s="179">
        <v>64942</v>
      </c>
      <c r="D14" s="182">
        <f t="shared" si="0"/>
        <v>27.559486171878646</v>
      </c>
      <c r="E14" s="179">
        <v>159222</v>
      </c>
      <c r="F14" s="182">
        <f t="shared" si="2"/>
        <v>67.569161825303539</v>
      </c>
      <c r="G14" s="183">
        <v>11479</v>
      </c>
      <c r="H14" s="182">
        <f t="shared" si="3"/>
        <v>4.8713520028178223</v>
      </c>
    </row>
    <row r="15" spans="1:8" ht="15" customHeight="1">
      <c r="A15" s="177">
        <v>59</v>
      </c>
      <c r="B15" s="184">
        <v>242676</v>
      </c>
      <c r="C15" s="179">
        <v>64461</v>
      </c>
      <c r="D15" s="182">
        <f t="shared" si="0"/>
        <v>26.562577263511844</v>
      </c>
      <c r="E15" s="179">
        <v>166114</v>
      </c>
      <c r="F15" s="182">
        <f t="shared" si="2"/>
        <v>68.450938700159881</v>
      </c>
      <c r="G15" s="183">
        <v>12101</v>
      </c>
      <c r="H15" s="182">
        <f t="shared" si="3"/>
        <v>4.9864840363282728</v>
      </c>
    </row>
    <row r="16" spans="1:8" ht="15" customHeight="1">
      <c r="A16" s="177">
        <v>60</v>
      </c>
      <c r="B16" s="184">
        <v>248626</v>
      </c>
      <c r="C16" s="179">
        <v>63397</v>
      </c>
      <c r="D16" s="182">
        <f t="shared" si="0"/>
        <v>25.498942186255665</v>
      </c>
      <c r="E16" s="179">
        <v>172516</v>
      </c>
      <c r="F16" s="182">
        <f t="shared" si="2"/>
        <v>69.387755102040813</v>
      </c>
      <c r="G16" s="183">
        <v>12713</v>
      </c>
      <c r="H16" s="182">
        <f t="shared" si="3"/>
        <v>5.1133027117035228</v>
      </c>
    </row>
    <row r="17" spans="1:8" ht="15" customHeight="1">
      <c r="A17" s="177">
        <v>61</v>
      </c>
      <c r="B17" s="184">
        <v>255025</v>
      </c>
      <c r="C17" s="179">
        <v>62187</v>
      </c>
      <c r="D17" s="182">
        <f t="shared" si="0"/>
        <v>24.384668169787275</v>
      </c>
      <c r="E17" s="179">
        <v>179333</v>
      </c>
      <c r="F17" s="182">
        <f t="shared" si="2"/>
        <v>70.319772571316548</v>
      </c>
      <c r="G17" s="183">
        <v>13505</v>
      </c>
      <c r="H17" s="182">
        <f t="shared" si="3"/>
        <v>5.2955592588961871</v>
      </c>
    </row>
    <row r="18" spans="1:8" ht="15" customHeight="1">
      <c r="A18" s="177">
        <v>62</v>
      </c>
      <c r="B18" s="184">
        <v>262470</v>
      </c>
      <c r="C18" s="179">
        <v>60784</v>
      </c>
      <c r="D18" s="182">
        <f t="shared" si="0"/>
        <v>23.158456204518611</v>
      </c>
      <c r="E18" s="179">
        <v>187423</v>
      </c>
      <c r="F18" s="182">
        <f t="shared" si="2"/>
        <v>71.407398940831328</v>
      </c>
      <c r="G18" s="183">
        <v>14263</v>
      </c>
      <c r="H18" s="182">
        <f t="shared" si="3"/>
        <v>5.4341448546500555</v>
      </c>
    </row>
    <row r="19" spans="1:8" ht="15" customHeight="1">
      <c r="A19" s="177">
        <v>63</v>
      </c>
      <c r="B19" s="184">
        <v>270970</v>
      </c>
      <c r="C19" s="179">
        <v>59646</v>
      </c>
      <c r="D19" s="182">
        <f t="shared" si="0"/>
        <v>22.01203085212385</v>
      </c>
      <c r="E19" s="179">
        <v>196276</v>
      </c>
      <c r="F19" s="182">
        <f t="shared" si="2"/>
        <v>72.434586854633352</v>
      </c>
      <c r="G19" s="183">
        <v>15048</v>
      </c>
      <c r="H19" s="182">
        <f t="shared" si="3"/>
        <v>5.5533822932427945</v>
      </c>
    </row>
    <row r="20" spans="1:8" ht="15" customHeight="1">
      <c r="A20" s="177">
        <v>64</v>
      </c>
      <c r="B20" s="184">
        <v>276734</v>
      </c>
      <c r="C20" s="179">
        <v>57386</v>
      </c>
      <c r="D20" s="182">
        <f t="shared" si="0"/>
        <v>20.736880903683684</v>
      </c>
      <c r="E20" s="179">
        <v>203452</v>
      </c>
      <c r="F20" s="182">
        <f t="shared" si="2"/>
        <v>73.518974900084558</v>
      </c>
      <c r="G20" s="183">
        <v>15896</v>
      </c>
      <c r="H20" s="182">
        <f t="shared" si="3"/>
        <v>5.7441441962317601</v>
      </c>
    </row>
    <row r="21" spans="1:8" ht="15" customHeight="1">
      <c r="A21" s="185" t="s">
        <v>418</v>
      </c>
      <c r="B21" s="184">
        <v>281523</v>
      </c>
      <c r="C21" s="179">
        <v>55295</v>
      </c>
      <c r="D21" s="182">
        <f t="shared" si="0"/>
        <v>19.641379212355652</v>
      </c>
      <c r="E21" s="179">
        <v>209550</v>
      </c>
      <c r="F21" s="182">
        <f t="shared" si="2"/>
        <v>74.434415660532167</v>
      </c>
      <c r="G21" s="179">
        <v>16678</v>
      </c>
      <c r="H21" s="182">
        <f t="shared" si="3"/>
        <v>5.9242051271121721</v>
      </c>
    </row>
    <row r="22" spans="1:8" ht="15" customHeight="1">
      <c r="A22" s="185">
        <v>3</v>
      </c>
      <c r="B22" s="184">
        <v>284824</v>
      </c>
      <c r="C22" s="179">
        <v>53282</v>
      </c>
      <c r="D22" s="182">
        <f t="shared" si="0"/>
        <v>18.70699098390585</v>
      </c>
      <c r="E22" s="179">
        <v>213808</v>
      </c>
      <c r="F22" s="182">
        <f t="shared" si="2"/>
        <v>75.06670786169704</v>
      </c>
      <c r="G22" s="179">
        <v>17734</v>
      </c>
      <c r="H22" s="182">
        <f t="shared" si="3"/>
        <v>6.2263011543971016</v>
      </c>
    </row>
    <row r="23" spans="1:8" ht="15" customHeight="1">
      <c r="A23" s="177">
        <v>4</v>
      </c>
      <c r="B23" s="184">
        <v>287922</v>
      </c>
      <c r="C23" s="179">
        <v>51326</v>
      </c>
      <c r="D23" s="182">
        <f t="shared" si="0"/>
        <v>17.826355749126499</v>
      </c>
      <c r="E23" s="179">
        <v>217726</v>
      </c>
      <c r="F23" s="182">
        <f t="shared" si="2"/>
        <v>75.619785914240666</v>
      </c>
      <c r="G23" s="183">
        <v>18870</v>
      </c>
      <c r="H23" s="182">
        <f t="shared" si="3"/>
        <v>6.553858336632838</v>
      </c>
    </row>
    <row r="24" spans="1:8" ht="15" customHeight="1">
      <c r="A24" s="185">
        <v>5</v>
      </c>
      <c r="B24" s="184">
        <v>291194</v>
      </c>
      <c r="C24" s="179">
        <v>50029</v>
      </c>
      <c r="D24" s="182">
        <f t="shared" si="0"/>
        <v>17.180642458292411</v>
      </c>
      <c r="E24" s="179">
        <v>221292</v>
      </c>
      <c r="F24" s="182">
        <f t="shared" si="2"/>
        <v>75.994697692946971</v>
      </c>
      <c r="G24" s="179">
        <v>19873</v>
      </c>
      <c r="H24" s="182">
        <f t="shared" si="3"/>
        <v>6.8246598487606196</v>
      </c>
    </row>
    <row r="25" spans="1:8" ht="15" customHeight="1">
      <c r="A25" s="185">
        <v>6</v>
      </c>
      <c r="B25" s="184">
        <v>294346</v>
      </c>
      <c r="C25" s="179">
        <v>48933</v>
      </c>
      <c r="D25" s="182">
        <f t="shared" si="0"/>
        <v>16.62431288347727</v>
      </c>
      <c r="E25" s="179">
        <v>224382</v>
      </c>
      <c r="F25" s="182">
        <f t="shared" si="2"/>
        <v>76.230694488798903</v>
      </c>
      <c r="G25" s="179">
        <v>21031</v>
      </c>
      <c r="H25" s="182">
        <f t="shared" si="3"/>
        <v>7.1449926277238358</v>
      </c>
    </row>
    <row r="26" spans="1:8" ht="15" customHeight="1">
      <c r="A26" s="177">
        <v>7</v>
      </c>
      <c r="B26" s="184">
        <v>296601</v>
      </c>
      <c r="C26" s="179">
        <v>48184</v>
      </c>
      <c r="D26" s="182">
        <f t="shared" si="0"/>
        <v>16.24539364331206</v>
      </c>
      <c r="E26" s="179">
        <v>226220</v>
      </c>
      <c r="F26" s="182">
        <f t="shared" si="2"/>
        <v>76.270815000623742</v>
      </c>
      <c r="G26" s="183">
        <v>22197</v>
      </c>
      <c r="H26" s="182">
        <f t="shared" si="3"/>
        <v>7.4837913560642084</v>
      </c>
    </row>
    <row r="27" spans="1:8" ht="15" customHeight="1">
      <c r="A27" s="185">
        <v>8</v>
      </c>
      <c r="B27" s="184">
        <v>298495</v>
      </c>
      <c r="C27" s="179">
        <v>47668</v>
      </c>
      <c r="D27" s="182">
        <f t="shared" si="0"/>
        <v>15.969446724400743</v>
      </c>
      <c r="E27" s="179">
        <v>227320</v>
      </c>
      <c r="F27" s="182">
        <f t="shared" si="2"/>
        <v>76.155379487093583</v>
      </c>
      <c r="G27" s="179">
        <v>23507</v>
      </c>
      <c r="H27" s="182">
        <f t="shared" si="3"/>
        <v>7.8751737885056698</v>
      </c>
    </row>
    <row r="28" spans="1:8" ht="15" customHeight="1">
      <c r="A28" s="185">
        <v>9</v>
      </c>
      <c r="B28" s="184">
        <v>300025</v>
      </c>
      <c r="C28" s="179">
        <v>47162</v>
      </c>
      <c r="D28" s="182">
        <f t="shared" si="0"/>
        <v>15.719356720273311</v>
      </c>
      <c r="E28" s="179">
        <v>227675</v>
      </c>
      <c r="F28" s="182">
        <f t="shared" si="2"/>
        <v>75.885342888092651</v>
      </c>
      <c r="G28" s="179">
        <v>25188</v>
      </c>
      <c r="H28" s="182">
        <f t="shared" si="3"/>
        <v>8.3953003916340307</v>
      </c>
    </row>
    <row r="29" spans="1:8" ht="15" customHeight="1">
      <c r="A29" s="177">
        <v>10</v>
      </c>
      <c r="B29" s="184">
        <v>302125</v>
      </c>
      <c r="C29" s="179">
        <v>46648</v>
      </c>
      <c r="D29" s="182">
        <f t="shared" si="0"/>
        <v>15.439966901117085</v>
      </c>
      <c r="E29" s="179">
        <v>228484</v>
      </c>
      <c r="F29" s="182">
        <f t="shared" si="2"/>
        <v>75.625651634257338</v>
      </c>
      <c r="G29" s="183">
        <v>26993</v>
      </c>
      <c r="H29" s="182">
        <f t="shared" si="3"/>
        <v>8.9343814646255701</v>
      </c>
    </row>
    <row r="30" spans="1:8" ht="15" customHeight="1">
      <c r="A30" s="185">
        <v>11</v>
      </c>
      <c r="B30" s="184">
        <v>305102</v>
      </c>
      <c r="C30" s="179">
        <v>46438</v>
      </c>
      <c r="D30" s="182">
        <f t="shared" si="0"/>
        <v>15.220483641536273</v>
      </c>
      <c r="E30" s="179">
        <v>229728</v>
      </c>
      <c r="F30" s="182">
        <f t="shared" si="2"/>
        <v>75.29547495591639</v>
      </c>
      <c r="G30" s="179">
        <v>28936</v>
      </c>
      <c r="H30" s="182">
        <f t="shared" si="3"/>
        <v>9.4840414025473461</v>
      </c>
    </row>
    <row r="31" spans="1:8" ht="15" customHeight="1">
      <c r="A31" s="185">
        <v>12</v>
      </c>
      <c r="B31" s="184">
        <v>308077</v>
      </c>
      <c r="C31" s="179">
        <v>46268</v>
      </c>
      <c r="D31" s="182">
        <f t="shared" si="0"/>
        <v>15.018323341242612</v>
      </c>
      <c r="E31" s="179">
        <v>230870</v>
      </c>
      <c r="F31" s="182">
        <f t="shared" si="2"/>
        <v>74.939057443431352</v>
      </c>
      <c r="G31" s="179">
        <v>30939</v>
      </c>
      <c r="H31" s="182">
        <f t="shared" si="3"/>
        <v>10.042619215326038</v>
      </c>
    </row>
    <row r="32" spans="1:8" ht="15" customHeight="1">
      <c r="A32" s="185">
        <v>13</v>
      </c>
      <c r="B32" s="184">
        <v>310048</v>
      </c>
      <c r="C32" s="179">
        <v>46243</v>
      </c>
      <c r="D32" s="182">
        <f t="shared" si="0"/>
        <v>14.914787387759315</v>
      </c>
      <c r="E32" s="179">
        <v>230195</v>
      </c>
      <c r="F32" s="182">
        <f t="shared" si="2"/>
        <v>74.244955619774998</v>
      </c>
      <c r="G32" s="179">
        <v>33610</v>
      </c>
      <c r="H32" s="182">
        <f t="shared" si="3"/>
        <v>10.840256992465683</v>
      </c>
    </row>
    <row r="33" spans="1:8" ht="15" customHeight="1">
      <c r="A33" s="186">
        <v>14</v>
      </c>
      <c r="B33" s="184">
        <v>311888</v>
      </c>
      <c r="C33" s="179">
        <v>46202</v>
      </c>
      <c r="D33" s="182">
        <f t="shared" si="0"/>
        <v>14.813651054224595</v>
      </c>
      <c r="E33" s="179">
        <v>229435</v>
      </c>
      <c r="F33" s="182">
        <f t="shared" si="2"/>
        <v>73.563266300723342</v>
      </c>
      <c r="G33" s="179">
        <v>36251</v>
      </c>
      <c r="H33" s="182">
        <f t="shared" si="3"/>
        <v>11.623082645052071</v>
      </c>
    </row>
    <row r="34" spans="1:8" ht="15" customHeight="1">
      <c r="A34" s="28" t="s">
        <v>419</v>
      </c>
      <c r="B34" s="184">
        <v>314439</v>
      </c>
      <c r="C34" s="179">
        <v>46349</v>
      </c>
      <c r="D34" s="182">
        <f t="shared" si="0"/>
        <v>14.740219883665832</v>
      </c>
      <c r="E34" s="179">
        <v>228839</v>
      </c>
      <c r="F34" s="182">
        <f t="shared" si="2"/>
        <v>72.776913805221369</v>
      </c>
      <c r="G34" s="179">
        <v>39251</v>
      </c>
      <c r="H34" s="182">
        <f t="shared" si="3"/>
        <v>12.482866311112808</v>
      </c>
    </row>
    <row r="35" spans="1:8" ht="15" customHeight="1">
      <c r="A35" s="28" t="s">
        <v>33</v>
      </c>
      <c r="B35" s="184">
        <v>316200</v>
      </c>
      <c r="C35" s="179">
        <v>46302</v>
      </c>
      <c r="D35" s="182">
        <f t="shared" si="0"/>
        <v>14.643263757115749</v>
      </c>
      <c r="E35" s="179">
        <v>228023</v>
      </c>
      <c r="F35" s="182">
        <f t="shared" si="2"/>
        <v>72.113535736875406</v>
      </c>
      <c r="G35" s="179">
        <v>41875</v>
      </c>
      <c r="H35" s="182">
        <f t="shared" si="3"/>
        <v>13.243200506008856</v>
      </c>
    </row>
    <row r="36" spans="1:8" ht="15" customHeight="1">
      <c r="A36" s="28" t="s">
        <v>34</v>
      </c>
      <c r="B36" s="184">
        <v>317731</v>
      </c>
      <c r="C36" s="179">
        <v>46295</v>
      </c>
      <c r="D36" s="182">
        <f t="shared" si="0"/>
        <v>14.570501461928487</v>
      </c>
      <c r="E36" s="179">
        <v>226828</v>
      </c>
      <c r="F36" s="182">
        <f t="shared" si="2"/>
        <v>71.389949359678468</v>
      </c>
      <c r="G36" s="179">
        <v>44608</v>
      </c>
      <c r="H36" s="182">
        <f t="shared" si="3"/>
        <v>14.039549178393044</v>
      </c>
    </row>
    <row r="37" spans="1:8" ht="15" customHeight="1">
      <c r="A37" s="28" t="s">
        <v>35</v>
      </c>
      <c r="B37" s="184">
        <v>317358</v>
      </c>
      <c r="C37" s="179">
        <v>45845</v>
      </c>
      <c r="D37" s="182">
        <f t="shared" si="0"/>
        <v>14.445830891296266</v>
      </c>
      <c r="E37" s="179">
        <v>223686</v>
      </c>
      <c r="F37" s="182">
        <f t="shared" si="2"/>
        <v>70.483806930973856</v>
      </c>
      <c r="G37" s="179">
        <v>47827</v>
      </c>
      <c r="H37" s="182">
        <f t="shared" si="3"/>
        <v>15.070362177729882</v>
      </c>
    </row>
    <row r="38" spans="1:8" ht="15" customHeight="1">
      <c r="A38" s="28">
        <v>19</v>
      </c>
      <c r="B38" s="184">
        <v>318929</v>
      </c>
      <c r="C38" s="179">
        <v>45735</v>
      </c>
      <c r="D38" s="182">
        <f t="shared" si="0"/>
        <v>14.340182297627372</v>
      </c>
      <c r="E38" s="179">
        <v>221715</v>
      </c>
      <c r="F38" s="182">
        <f t="shared" si="2"/>
        <v>69.518607589777034</v>
      </c>
      <c r="G38" s="179">
        <v>51479</v>
      </c>
      <c r="H38" s="182">
        <f t="shared" si="3"/>
        <v>16.141210112595594</v>
      </c>
    </row>
    <row r="39" spans="1:8" ht="15" customHeight="1">
      <c r="A39" s="28">
        <v>20</v>
      </c>
      <c r="B39" s="184">
        <v>320332</v>
      </c>
      <c r="C39" s="179">
        <v>45777</v>
      </c>
      <c r="D39" s="182">
        <f t="shared" si="0"/>
        <v>14.290486120649826</v>
      </c>
      <c r="E39" s="179">
        <v>219682</v>
      </c>
      <c r="F39" s="182">
        <f t="shared" si="2"/>
        <v>68.579473795936721</v>
      </c>
      <c r="G39" s="179">
        <v>54873</v>
      </c>
      <c r="H39" s="182">
        <f t="shared" si="3"/>
        <v>17.130040083413459</v>
      </c>
    </row>
    <row r="40" spans="1:8" ht="15" customHeight="1">
      <c r="A40" s="28">
        <v>21</v>
      </c>
      <c r="B40" s="187">
        <v>322720</v>
      </c>
      <c r="C40" s="179">
        <v>45886</v>
      </c>
      <c r="D40" s="182">
        <f t="shared" si="0"/>
        <v>14.21851760039663</v>
      </c>
      <c r="E40" s="179">
        <v>218218</v>
      </c>
      <c r="F40" s="182">
        <f t="shared" si="2"/>
        <v>67.618368864650463</v>
      </c>
      <c r="G40" s="179">
        <v>58616</v>
      </c>
      <c r="H40" s="182">
        <f t="shared" si="3"/>
        <v>18.163113534952902</v>
      </c>
    </row>
    <row r="41" spans="1:8" ht="15" customHeight="1">
      <c r="A41" s="28">
        <v>22</v>
      </c>
      <c r="B41" s="187">
        <v>325862</v>
      </c>
      <c r="C41" s="179">
        <v>45927</v>
      </c>
      <c r="D41" s="182">
        <f t="shared" si="0"/>
        <v>14.094002982857774</v>
      </c>
      <c r="E41" s="179">
        <v>218032</v>
      </c>
      <c r="F41" s="182">
        <f t="shared" si="2"/>
        <v>66.909305165990503</v>
      </c>
      <c r="G41" s="179">
        <v>61903</v>
      </c>
      <c r="H41" s="182">
        <f t="shared" si="3"/>
        <v>18.996691851151716</v>
      </c>
    </row>
    <row r="42" spans="1:8" ht="15" customHeight="1">
      <c r="A42" s="28">
        <v>23</v>
      </c>
      <c r="B42" s="187">
        <v>328182</v>
      </c>
      <c r="C42" s="179">
        <v>45905</v>
      </c>
      <c r="D42" s="182">
        <f t="shared" si="0"/>
        <v>13.987665380794803</v>
      </c>
      <c r="E42" s="179">
        <v>218470</v>
      </c>
      <c r="F42" s="182">
        <f t="shared" si="2"/>
        <v>66.569769213424252</v>
      </c>
      <c r="G42" s="179">
        <v>63807</v>
      </c>
      <c r="H42" s="182">
        <f t="shared" si="3"/>
        <v>19.44256540578094</v>
      </c>
    </row>
    <row r="43" spans="1:8" ht="15" customHeight="1">
      <c r="A43" s="28">
        <v>24</v>
      </c>
      <c r="B43" s="187">
        <v>329229</v>
      </c>
      <c r="C43" s="179">
        <v>45569</v>
      </c>
      <c r="D43" s="182">
        <f t="shared" si="0"/>
        <v>13.841125781750696</v>
      </c>
      <c r="E43" s="179">
        <v>217481</v>
      </c>
      <c r="F43" s="182">
        <f t="shared" si="2"/>
        <v>66.057668066907837</v>
      </c>
      <c r="G43" s="179">
        <v>66179</v>
      </c>
      <c r="H43" s="182">
        <f t="shared" si="3"/>
        <v>20.101206151341465</v>
      </c>
    </row>
    <row r="44" spans="1:8" ht="15" customHeight="1">
      <c r="A44" s="28">
        <v>25</v>
      </c>
      <c r="B44" s="187">
        <v>330194</v>
      </c>
      <c r="C44" s="179">
        <v>45468</v>
      </c>
      <c r="D44" s="182">
        <f t="shared" si="0"/>
        <v>13.770086676317558</v>
      </c>
      <c r="E44" s="179">
        <v>214570</v>
      </c>
      <c r="F44" s="182">
        <f t="shared" si="2"/>
        <v>64.983009988067622</v>
      </c>
      <c r="G44" s="179">
        <v>70156</v>
      </c>
      <c r="H44" s="182">
        <f t="shared" si="3"/>
        <v>21.246903335614821</v>
      </c>
    </row>
    <row r="45" spans="1:8" ht="15" customHeight="1">
      <c r="A45" s="28">
        <v>26</v>
      </c>
      <c r="B45" s="187">
        <v>331565</v>
      </c>
      <c r="C45" s="179">
        <v>45123</v>
      </c>
      <c r="D45" s="182">
        <f t="shared" si="0"/>
        <v>13.60909625563615</v>
      </c>
      <c r="E45" s="179">
        <v>212776</v>
      </c>
      <c r="F45" s="182">
        <f t="shared" si="2"/>
        <v>64.173239033070445</v>
      </c>
      <c r="G45" s="179">
        <v>73666</v>
      </c>
      <c r="H45" s="182">
        <f t="shared" si="3"/>
        <v>22.217664711293413</v>
      </c>
    </row>
    <row r="46" spans="1:8" ht="15" customHeight="1">
      <c r="A46" s="28">
        <v>27</v>
      </c>
      <c r="B46" s="187">
        <v>333736</v>
      </c>
      <c r="C46" s="179">
        <v>44984</v>
      </c>
      <c r="D46" s="182">
        <f t="shared" si="0"/>
        <v>13.47891746769902</v>
      </c>
      <c r="E46" s="179">
        <v>211785</v>
      </c>
      <c r="F46" s="182">
        <f t="shared" si="2"/>
        <v>63.458841719203207</v>
      </c>
      <c r="G46" s="179">
        <v>76967</v>
      </c>
      <c r="H46" s="182">
        <f t="shared" si="3"/>
        <v>23.06224081309778</v>
      </c>
    </row>
    <row r="47" spans="1:8" ht="15" customHeight="1">
      <c r="A47" s="28">
        <v>28</v>
      </c>
      <c r="B47" s="187">
        <v>336565</v>
      </c>
      <c r="C47" s="179">
        <v>45049</v>
      </c>
      <c r="D47" s="182">
        <f t="shared" si="0"/>
        <v>13.384933073849034</v>
      </c>
      <c r="E47" s="179">
        <v>211847</v>
      </c>
      <c r="F47" s="182">
        <f t="shared" si="2"/>
        <v>62.943859284239302</v>
      </c>
      <c r="G47" s="179">
        <v>79669</v>
      </c>
      <c r="H47" s="182">
        <f t="shared" si="3"/>
        <v>23.671207641911664</v>
      </c>
    </row>
    <row r="48" spans="1:8" ht="15" customHeight="1">
      <c r="A48" s="28">
        <v>29</v>
      </c>
      <c r="B48" s="187">
        <v>339156</v>
      </c>
      <c r="C48" s="179">
        <v>45123</v>
      </c>
      <c r="D48" s="182">
        <f t="shared" si="0"/>
        <v>13.304497045607331</v>
      </c>
      <c r="E48" s="179">
        <v>212336</v>
      </c>
      <c r="F48" s="182">
        <f t="shared" si="2"/>
        <v>62.607177817877322</v>
      </c>
      <c r="G48" s="179">
        <v>81697</v>
      </c>
      <c r="H48" s="182">
        <f>G48/B48*100</f>
        <v>24.088325136515351</v>
      </c>
    </row>
    <row r="49" spans="1:8" ht="15" customHeight="1">
      <c r="A49" s="28">
        <v>30</v>
      </c>
      <c r="B49" s="187">
        <v>340862</v>
      </c>
      <c r="C49" s="179">
        <v>44902</v>
      </c>
      <c r="D49" s="182">
        <f t="shared" si="0"/>
        <v>13.173072973813449</v>
      </c>
      <c r="E49" s="179">
        <v>212274</v>
      </c>
      <c r="F49" s="182">
        <f t="shared" si="2"/>
        <v>62.275642342062184</v>
      </c>
      <c r="G49" s="179">
        <v>83686</v>
      </c>
      <c r="H49" s="182">
        <f>G49/B49*100</f>
        <v>24.551284684124365</v>
      </c>
    </row>
    <row r="50" spans="1:8" ht="15" customHeight="1">
      <c r="A50" s="28">
        <v>31</v>
      </c>
      <c r="B50" s="187">
        <v>342945</v>
      </c>
      <c r="C50" s="179">
        <v>44582</v>
      </c>
      <c r="D50" s="182">
        <f t="shared" si="0"/>
        <v>12.999752146845703</v>
      </c>
      <c r="E50" s="179">
        <v>213319</v>
      </c>
      <c r="F50" s="182">
        <f t="shared" si="2"/>
        <v>62.20210237793232</v>
      </c>
      <c r="G50" s="179">
        <v>85044</v>
      </c>
      <c r="H50" s="182">
        <f>G50/B50*100</f>
        <v>24.798145475221975</v>
      </c>
    </row>
    <row r="51" spans="1:8" ht="15" customHeight="1">
      <c r="A51" s="188" t="s">
        <v>420</v>
      </c>
      <c r="B51" s="187">
        <v>344528</v>
      </c>
      <c r="C51" s="179">
        <v>44311</v>
      </c>
      <c r="D51" s="182">
        <f t="shared" si="0"/>
        <v>12.861363953002369</v>
      </c>
      <c r="E51" s="179">
        <v>214013</v>
      </c>
      <c r="F51" s="182">
        <f t="shared" si="2"/>
        <v>62.117737890679422</v>
      </c>
      <c r="G51" s="179">
        <v>86204</v>
      </c>
      <c r="H51" s="182">
        <f>G51/B51*100</f>
        <v>25.020898156318211</v>
      </c>
    </row>
    <row r="52" spans="1:8" ht="15" customHeight="1">
      <c r="A52" s="124" t="s">
        <v>421</v>
      </c>
      <c r="B52" s="189"/>
      <c r="C52" s="189"/>
      <c r="D52" s="189"/>
      <c r="E52" s="189"/>
      <c r="F52" s="189"/>
      <c r="G52" s="124"/>
      <c r="H52" s="190"/>
    </row>
    <row r="53" spans="1:8" ht="15" customHeight="1">
      <c r="H53" s="129" t="s">
        <v>117</v>
      </c>
    </row>
    <row r="55" spans="1:8" ht="15" customHeight="1">
      <c r="E55" s="191"/>
    </row>
  </sheetData>
  <mergeCells count="5">
    <mergeCell ref="A5:A6"/>
    <mergeCell ref="B5:B6"/>
    <mergeCell ref="C5:D5"/>
    <mergeCell ref="E5:F5"/>
    <mergeCell ref="G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36"/>
  <sheetViews>
    <sheetView zoomScale="85" zoomScaleNormal="85" zoomScaleSheetLayoutView="110" workbookViewId="0"/>
  </sheetViews>
  <sheetFormatPr defaultColWidth="8.75" defaultRowHeight="15" customHeight="1"/>
  <cols>
    <col min="1" max="1" width="15" style="119" customWidth="1"/>
    <col min="2" max="4" width="23.75" style="119" customWidth="1"/>
    <col min="5" max="5" width="8.75" style="119" customWidth="1"/>
    <col min="6" max="16384" width="8.75" style="119"/>
  </cols>
  <sheetData>
    <row r="1" spans="1:4" ht="15" customHeight="1">
      <c r="A1" s="558" t="s">
        <v>908</v>
      </c>
    </row>
    <row r="3" spans="1:4" ht="15" customHeight="1">
      <c r="A3" s="98" t="s">
        <v>422</v>
      </c>
    </row>
    <row r="4" spans="1:4" ht="15" customHeight="1">
      <c r="A4" s="174" t="s">
        <v>407</v>
      </c>
      <c r="D4" s="172" t="s">
        <v>423</v>
      </c>
    </row>
    <row r="5" spans="1:4" ht="15" customHeight="1">
      <c r="A5" s="192" t="s">
        <v>409</v>
      </c>
      <c r="B5" s="108" t="s">
        <v>424</v>
      </c>
      <c r="C5" s="108" t="s">
        <v>10</v>
      </c>
      <c r="D5" s="193" t="s">
        <v>11</v>
      </c>
    </row>
    <row r="6" spans="1:4" ht="15" customHeight="1">
      <c r="A6" s="194" t="s">
        <v>425</v>
      </c>
      <c r="B6" s="195">
        <v>27.58</v>
      </c>
      <c r="C6" s="196">
        <v>26.99</v>
      </c>
      <c r="D6" s="196">
        <v>28.16</v>
      </c>
    </row>
    <row r="7" spans="1:4" s="64" customFormat="1" ht="15" customHeight="1">
      <c r="A7" s="194">
        <v>40</v>
      </c>
      <c r="B7" s="197">
        <v>27.4</v>
      </c>
      <c r="C7" s="198">
        <v>26.86</v>
      </c>
      <c r="D7" s="198">
        <v>27.93</v>
      </c>
    </row>
    <row r="8" spans="1:4" s="64" customFormat="1" ht="15" customHeight="1">
      <c r="A8" s="194">
        <v>45</v>
      </c>
      <c r="B8" s="197">
        <v>26.97</v>
      </c>
      <c r="C8" s="198">
        <v>26.62</v>
      </c>
      <c r="D8" s="198">
        <v>27.33</v>
      </c>
    </row>
    <row r="9" spans="1:4" s="64" customFormat="1" ht="15" customHeight="1">
      <c r="A9" s="194">
        <v>50</v>
      </c>
      <c r="B9" s="197">
        <v>27.35</v>
      </c>
      <c r="C9" s="198">
        <v>27.03</v>
      </c>
      <c r="D9" s="198">
        <v>27.67</v>
      </c>
    </row>
    <row r="10" spans="1:4" s="64" customFormat="1" ht="15" customHeight="1">
      <c r="A10" s="194">
        <v>55</v>
      </c>
      <c r="B10" s="197">
        <v>29.29</v>
      </c>
      <c r="C10" s="198">
        <v>28.88</v>
      </c>
      <c r="D10" s="198">
        <v>29.71</v>
      </c>
    </row>
    <row r="11" spans="1:4" s="64" customFormat="1" ht="15" customHeight="1">
      <c r="A11" s="194">
        <v>60</v>
      </c>
      <c r="B11" s="197">
        <v>31.6</v>
      </c>
      <c r="C11" s="198">
        <v>31.19</v>
      </c>
      <c r="D11" s="198">
        <v>32.020000000000003</v>
      </c>
    </row>
    <row r="12" spans="1:4" s="64" customFormat="1" ht="15" customHeight="1">
      <c r="A12" s="194" t="s">
        <v>426</v>
      </c>
      <c r="B12" s="197">
        <v>33.9</v>
      </c>
      <c r="C12" s="198">
        <v>33.4</v>
      </c>
      <c r="D12" s="198">
        <v>34.4</v>
      </c>
    </row>
    <row r="13" spans="1:4" s="64" customFormat="1" ht="15" customHeight="1">
      <c r="A13" s="194">
        <v>7</v>
      </c>
      <c r="B13" s="197">
        <v>36.24</v>
      </c>
      <c r="C13" s="198">
        <v>35.68</v>
      </c>
      <c r="D13" s="198">
        <v>36.81</v>
      </c>
    </row>
    <row r="14" spans="1:4" s="64" customFormat="1" ht="15" customHeight="1">
      <c r="A14" s="199">
        <v>12</v>
      </c>
      <c r="B14" s="197">
        <v>38.5</v>
      </c>
      <c r="C14" s="196">
        <v>37.799999999999997</v>
      </c>
      <c r="D14" s="196">
        <v>39.1</v>
      </c>
    </row>
    <row r="15" spans="1:4" s="200" customFormat="1" ht="15" customHeight="1">
      <c r="A15" s="199">
        <v>13</v>
      </c>
      <c r="B15" s="197">
        <v>38.9</v>
      </c>
      <c r="C15" s="196">
        <v>38.299999999999997</v>
      </c>
      <c r="D15" s="196">
        <v>39.5</v>
      </c>
    </row>
    <row r="16" spans="1:4" s="200" customFormat="1" ht="15" customHeight="1">
      <c r="A16" s="199">
        <v>14</v>
      </c>
      <c r="B16" s="197">
        <v>39.299999999999997</v>
      </c>
      <c r="C16" s="196">
        <v>38.700000000000003</v>
      </c>
      <c r="D16" s="196">
        <v>40</v>
      </c>
    </row>
    <row r="17" spans="1:4" s="200" customFormat="1" ht="15" customHeight="1">
      <c r="A17" s="201" t="s">
        <v>427</v>
      </c>
      <c r="B17" s="197">
        <v>39.700000000000003</v>
      </c>
      <c r="C17" s="196">
        <v>39</v>
      </c>
      <c r="D17" s="196">
        <v>40.4</v>
      </c>
    </row>
    <row r="18" spans="1:4" s="200" customFormat="1" ht="15" customHeight="1">
      <c r="A18" s="201" t="s">
        <v>33</v>
      </c>
      <c r="B18" s="197">
        <v>40.11</v>
      </c>
      <c r="C18" s="196">
        <v>39.44</v>
      </c>
      <c r="D18" s="196">
        <v>40.799999999999997</v>
      </c>
    </row>
    <row r="19" spans="1:4" s="200" customFormat="1" ht="15" customHeight="1">
      <c r="A19" s="201" t="s">
        <v>34</v>
      </c>
      <c r="B19" s="197">
        <v>40.520000000000003</v>
      </c>
      <c r="C19" s="196">
        <v>39.83</v>
      </c>
      <c r="D19" s="196">
        <v>41.22</v>
      </c>
    </row>
    <row r="20" spans="1:4" s="200" customFormat="1" ht="15" customHeight="1">
      <c r="A20" s="201" t="s">
        <v>35</v>
      </c>
      <c r="B20" s="197">
        <v>41</v>
      </c>
      <c r="C20" s="196">
        <v>40.28</v>
      </c>
      <c r="D20" s="196">
        <v>41.72</v>
      </c>
    </row>
    <row r="21" spans="1:4" s="200" customFormat="1" ht="15" customHeight="1">
      <c r="A21" s="202" t="s">
        <v>36</v>
      </c>
      <c r="B21" s="196">
        <v>41.4</v>
      </c>
      <c r="C21" s="196">
        <v>40.700000000000003</v>
      </c>
      <c r="D21" s="196">
        <v>42.1</v>
      </c>
    </row>
    <row r="22" spans="1:4" s="200" customFormat="1" ht="15" customHeight="1">
      <c r="A22" s="202" t="s">
        <v>37</v>
      </c>
      <c r="B22" s="196">
        <v>41.8</v>
      </c>
      <c r="C22" s="196">
        <v>41</v>
      </c>
      <c r="D22" s="196">
        <v>42.6</v>
      </c>
    </row>
    <row r="23" spans="1:4" s="200" customFormat="1" ht="15" customHeight="1">
      <c r="A23" s="202" t="s">
        <v>59</v>
      </c>
      <c r="B23" s="196">
        <v>42.2</v>
      </c>
      <c r="C23" s="196">
        <v>41.4</v>
      </c>
      <c r="D23" s="196">
        <v>42.9</v>
      </c>
    </row>
    <row r="24" spans="1:4" s="200" customFormat="1" ht="15" customHeight="1">
      <c r="A24" s="202" t="s">
        <v>428</v>
      </c>
      <c r="B24" s="196">
        <v>42.5</v>
      </c>
      <c r="C24" s="196">
        <v>41.7</v>
      </c>
      <c r="D24" s="196">
        <v>43.3</v>
      </c>
    </row>
    <row r="25" spans="1:4" s="200" customFormat="1" ht="15" customHeight="1">
      <c r="A25" s="202" t="s">
        <v>429</v>
      </c>
      <c r="B25" s="196">
        <v>42.8</v>
      </c>
      <c r="C25" s="196">
        <v>42</v>
      </c>
      <c r="D25" s="196">
        <v>43.6</v>
      </c>
    </row>
    <row r="26" spans="1:4" s="200" customFormat="1" ht="15" customHeight="1">
      <c r="A26" s="202">
        <v>24</v>
      </c>
      <c r="B26" s="196">
        <v>43.2</v>
      </c>
      <c r="C26" s="196">
        <v>42.3</v>
      </c>
      <c r="D26" s="196">
        <v>44</v>
      </c>
    </row>
    <row r="27" spans="1:4" s="200" customFormat="1" ht="15" customHeight="1">
      <c r="A27" s="202">
        <v>25</v>
      </c>
      <c r="B27" s="196">
        <v>43.5</v>
      </c>
      <c r="C27" s="196">
        <v>42.6</v>
      </c>
      <c r="D27" s="196">
        <v>44.3</v>
      </c>
    </row>
    <row r="28" spans="1:4" s="200" customFormat="1" ht="15" customHeight="1">
      <c r="A28" s="202">
        <v>26</v>
      </c>
      <c r="B28" s="196">
        <v>43.8</v>
      </c>
      <c r="C28" s="196">
        <v>43</v>
      </c>
      <c r="D28" s="196">
        <v>44.7</v>
      </c>
    </row>
    <row r="29" spans="1:4" s="200" customFormat="1" ht="15" customHeight="1">
      <c r="A29" s="202">
        <v>27</v>
      </c>
      <c r="B29" s="196">
        <v>44.1</v>
      </c>
      <c r="C29" s="196">
        <v>43.2</v>
      </c>
      <c r="D29" s="196">
        <v>45</v>
      </c>
    </row>
    <row r="30" spans="1:4" s="200" customFormat="1" ht="15" customHeight="1">
      <c r="A30" s="202">
        <v>28</v>
      </c>
      <c r="B30" s="196">
        <v>44.4</v>
      </c>
      <c r="C30" s="196">
        <v>43.5</v>
      </c>
      <c r="D30" s="196">
        <v>45.2</v>
      </c>
    </row>
    <row r="31" spans="1:4" s="200" customFormat="1" ht="15" customHeight="1">
      <c r="A31" s="202">
        <v>29</v>
      </c>
      <c r="B31" s="196">
        <v>44.6</v>
      </c>
      <c r="C31" s="196">
        <v>43.7</v>
      </c>
      <c r="D31" s="196">
        <v>45.5</v>
      </c>
    </row>
    <row r="32" spans="1:4" s="200" customFormat="1" ht="15" customHeight="1">
      <c r="A32" s="202">
        <v>30</v>
      </c>
      <c r="B32" s="196">
        <v>44.9</v>
      </c>
      <c r="C32" s="196">
        <v>44</v>
      </c>
      <c r="D32" s="196">
        <v>45.9</v>
      </c>
    </row>
    <row r="33" spans="1:4" s="200" customFormat="1" ht="15" customHeight="1">
      <c r="A33" s="202">
        <v>31</v>
      </c>
      <c r="B33" s="196">
        <v>45.188970534633832</v>
      </c>
      <c r="C33" s="196">
        <v>44.214523570829741</v>
      </c>
      <c r="D33" s="196">
        <v>46.153224964321765</v>
      </c>
    </row>
    <row r="34" spans="1:4" s="200" customFormat="1" ht="15" customHeight="1">
      <c r="A34" s="201" t="s">
        <v>420</v>
      </c>
      <c r="B34" s="203">
        <v>45.5</v>
      </c>
      <c r="C34" s="196">
        <v>44.4</v>
      </c>
      <c r="D34" s="196">
        <v>46.5</v>
      </c>
    </row>
    <row r="35" spans="1:4" s="64" customFormat="1" ht="15" customHeight="1">
      <c r="A35" s="124" t="s">
        <v>430</v>
      </c>
      <c r="B35" s="189"/>
      <c r="C35" s="189"/>
      <c r="D35" s="204"/>
    </row>
    <row r="36" spans="1:4" s="64" customFormat="1" ht="15" customHeight="1">
      <c r="A36" s="205"/>
      <c r="D36" s="129" t="s">
        <v>431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21"/>
  <sheetViews>
    <sheetView workbookViewId="0"/>
  </sheetViews>
  <sheetFormatPr defaultColWidth="8.125" defaultRowHeight="15" customHeight="1"/>
  <cols>
    <col min="1" max="1" width="15" style="206" customWidth="1"/>
    <col min="2" max="6" width="14.25" style="206" customWidth="1"/>
    <col min="7" max="16384" width="8.125" style="206"/>
  </cols>
  <sheetData>
    <row r="1" spans="1:7" ht="15" customHeight="1">
      <c r="A1" s="560" t="s">
        <v>908</v>
      </c>
    </row>
    <row r="3" spans="1:7" s="66" customFormat="1" ht="15" customHeight="1">
      <c r="A3" s="63" t="s">
        <v>432</v>
      </c>
      <c r="B3" s="206"/>
      <c r="C3" s="206"/>
      <c r="D3" s="206"/>
      <c r="E3" s="206"/>
      <c r="F3" s="206"/>
    </row>
    <row r="4" spans="1:7" s="66" customFormat="1" ht="15" customHeight="1">
      <c r="A4" s="5" t="s">
        <v>433</v>
      </c>
      <c r="B4" s="133"/>
      <c r="C4" s="155"/>
      <c r="D4" s="155"/>
      <c r="E4" s="155"/>
      <c r="F4" s="207" t="s">
        <v>434</v>
      </c>
    </row>
    <row r="5" spans="1:7" s="66" customFormat="1" ht="15" customHeight="1">
      <c r="A5" s="208" t="s">
        <v>2</v>
      </c>
      <c r="B5" s="209" t="s">
        <v>435</v>
      </c>
      <c r="C5" s="209" t="s">
        <v>436</v>
      </c>
      <c r="D5" s="209" t="s">
        <v>437</v>
      </c>
      <c r="E5" s="209" t="s">
        <v>438</v>
      </c>
      <c r="F5" s="210" t="s">
        <v>439</v>
      </c>
      <c r="G5" s="139"/>
    </row>
    <row r="6" spans="1:7" s="66" customFormat="1" ht="15" customHeight="1">
      <c r="A6" s="76" t="s">
        <v>100</v>
      </c>
      <c r="B6" s="211">
        <v>4510</v>
      </c>
      <c r="C6" s="211">
        <v>4894</v>
      </c>
      <c r="D6" s="211">
        <v>5552</v>
      </c>
      <c r="E6" s="211">
        <v>6094</v>
      </c>
      <c r="F6" s="211">
        <v>6577</v>
      </c>
    </row>
    <row r="7" spans="1:7" s="66" customFormat="1" ht="15" customHeight="1">
      <c r="A7" s="212" t="s">
        <v>440</v>
      </c>
      <c r="B7" s="213">
        <v>739</v>
      </c>
      <c r="C7" s="213">
        <v>769</v>
      </c>
      <c r="D7" s="213">
        <v>784</v>
      </c>
      <c r="E7" s="213">
        <v>797</v>
      </c>
      <c r="F7" s="213">
        <v>792</v>
      </c>
    </row>
    <row r="8" spans="1:7" s="66" customFormat="1" ht="15" customHeight="1">
      <c r="A8" s="212" t="s">
        <v>441</v>
      </c>
      <c r="B8" s="214">
        <v>1691</v>
      </c>
      <c r="C8" s="214">
        <v>1787</v>
      </c>
      <c r="D8" s="214">
        <v>2069</v>
      </c>
      <c r="E8" s="214">
        <v>2310</v>
      </c>
      <c r="F8" s="214">
        <v>2551</v>
      </c>
    </row>
    <row r="9" spans="1:7" s="66" customFormat="1" ht="15" customHeight="1">
      <c r="A9" s="212" t="s">
        <v>442</v>
      </c>
      <c r="B9" s="214">
        <v>887</v>
      </c>
      <c r="C9" s="214">
        <v>914</v>
      </c>
      <c r="D9" s="214">
        <v>980</v>
      </c>
      <c r="E9" s="214">
        <v>1005</v>
      </c>
      <c r="F9" s="214">
        <v>997</v>
      </c>
    </row>
    <row r="10" spans="1:7" s="66" customFormat="1" ht="15" customHeight="1">
      <c r="A10" s="212" t="s">
        <v>443</v>
      </c>
      <c r="B10" s="214">
        <v>124</v>
      </c>
      <c r="C10" s="214">
        <v>142</v>
      </c>
      <c r="D10" s="214">
        <v>168</v>
      </c>
      <c r="E10" s="214">
        <v>175</v>
      </c>
      <c r="F10" s="214">
        <v>192</v>
      </c>
    </row>
    <row r="11" spans="1:7" s="66" customFormat="1" ht="15" customHeight="1">
      <c r="A11" s="212" t="s">
        <v>444</v>
      </c>
      <c r="B11" s="214">
        <v>23</v>
      </c>
      <c r="C11" s="214">
        <v>35</v>
      </c>
      <c r="D11" s="214">
        <v>35</v>
      </c>
      <c r="E11" s="214">
        <v>32</v>
      </c>
      <c r="F11" s="214">
        <v>40</v>
      </c>
    </row>
    <row r="12" spans="1:7" s="66" customFormat="1" ht="15" customHeight="1">
      <c r="A12" s="212" t="s">
        <v>445</v>
      </c>
      <c r="B12" s="214">
        <v>127</v>
      </c>
      <c r="C12" s="214">
        <v>132</v>
      </c>
      <c r="D12" s="214">
        <v>140</v>
      </c>
      <c r="E12" s="214">
        <v>134</v>
      </c>
      <c r="F12" s="214">
        <v>131</v>
      </c>
    </row>
    <row r="13" spans="1:7" s="66" customFormat="1" ht="15" customHeight="1">
      <c r="A13" s="212" t="s">
        <v>446</v>
      </c>
      <c r="B13" s="214">
        <v>181</v>
      </c>
      <c r="C13" s="214">
        <v>337</v>
      </c>
      <c r="D13" s="214">
        <v>441</v>
      </c>
      <c r="E13" s="214">
        <v>551</v>
      </c>
      <c r="F13" s="214">
        <v>665</v>
      </c>
    </row>
    <row r="14" spans="1:7" s="66" customFormat="1" ht="15" customHeight="1">
      <c r="A14" s="212" t="s">
        <v>447</v>
      </c>
      <c r="B14" s="214">
        <v>26</v>
      </c>
      <c r="C14" s="214">
        <v>25</v>
      </c>
      <c r="D14" s="214">
        <v>25</v>
      </c>
      <c r="E14" s="214">
        <v>28</v>
      </c>
      <c r="F14" s="214">
        <v>37</v>
      </c>
    </row>
    <row r="15" spans="1:7" s="66" customFormat="1" ht="15" customHeight="1">
      <c r="A15" s="212" t="s">
        <v>448</v>
      </c>
      <c r="B15" s="214">
        <v>62</v>
      </c>
      <c r="C15" s="214">
        <v>56</v>
      </c>
      <c r="D15" s="214">
        <v>56</v>
      </c>
      <c r="E15" s="214">
        <v>62</v>
      </c>
      <c r="F15" s="214">
        <v>60</v>
      </c>
    </row>
    <row r="16" spans="1:7" s="66" customFormat="1" ht="15" customHeight="1">
      <c r="A16" s="212" t="s">
        <v>449</v>
      </c>
      <c r="B16" s="214">
        <v>82</v>
      </c>
      <c r="C16" s="214">
        <v>76</v>
      </c>
      <c r="D16" s="214">
        <v>75</v>
      </c>
      <c r="E16" s="214">
        <v>71</v>
      </c>
      <c r="F16" s="214">
        <v>75</v>
      </c>
    </row>
    <row r="17" spans="1:6" s="66" customFormat="1" ht="15" customHeight="1">
      <c r="A17" s="212" t="s">
        <v>450</v>
      </c>
      <c r="B17" s="214">
        <v>38</v>
      </c>
      <c r="C17" s="214">
        <v>40</v>
      </c>
      <c r="D17" s="214">
        <v>45</v>
      </c>
      <c r="E17" s="214">
        <v>42</v>
      </c>
      <c r="F17" s="214">
        <v>37</v>
      </c>
    </row>
    <row r="18" spans="1:6" s="66" customFormat="1" ht="15" customHeight="1">
      <c r="A18" s="212" t="s">
        <v>451</v>
      </c>
      <c r="B18" s="214">
        <v>33</v>
      </c>
      <c r="C18" s="214">
        <v>30</v>
      </c>
      <c r="D18" s="214">
        <v>34</v>
      </c>
      <c r="E18" s="214">
        <v>48</v>
      </c>
      <c r="F18" s="214">
        <v>43</v>
      </c>
    </row>
    <row r="19" spans="1:6" s="66" customFormat="1" ht="15" customHeight="1">
      <c r="A19" s="215" t="s">
        <v>452</v>
      </c>
      <c r="B19" s="216">
        <v>497</v>
      </c>
      <c r="C19" s="216">
        <v>551</v>
      </c>
      <c r="D19" s="216">
        <v>700</v>
      </c>
      <c r="E19" s="216">
        <v>839</v>
      </c>
      <c r="F19" s="216">
        <v>957</v>
      </c>
    </row>
    <row r="20" spans="1:6" ht="15" customHeight="1">
      <c r="A20" s="66"/>
      <c r="B20" s="217"/>
      <c r="C20" s="217"/>
      <c r="D20" s="217"/>
      <c r="E20" s="217"/>
      <c r="F20" s="138" t="s">
        <v>453</v>
      </c>
    </row>
    <row r="21" spans="1:6" ht="15" customHeight="1">
      <c r="F21" s="218"/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zoomScaleSheetLayoutView="85" workbookViewId="0"/>
  </sheetViews>
  <sheetFormatPr defaultColWidth="8.75" defaultRowHeight="15" customHeight="1"/>
  <cols>
    <col min="1" max="1" width="15" style="9" customWidth="1"/>
    <col min="2" max="2" width="11.25" style="9" customWidth="1"/>
    <col min="3" max="8" width="10" style="9" customWidth="1"/>
    <col min="9" max="16384" width="8.75" style="9"/>
  </cols>
  <sheetData>
    <row r="1" spans="1:8" ht="15" customHeight="1">
      <c r="A1" s="555" t="s">
        <v>908</v>
      </c>
    </row>
    <row r="3" spans="1:8" ht="15" customHeight="1">
      <c r="A3" s="293" t="s">
        <v>487</v>
      </c>
    </row>
    <row r="4" spans="1:8" ht="15" customHeight="1">
      <c r="A4" s="292" t="s">
        <v>486</v>
      </c>
      <c r="B4" s="39"/>
      <c r="H4" s="291" t="s">
        <v>46</v>
      </c>
    </row>
    <row r="5" spans="1:8" ht="30" customHeight="1">
      <c r="A5" s="290" t="s">
        <v>485</v>
      </c>
      <c r="B5" s="289" t="s">
        <v>484</v>
      </c>
      <c r="C5" s="289" t="s">
        <v>483</v>
      </c>
      <c r="D5" s="289" t="s">
        <v>482</v>
      </c>
      <c r="E5" s="289" t="s">
        <v>481</v>
      </c>
      <c r="F5" s="289" t="s">
        <v>480</v>
      </c>
      <c r="G5" s="253" t="s">
        <v>479</v>
      </c>
      <c r="H5" s="288" t="s">
        <v>478</v>
      </c>
    </row>
    <row r="6" spans="1:8" ht="15" customHeight="1">
      <c r="A6" s="31" t="s">
        <v>477</v>
      </c>
      <c r="B6" s="282">
        <v>28159</v>
      </c>
      <c r="C6" s="282">
        <v>13805</v>
      </c>
      <c r="D6" s="282">
        <v>14354</v>
      </c>
      <c r="E6" s="286" t="s">
        <v>471</v>
      </c>
      <c r="F6" s="287" t="s">
        <v>470</v>
      </c>
      <c r="G6" s="286" t="s">
        <v>471</v>
      </c>
      <c r="H6" s="285" t="s">
        <v>471</v>
      </c>
    </row>
    <row r="7" spans="1:8" ht="15" customHeight="1">
      <c r="A7" s="31" t="s">
        <v>476</v>
      </c>
      <c r="B7" s="282">
        <v>29168</v>
      </c>
      <c r="C7" s="282">
        <v>14352</v>
      </c>
      <c r="D7" s="282">
        <v>14816</v>
      </c>
      <c r="E7" s="282">
        <v>1009</v>
      </c>
      <c r="F7" s="283">
        <v>3.5832238360737243</v>
      </c>
      <c r="G7" s="286" t="s">
        <v>469</v>
      </c>
      <c r="H7" s="285" t="s">
        <v>471</v>
      </c>
    </row>
    <row r="8" spans="1:8" ht="15" customHeight="1">
      <c r="A8" s="31" t="s">
        <v>475</v>
      </c>
      <c r="B8" s="282">
        <v>29698</v>
      </c>
      <c r="C8" s="282">
        <v>14808</v>
      </c>
      <c r="D8" s="282">
        <v>14890</v>
      </c>
      <c r="E8" s="282">
        <v>530</v>
      </c>
      <c r="F8" s="283">
        <v>1.8170597915523863</v>
      </c>
      <c r="G8" s="286" t="s">
        <v>470</v>
      </c>
      <c r="H8" s="285" t="s">
        <v>471</v>
      </c>
    </row>
    <row r="9" spans="1:8" ht="15" customHeight="1">
      <c r="A9" s="31" t="s">
        <v>474</v>
      </c>
      <c r="B9" s="282">
        <v>31357</v>
      </c>
      <c r="C9" s="282">
        <v>15642</v>
      </c>
      <c r="D9" s="282">
        <v>15715</v>
      </c>
      <c r="E9" s="282">
        <v>1659</v>
      </c>
      <c r="F9" s="283">
        <v>5.5862347632837226</v>
      </c>
      <c r="G9" s="286" t="s">
        <v>471</v>
      </c>
      <c r="H9" s="285" t="s">
        <v>469</v>
      </c>
    </row>
    <row r="10" spans="1:8" ht="15" customHeight="1">
      <c r="A10" s="31" t="s">
        <v>473</v>
      </c>
      <c r="B10" s="282">
        <v>32241</v>
      </c>
      <c r="C10" s="282">
        <v>16028</v>
      </c>
      <c r="D10" s="282">
        <v>16213</v>
      </c>
      <c r="E10" s="282">
        <v>884</v>
      </c>
      <c r="F10" s="283">
        <v>2.8191472398507509</v>
      </c>
      <c r="G10" s="286" t="s">
        <v>471</v>
      </c>
      <c r="H10" s="285" t="s">
        <v>469</v>
      </c>
    </row>
    <row r="11" spans="1:8" ht="15" customHeight="1">
      <c r="A11" s="31" t="s">
        <v>458</v>
      </c>
      <c r="B11" s="282">
        <v>42496</v>
      </c>
      <c r="C11" s="282">
        <v>20543</v>
      </c>
      <c r="D11" s="282">
        <v>21953</v>
      </c>
      <c r="E11" s="282">
        <v>10255</v>
      </c>
      <c r="F11" s="283">
        <v>31.807326075493936</v>
      </c>
      <c r="G11" s="286" t="s">
        <v>471</v>
      </c>
      <c r="H11" s="285" t="s">
        <v>469</v>
      </c>
    </row>
    <row r="12" spans="1:8" ht="15" customHeight="1">
      <c r="A12" s="31" t="s">
        <v>472</v>
      </c>
      <c r="B12" s="282">
        <v>43380</v>
      </c>
      <c r="C12" s="282">
        <v>21267</v>
      </c>
      <c r="D12" s="282">
        <v>22113</v>
      </c>
      <c r="E12" s="282">
        <v>884</v>
      </c>
      <c r="F12" s="283">
        <v>2.0801957831325302</v>
      </c>
      <c r="G12" s="286" t="s">
        <v>470</v>
      </c>
      <c r="H12" s="285" t="s">
        <v>471</v>
      </c>
    </row>
    <row r="13" spans="1:8" ht="15" customHeight="1">
      <c r="A13" s="31" t="s">
        <v>124</v>
      </c>
      <c r="B13" s="282">
        <v>46250</v>
      </c>
      <c r="C13" s="282">
        <v>22769</v>
      </c>
      <c r="D13" s="282">
        <v>23481</v>
      </c>
      <c r="E13" s="282">
        <v>2870</v>
      </c>
      <c r="F13" s="283">
        <v>6.6159520516366994</v>
      </c>
      <c r="G13" s="286" t="s">
        <v>469</v>
      </c>
      <c r="H13" s="285" t="s">
        <v>470</v>
      </c>
    </row>
    <row r="14" spans="1:8" ht="15" customHeight="1">
      <c r="A14" s="31" t="s">
        <v>468</v>
      </c>
      <c r="B14" s="282">
        <v>49585</v>
      </c>
      <c r="C14" s="282">
        <v>24474</v>
      </c>
      <c r="D14" s="282">
        <v>25111</v>
      </c>
      <c r="E14" s="282">
        <v>3335</v>
      </c>
      <c r="F14" s="283">
        <v>7.2108108108108109</v>
      </c>
      <c r="G14" s="282">
        <v>9136</v>
      </c>
      <c r="H14" s="281">
        <v>59.76</v>
      </c>
    </row>
    <row r="15" spans="1:8" ht="15" customHeight="1">
      <c r="A15" s="31" t="s">
        <v>467</v>
      </c>
      <c r="B15" s="282">
        <v>76571</v>
      </c>
      <c r="C15" s="282">
        <v>38929</v>
      </c>
      <c r="D15" s="282">
        <v>37642</v>
      </c>
      <c r="E15" s="282">
        <v>26986</v>
      </c>
      <c r="F15" s="283">
        <v>54.42371684985379</v>
      </c>
      <c r="G15" s="284">
        <v>17516</v>
      </c>
      <c r="H15" s="281">
        <v>59.73</v>
      </c>
    </row>
    <row r="16" spans="1:8" ht="15" customHeight="1">
      <c r="A16" s="31" t="s">
        <v>466</v>
      </c>
      <c r="B16" s="282">
        <v>139368</v>
      </c>
      <c r="C16" s="282">
        <v>70487</v>
      </c>
      <c r="D16" s="282">
        <v>68881</v>
      </c>
      <c r="E16" s="282">
        <v>62797</v>
      </c>
      <c r="F16" s="283">
        <v>82.011466482088522</v>
      </c>
      <c r="G16" s="282">
        <v>36605</v>
      </c>
      <c r="H16" s="281">
        <v>59.73</v>
      </c>
    </row>
    <row r="17" spans="1:8" ht="15" customHeight="1">
      <c r="A17" s="31" t="s">
        <v>465</v>
      </c>
      <c r="B17" s="282">
        <v>195917</v>
      </c>
      <c r="C17" s="282">
        <v>98778</v>
      </c>
      <c r="D17" s="282">
        <v>97139</v>
      </c>
      <c r="E17" s="282">
        <v>56549</v>
      </c>
      <c r="F17" s="283">
        <v>40.575311405774642</v>
      </c>
      <c r="G17" s="282">
        <v>54306</v>
      </c>
      <c r="H17" s="281">
        <v>59.73</v>
      </c>
    </row>
    <row r="18" spans="1:8" ht="15" customHeight="1">
      <c r="A18" s="31" t="s">
        <v>464</v>
      </c>
      <c r="B18" s="282">
        <v>223241</v>
      </c>
      <c r="C18" s="282">
        <v>112316</v>
      </c>
      <c r="D18" s="282">
        <v>110925</v>
      </c>
      <c r="E18" s="282">
        <v>27324</v>
      </c>
      <c r="F18" s="283">
        <v>13.94672233649964</v>
      </c>
      <c r="G18" s="282">
        <v>65535</v>
      </c>
      <c r="H18" s="281">
        <v>59.73</v>
      </c>
    </row>
    <row r="19" spans="1:8" ht="15" customHeight="1">
      <c r="A19" s="31" t="s">
        <v>463</v>
      </c>
      <c r="B19" s="282">
        <v>253479</v>
      </c>
      <c r="C19" s="282">
        <v>127365</v>
      </c>
      <c r="D19" s="282">
        <v>126114</v>
      </c>
      <c r="E19" s="282">
        <v>30238</v>
      </c>
      <c r="F19" s="283">
        <v>13.545002934048853</v>
      </c>
      <c r="G19" s="282">
        <v>75367</v>
      </c>
      <c r="H19" s="281">
        <v>59.73</v>
      </c>
    </row>
    <row r="20" spans="1:8" ht="15" customHeight="1">
      <c r="A20" s="31" t="s">
        <v>462</v>
      </c>
      <c r="B20" s="282">
        <v>285259</v>
      </c>
      <c r="C20" s="282">
        <v>144151</v>
      </c>
      <c r="D20" s="282">
        <v>141108</v>
      </c>
      <c r="E20" s="282">
        <v>31780</v>
      </c>
      <c r="F20" s="283">
        <v>12.537527763641171</v>
      </c>
      <c r="G20" s="282">
        <v>90882</v>
      </c>
      <c r="H20" s="281">
        <v>60.31</v>
      </c>
    </row>
    <row r="21" spans="1:8" ht="15" customHeight="1">
      <c r="A21" s="31" t="s">
        <v>461</v>
      </c>
      <c r="B21" s="282">
        <v>298253</v>
      </c>
      <c r="C21" s="282">
        <v>150492</v>
      </c>
      <c r="D21" s="282">
        <v>147761</v>
      </c>
      <c r="E21" s="282">
        <v>12994</v>
      </c>
      <c r="F21" s="283">
        <v>4.5551586453012876</v>
      </c>
      <c r="G21" s="282">
        <v>101072</v>
      </c>
      <c r="H21" s="281">
        <v>60.31</v>
      </c>
    </row>
    <row r="22" spans="1:8" ht="15" customHeight="1">
      <c r="A22" s="31" t="s">
        <v>460</v>
      </c>
      <c r="B22" s="282">
        <v>308307</v>
      </c>
      <c r="C22" s="282">
        <v>155052</v>
      </c>
      <c r="D22" s="282">
        <v>153255</v>
      </c>
      <c r="E22" s="282">
        <v>10054</v>
      </c>
      <c r="F22" s="283">
        <v>3.3709635779019824</v>
      </c>
      <c r="G22" s="282">
        <v>110472</v>
      </c>
      <c r="H22" s="281">
        <v>60.31</v>
      </c>
    </row>
    <row r="23" spans="1:8" ht="15" customHeight="1">
      <c r="A23" s="31" t="s">
        <v>459</v>
      </c>
      <c r="B23" s="282">
        <v>315792</v>
      </c>
      <c r="C23" s="282">
        <v>158721</v>
      </c>
      <c r="D23" s="282">
        <v>157071</v>
      </c>
      <c r="E23" s="282">
        <v>7485</v>
      </c>
      <c r="F23" s="283">
        <v>2.4277749126682169</v>
      </c>
      <c r="G23" s="282">
        <v>118555</v>
      </c>
      <c r="H23" s="281">
        <v>60.31</v>
      </c>
    </row>
    <row r="24" spans="1:8" ht="15" customHeight="1">
      <c r="A24" s="31" t="s">
        <v>458</v>
      </c>
      <c r="B24" s="282">
        <v>326313</v>
      </c>
      <c r="C24" s="282">
        <v>162374</v>
      </c>
      <c r="D24" s="282">
        <v>163939</v>
      </c>
      <c r="E24" s="282">
        <v>10521</v>
      </c>
      <c r="F24" s="283">
        <v>3.3316233469999998</v>
      </c>
      <c r="G24" s="282">
        <v>128342</v>
      </c>
      <c r="H24" s="281">
        <v>60.31</v>
      </c>
    </row>
    <row r="25" spans="1:8" ht="15" customHeight="1">
      <c r="A25" s="280" t="s">
        <v>121</v>
      </c>
      <c r="B25" s="278">
        <v>337498</v>
      </c>
      <c r="C25" s="278">
        <v>167023</v>
      </c>
      <c r="D25" s="278">
        <v>170475</v>
      </c>
      <c r="E25" s="278">
        <f>B25-B24</f>
        <v>11185</v>
      </c>
      <c r="F25" s="279">
        <v>3.4276905910000002</v>
      </c>
      <c r="G25" s="278">
        <v>136460</v>
      </c>
      <c r="H25" s="277">
        <v>60.24</v>
      </c>
    </row>
    <row r="26" spans="1:8" ht="15" customHeight="1">
      <c r="A26" s="276" t="s">
        <v>457</v>
      </c>
      <c r="B26" s="276"/>
    </row>
    <row r="27" spans="1:8" ht="15" customHeight="1">
      <c r="A27" s="275" t="s">
        <v>456</v>
      </c>
      <c r="H27" s="40"/>
    </row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scale="9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zoomScale="110" zoomScaleNormal="110" workbookViewId="0"/>
  </sheetViews>
  <sheetFormatPr defaultColWidth="8.75" defaultRowHeight="15" customHeight="1"/>
  <cols>
    <col min="1" max="1" width="11.25" style="294" customWidth="1"/>
    <col min="2" max="4" width="10.625" style="294" customWidth="1"/>
    <col min="5" max="5" width="11.25" style="294" customWidth="1"/>
    <col min="6" max="8" width="10.625" style="294" customWidth="1"/>
    <col min="9" max="16384" width="8.75" style="294"/>
  </cols>
  <sheetData>
    <row r="1" spans="1:8" ht="15" customHeight="1">
      <c r="A1" s="555" t="s">
        <v>908</v>
      </c>
    </row>
    <row r="3" spans="1:8" ht="15" customHeight="1">
      <c r="A3" s="335" t="s">
        <v>607</v>
      </c>
      <c r="B3" s="308"/>
      <c r="C3" s="308"/>
      <c r="D3" s="308"/>
      <c r="E3" s="308"/>
      <c r="F3" s="308"/>
      <c r="G3" s="308"/>
      <c r="H3" s="308"/>
    </row>
    <row r="4" spans="1:8" ht="15" customHeight="1">
      <c r="A4" s="334" t="s">
        <v>606</v>
      </c>
      <c r="B4" s="333"/>
      <c r="C4" s="332"/>
      <c r="D4" s="332"/>
      <c r="E4" s="332"/>
      <c r="F4" s="332"/>
      <c r="G4" s="332"/>
      <c r="H4" s="291" t="s">
        <v>46</v>
      </c>
    </row>
    <row r="5" spans="1:8" ht="15" customHeight="1">
      <c r="A5" s="330" t="s">
        <v>592</v>
      </c>
      <c r="B5" s="330" t="s">
        <v>594</v>
      </c>
      <c r="C5" s="329" t="s">
        <v>591</v>
      </c>
      <c r="D5" s="331" t="s">
        <v>590</v>
      </c>
      <c r="E5" s="330" t="s">
        <v>592</v>
      </c>
      <c r="F5" s="328" t="s">
        <v>594</v>
      </c>
      <c r="G5" s="329" t="s">
        <v>591</v>
      </c>
      <c r="H5" s="328" t="s">
        <v>590</v>
      </c>
    </row>
    <row r="6" spans="1:8" ht="14.25" customHeight="1">
      <c r="A6" s="324" t="s">
        <v>588</v>
      </c>
      <c r="B6" s="327">
        <v>2649</v>
      </c>
      <c r="C6" s="327">
        <v>1366</v>
      </c>
      <c r="D6" s="326">
        <v>1283</v>
      </c>
      <c r="E6" s="324" t="s">
        <v>605</v>
      </c>
      <c r="F6" s="325">
        <v>4382</v>
      </c>
      <c r="G6" s="325">
        <v>2269</v>
      </c>
      <c r="H6" s="325">
        <v>2113</v>
      </c>
    </row>
    <row r="7" spans="1:8" ht="14.25" customHeight="1">
      <c r="A7" s="324" t="s">
        <v>604</v>
      </c>
      <c r="B7" s="323">
        <v>2771</v>
      </c>
      <c r="C7" s="323">
        <v>1398</v>
      </c>
      <c r="D7" s="322">
        <v>1373</v>
      </c>
      <c r="E7" s="324" t="s">
        <v>536</v>
      </c>
      <c r="F7" s="320">
        <v>4051</v>
      </c>
      <c r="G7" s="320">
        <v>2073</v>
      </c>
      <c r="H7" s="320">
        <v>1978</v>
      </c>
    </row>
    <row r="8" spans="1:8" ht="14.25" customHeight="1">
      <c r="A8" s="324" t="s">
        <v>586</v>
      </c>
      <c r="B8" s="323">
        <v>2810</v>
      </c>
      <c r="C8" s="323">
        <v>1418</v>
      </c>
      <c r="D8" s="322">
        <v>1392</v>
      </c>
      <c r="E8" s="324" t="s">
        <v>535</v>
      </c>
      <c r="F8" s="320">
        <v>3808</v>
      </c>
      <c r="G8" s="320">
        <v>2007</v>
      </c>
      <c r="H8" s="320">
        <v>1801</v>
      </c>
    </row>
    <row r="9" spans="1:8" ht="14.25" customHeight="1">
      <c r="A9" s="324" t="s">
        <v>603</v>
      </c>
      <c r="B9" s="323">
        <v>2977</v>
      </c>
      <c r="C9" s="323">
        <v>1498</v>
      </c>
      <c r="D9" s="322">
        <v>1479</v>
      </c>
      <c r="E9" s="324" t="s">
        <v>534</v>
      </c>
      <c r="F9" s="320">
        <v>3661</v>
      </c>
      <c r="G9" s="320">
        <v>1872</v>
      </c>
      <c r="H9" s="320">
        <v>1789</v>
      </c>
    </row>
    <row r="10" spans="1:8" ht="14.25" customHeight="1">
      <c r="A10" s="324" t="s">
        <v>602</v>
      </c>
      <c r="B10" s="323">
        <v>2951</v>
      </c>
      <c r="C10" s="323">
        <v>1531</v>
      </c>
      <c r="D10" s="322">
        <v>1420</v>
      </c>
      <c r="E10" s="324" t="s">
        <v>533</v>
      </c>
      <c r="F10" s="320">
        <v>3612</v>
      </c>
      <c r="G10" s="320">
        <v>1829</v>
      </c>
      <c r="H10" s="320">
        <v>1783</v>
      </c>
    </row>
    <row r="11" spans="1:8" ht="14.25" customHeight="1">
      <c r="A11" s="324" t="s">
        <v>601</v>
      </c>
      <c r="B11" s="323">
        <v>3066</v>
      </c>
      <c r="C11" s="323">
        <v>1571</v>
      </c>
      <c r="D11" s="322">
        <v>1495</v>
      </c>
      <c r="E11" s="324" t="s">
        <v>532</v>
      </c>
      <c r="F11" s="320">
        <v>3630</v>
      </c>
      <c r="G11" s="320">
        <v>1872</v>
      </c>
      <c r="H11" s="320">
        <v>1758</v>
      </c>
    </row>
    <row r="12" spans="1:8" ht="14.25" customHeight="1">
      <c r="A12" s="324" t="s">
        <v>600</v>
      </c>
      <c r="B12" s="323">
        <v>2997</v>
      </c>
      <c r="C12" s="323">
        <v>1488</v>
      </c>
      <c r="D12" s="322">
        <v>1509</v>
      </c>
      <c r="E12" s="324" t="s">
        <v>531</v>
      </c>
      <c r="F12" s="320">
        <v>3466</v>
      </c>
      <c r="G12" s="320">
        <v>1709</v>
      </c>
      <c r="H12" s="320">
        <v>1757</v>
      </c>
    </row>
    <row r="13" spans="1:8" ht="14.25" customHeight="1">
      <c r="A13" s="324" t="s">
        <v>599</v>
      </c>
      <c r="B13" s="323">
        <v>3072</v>
      </c>
      <c r="C13" s="323">
        <v>1575</v>
      </c>
      <c r="D13" s="322">
        <v>1497</v>
      </c>
      <c r="E13" s="324" t="s">
        <v>530</v>
      </c>
      <c r="F13" s="320">
        <v>3301</v>
      </c>
      <c r="G13" s="320">
        <v>1661</v>
      </c>
      <c r="H13" s="320">
        <v>1640</v>
      </c>
    </row>
    <row r="14" spans="1:8" ht="14.25" customHeight="1">
      <c r="A14" s="324" t="s">
        <v>598</v>
      </c>
      <c r="B14" s="323">
        <v>2961</v>
      </c>
      <c r="C14" s="323">
        <v>1473</v>
      </c>
      <c r="D14" s="322">
        <v>1488</v>
      </c>
      <c r="E14" s="324" t="s">
        <v>529</v>
      </c>
      <c r="F14" s="320">
        <v>3566</v>
      </c>
      <c r="G14" s="320">
        <v>1756</v>
      </c>
      <c r="H14" s="320">
        <v>1810</v>
      </c>
    </row>
    <row r="15" spans="1:8" ht="14.25" customHeight="1">
      <c r="A15" s="324" t="s">
        <v>597</v>
      </c>
      <c r="B15" s="323">
        <v>2836</v>
      </c>
      <c r="C15" s="323">
        <v>1458</v>
      </c>
      <c r="D15" s="322">
        <v>1378</v>
      </c>
      <c r="E15" s="324" t="s">
        <v>528</v>
      </c>
      <c r="F15" s="320">
        <v>3799</v>
      </c>
      <c r="G15" s="320">
        <v>1848</v>
      </c>
      <c r="H15" s="320">
        <v>1951</v>
      </c>
    </row>
    <row r="16" spans="1:8" ht="14.25" customHeight="1">
      <c r="A16" s="324" t="s">
        <v>578</v>
      </c>
      <c r="B16" s="323">
        <v>2922</v>
      </c>
      <c r="C16" s="323">
        <v>1540</v>
      </c>
      <c r="D16" s="322">
        <v>1382</v>
      </c>
      <c r="E16" s="324" t="s">
        <v>527</v>
      </c>
      <c r="F16" s="320">
        <v>3699</v>
      </c>
      <c r="G16" s="320">
        <v>1836</v>
      </c>
      <c r="H16" s="320">
        <v>1863</v>
      </c>
    </row>
    <row r="17" spans="1:8" ht="14.25" customHeight="1">
      <c r="A17" s="324" t="s">
        <v>577</v>
      </c>
      <c r="B17" s="323">
        <v>3020</v>
      </c>
      <c r="C17" s="323">
        <v>1518</v>
      </c>
      <c r="D17" s="322">
        <v>1502</v>
      </c>
      <c r="E17" s="324" t="s">
        <v>526</v>
      </c>
      <c r="F17" s="320">
        <v>3964</v>
      </c>
      <c r="G17" s="320">
        <v>1874</v>
      </c>
      <c r="H17" s="320">
        <v>2090</v>
      </c>
    </row>
    <row r="18" spans="1:8" ht="14.25" customHeight="1">
      <c r="A18" s="324" t="s">
        <v>576</v>
      </c>
      <c r="B18" s="323">
        <v>3196</v>
      </c>
      <c r="C18" s="323">
        <v>1602</v>
      </c>
      <c r="D18" s="322">
        <v>1594</v>
      </c>
      <c r="E18" s="324" t="s">
        <v>525</v>
      </c>
      <c r="F18" s="320">
        <v>4305</v>
      </c>
      <c r="G18" s="320">
        <v>2051</v>
      </c>
      <c r="H18" s="320">
        <v>2254</v>
      </c>
    </row>
    <row r="19" spans="1:8" ht="14.25" customHeight="1">
      <c r="A19" s="324" t="s">
        <v>575</v>
      </c>
      <c r="B19" s="323">
        <v>3068</v>
      </c>
      <c r="C19" s="323">
        <v>1591</v>
      </c>
      <c r="D19" s="322">
        <v>1477</v>
      </c>
      <c r="E19" s="324" t="s">
        <v>524</v>
      </c>
      <c r="F19" s="320">
        <v>4553</v>
      </c>
      <c r="G19" s="320">
        <v>2177</v>
      </c>
      <c r="H19" s="320">
        <v>2376</v>
      </c>
    </row>
    <row r="20" spans="1:8" ht="14.25" customHeight="1">
      <c r="A20" s="324" t="s">
        <v>574</v>
      </c>
      <c r="B20" s="323">
        <v>3133</v>
      </c>
      <c r="C20" s="323">
        <v>1647</v>
      </c>
      <c r="D20" s="322">
        <v>1486</v>
      </c>
      <c r="E20" s="324" t="s">
        <v>523</v>
      </c>
      <c r="F20" s="320">
        <v>4943</v>
      </c>
      <c r="G20" s="320">
        <v>2364</v>
      </c>
      <c r="H20" s="320">
        <v>2579</v>
      </c>
    </row>
    <row r="21" spans="1:8" ht="14.25" customHeight="1">
      <c r="A21" s="324" t="s">
        <v>573</v>
      </c>
      <c r="B21" s="323">
        <v>3228</v>
      </c>
      <c r="C21" s="323">
        <v>1640</v>
      </c>
      <c r="D21" s="322">
        <v>1588</v>
      </c>
      <c r="E21" s="324" t="s">
        <v>522</v>
      </c>
      <c r="F21" s="320">
        <v>5432</v>
      </c>
      <c r="G21" s="320">
        <v>2586</v>
      </c>
      <c r="H21" s="320">
        <v>2846</v>
      </c>
    </row>
    <row r="22" spans="1:8" ht="14.25" customHeight="1">
      <c r="A22" s="324" t="s">
        <v>572</v>
      </c>
      <c r="B22" s="323">
        <v>3260</v>
      </c>
      <c r="C22" s="323">
        <v>1685</v>
      </c>
      <c r="D22" s="322">
        <v>1575</v>
      </c>
      <c r="E22" s="324" t="s">
        <v>521</v>
      </c>
      <c r="F22" s="320">
        <v>5523</v>
      </c>
      <c r="G22" s="320">
        <v>2608</v>
      </c>
      <c r="H22" s="320">
        <v>2915</v>
      </c>
    </row>
    <row r="23" spans="1:8" ht="14.25" customHeight="1">
      <c r="A23" s="324" t="s">
        <v>571</v>
      </c>
      <c r="B23" s="323">
        <v>3368</v>
      </c>
      <c r="C23" s="323">
        <v>1713</v>
      </c>
      <c r="D23" s="322">
        <v>1655</v>
      </c>
      <c r="E23" s="324" t="s">
        <v>520</v>
      </c>
      <c r="F23" s="320">
        <v>5602</v>
      </c>
      <c r="G23" s="320">
        <v>2632</v>
      </c>
      <c r="H23" s="320">
        <v>2970</v>
      </c>
    </row>
    <row r="24" spans="1:8" ht="14.25" customHeight="1">
      <c r="A24" s="324" t="s">
        <v>570</v>
      </c>
      <c r="B24" s="323">
        <v>3401</v>
      </c>
      <c r="C24" s="323">
        <v>1667</v>
      </c>
      <c r="D24" s="322">
        <v>1734</v>
      </c>
      <c r="E24" s="324" t="s">
        <v>519</v>
      </c>
      <c r="F24" s="320">
        <v>3551</v>
      </c>
      <c r="G24" s="320">
        <v>1627</v>
      </c>
      <c r="H24" s="320">
        <v>1924</v>
      </c>
    </row>
    <row r="25" spans="1:8" ht="14.25" customHeight="1">
      <c r="A25" s="324" t="s">
        <v>569</v>
      </c>
      <c r="B25" s="323">
        <v>3551</v>
      </c>
      <c r="C25" s="323">
        <v>1734</v>
      </c>
      <c r="D25" s="322">
        <v>1817</v>
      </c>
      <c r="E25" s="324" t="s">
        <v>518</v>
      </c>
      <c r="F25" s="320">
        <v>3828</v>
      </c>
      <c r="G25" s="320">
        <v>1827</v>
      </c>
      <c r="H25" s="320">
        <v>2001</v>
      </c>
    </row>
    <row r="26" spans="1:8" ht="14.25" customHeight="1">
      <c r="A26" s="324" t="s">
        <v>568</v>
      </c>
      <c r="B26" s="323">
        <v>3767</v>
      </c>
      <c r="C26" s="323">
        <v>1805</v>
      </c>
      <c r="D26" s="322">
        <v>1962</v>
      </c>
      <c r="E26" s="324" t="s">
        <v>517</v>
      </c>
      <c r="F26" s="320">
        <v>4700</v>
      </c>
      <c r="G26" s="320">
        <v>2193</v>
      </c>
      <c r="H26" s="320">
        <v>2507</v>
      </c>
    </row>
    <row r="27" spans="1:8" ht="14.25" customHeight="1">
      <c r="A27" s="324" t="s">
        <v>567</v>
      </c>
      <c r="B27" s="323">
        <v>3564</v>
      </c>
      <c r="C27" s="323">
        <v>1712</v>
      </c>
      <c r="D27" s="322">
        <v>1852</v>
      </c>
      <c r="E27" s="324" t="s">
        <v>516</v>
      </c>
      <c r="F27" s="320">
        <v>4699</v>
      </c>
      <c r="G27" s="320">
        <v>2154</v>
      </c>
      <c r="H27" s="320">
        <v>2545</v>
      </c>
    </row>
    <row r="28" spans="1:8" ht="14.25" customHeight="1">
      <c r="A28" s="324" t="s">
        <v>566</v>
      </c>
      <c r="B28" s="323">
        <v>3394</v>
      </c>
      <c r="C28" s="323">
        <v>1725</v>
      </c>
      <c r="D28" s="322">
        <v>1669</v>
      </c>
      <c r="E28" s="324" t="s">
        <v>515</v>
      </c>
      <c r="F28" s="320">
        <v>4685</v>
      </c>
      <c r="G28" s="320">
        <v>2184</v>
      </c>
      <c r="H28" s="320">
        <v>2501</v>
      </c>
    </row>
    <row r="29" spans="1:8" ht="14.25" customHeight="1">
      <c r="A29" s="324" t="s">
        <v>565</v>
      </c>
      <c r="B29" s="323">
        <v>3370</v>
      </c>
      <c r="C29" s="323">
        <v>1663</v>
      </c>
      <c r="D29" s="322">
        <v>1707</v>
      </c>
      <c r="E29" s="324" t="s">
        <v>514</v>
      </c>
      <c r="F29" s="320">
        <v>4369</v>
      </c>
      <c r="G29" s="320">
        <v>2058</v>
      </c>
      <c r="H29" s="320">
        <v>2311</v>
      </c>
    </row>
    <row r="30" spans="1:8" ht="14.25" customHeight="1">
      <c r="A30" s="324" t="s">
        <v>564</v>
      </c>
      <c r="B30" s="323">
        <v>3408</v>
      </c>
      <c r="C30" s="323">
        <v>1689</v>
      </c>
      <c r="D30" s="322">
        <v>1719</v>
      </c>
      <c r="E30" s="324" t="s">
        <v>513</v>
      </c>
      <c r="F30" s="320">
        <v>4000</v>
      </c>
      <c r="G30" s="320">
        <v>1875</v>
      </c>
      <c r="H30" s="320">
        <v>2125</v>
      </c>
    </row>
    <row r="31" spans="1:8" ht="14.25" customHeight="1">
      <c r="A31" s="324" t="s">
        <v>563</v>
      </c>
      <c r="B31" s="323">
        <v>3393</v>
      </c>
      <c r="C31" s="323">
        <v>1726</v>
      </c>
      <c r="D31" s="322">
        <v>1667</v>
      </c>
      <c r="E31" s="324" t="s">
        <v>512</v>
      </c>
      <c r="F31" s="320">
        <v>3231</v>
      </c>
      <c r="G31" s="320">
        <v>1518</v>
      </c>
      <c r="H31" s="320">
        <v>1713</v>
      </c>
    </row>
    <row r="32" spans="1:8" ht="14.25" customHeight="1">
      <c r="A32" s="324" t="s">
        <v>562</v>
      </c>
      <c r="B32" s="323">
        <v>3431</v>
      </c>
      <c r="C32" s="323">
        <v>1730</v>
      </c>
      <c r="D32" s="322">
        <v>1701</v>
      </c>
      <c r="E32" s="324" t="s">
        <v>511</v>
      </c>
      <c r="F32" s="320">
        <v>3354</v>
      </c>
      <c r="G32" s="320">
        <v>1610</v>
      </c>
      <c r="H32" s="320">
        <v>1744</v>
      </c>
    </row>
    <row r="33" spans="1:8" ht="14.25" customHeight="1">
      <c r="A33" s="324" t="s">
        <v>561</v>
      </c>
      <c r="B33" s="323">
        <v>3583</v>
      </c>
      <c r="C33" s="323">
        <v>1804</v>
      </c>
      <c r="D33" s="322">
        <v>1779</v>
      </c>
      <c r="E33" s="324" t="s">
        <v>510</v>
      </c>
      <c r="F33" s="320">
        <v>3114</v>
      </c>
      <c r="G33" s="320">
        <v>1528</v>
      </c>
      <c r="H33" s="320">
        <v>1586</v>
      </c>
    </row>
    <row r="34" spans="1:8" ht="14.25" customHeight="1">
      <c r="A34" s="324" t="s">
        <v>560</v>
      </c>
      <c r="B34" s="323">
        <v>3656</v>
      </c>
      <c r="C34" s="323">
        <v>1815</v>
      </c>
      <c r="D34" s="322">
        <v>1841</v>
      </c>
      <c r="E34" s="324" t="s">
        <v>509</v>
      </c>
      <c r="F34" s="320">
        <v>2969</v>
      </c>
      <c r="G34" s="320">
        <v>1461</v>
      </c>
      <c r="H34" s="320">
        <v>1508</v>
      </c>
    </row>
    <row r="35" spans="1:8" ht="14.25" customHeight="1">
      <c r="A35" s="324" t="s">
        <v>559</v>
      </c>
      <c r="B35" s="323">
        <v>3672</v>
      </c>
      <c r="C35" s="323">
        <v>1848</v>
      </c>
      <c r="D35" s="322">
        <v>1824</v>
      </c>
      <c r="E35" s="324" t="s">
        <v>508</v>
      </c>
      <c r="F35" s="320">
        <v>2577</v>
      </c>
      <c r="G35" s="320">
        <v>1165</v>
      </c>
      <c r="H35" s="320">
        <v>1412</v>
      </c>
    </row>
    <row r="36" spans="1:8" ht="14.25" customHeight="1">
      <c r="A36" s="324" t="s">
        <v>558</v>
      </c>
      <c r="B36" s="323">
        <v>3807</v>
      </c>
      <c r="C36" s="323">
        <v>1883</v>
      </c>
      <c r="D36" s="322">
        <v>1924</v>
      </c>
      <c r="E36" s="324" t="s">
        <v>507</v>
      </c>
      <c r="F36" s="320">
        <v>2057</v>
      </c>
      <c r="G36" s="320">
        <v>980</v>
      </c>
      <c r="H36" s="320">
        <v>1077</v>
      </c>
    </row>
    <row r="37" spans="1:8" ht="14.25" customHeight="1">
      <c r="A37" s="324" t="s">
        <v>557</v>
      </c>
      <c r="B37" s="323">
        <v>3997</v>
      </c>
      <c r="C37" s="323">
        <v>1975</v>
      </c>
      <c r="D37" s="322">
        <v>2022</v>
      </c>
      <c r="E37" s="324" t="s">
        <v>506</v>
      </c>
      <c r="F37" s="320">
        <v>1834</v>
      </c>
      <c r="G37" s="320">
        <v>822</v>
      </c>
      <c r="H37" s="320">
        <v>1012</v>
      </c>
    </row>
    <row r="38" spans="1:8" ht="14.25" customHeight="1">
      <c r="A38" s="324" t="s">
        <v>556</v>
      </c>
      <c r="B38" s="323">
        <v>4146</v>
      </c>
      <c r="C38" s="323">
        <v>2142</v>
      </c>
      <c r="D38" s="322">
        <v>2004</v>
      </c>
      <c r="E38" s="324" t="s">
        <v>505</v>
      </c>
      <c r="F38" s="320">
        <v>1674</v>
      </c>
      <c r="G38" s="320">
        <v>711</v>
      </c>
      <c r="H38" s="320">
        <v>963</v>
      </c>
    </row>
    <row r="39" spans="1:8" ht="14.25" customHeight="1">
      <c r="A39" s="324" t="s">
        <v>555</v>
      </c>
      <c r="B39" s="323">
        <v>4263</v>
      </c>
      <c r="C39" s="323">
        <v>2130</v>
      </c>
      <c r="D39" s="322">
        <v>2133</v>
      </c>
      <c r="E39" s="324" t="s">
        <v>504</v>
      </c>
      <c r="F39" s="320">
        <v>1470</v>
      </c>
      <c r="G39" s="320">
        <v>571</v>
      </c>
      <c r="H39" s="320">
        <v>899</v>
      </c>
    </row>
    <row r="40" spans="1:8" ht="14.25" customHeight="1">
      <c r="A40" s="324" t="s">
        <v>554</v>
      </c>
      <c r="B40" s="323">
        <v>4303</v>
      </c>
      <c r="C40" s="323">
        <v>2135</v>
      </c>
      <c r="D40" s="322">
        <v>2168</v>
      </c>
      <c r="E40" s="324" t="s">
        <v>503</v>
      </c>
      <c r="F40" s="320">
        <v>1151</v>
      </c>
      <c r="G40" s="320">
        <v>468</v>
      </c>
      <c r="H40" s="320">
        <v>683</v>
      </c>
    </row>
    <row r="41" spans="1:8" ht="14.25" customHeight="1">
      <c r="A41" s="324" t="s">
        <v>553</v>
      </c>
      <c r="B41" s="323">
        <v>4417</v>
      </c>
      <c r="C41" s="323">
        <v>2273</v>
      </c>
      <c r="D41" s="322">
        <v>2144</v>
      </c>
      <c r="E41" s="324" t="s">
        <v>502</v>
      </c>
      <c r="F41" s="320">
        <v>999</v>
      </c>
      <c r="G41" s="320">
        <v>399</v>
      </c>
      <c r="H41" s="320">
        <v>600</v>
      </c>
    </row>
    <row r="42" spans="1:8" ht="14.25" customHeight="1">
      <c r="A42" s="324" t="s">
        <v>552</v>
      </c>
      <c r="B42" s="323">
        <v>4638</v>
      </c>
      <c r="C42" s="323">
        <v>2372</v>
      </c>
      <c r="D42" s="322">
        <v>2266</v>
      </c>
      <c r="E42" s="324" t="s">
        <v>501</v>
      </c>
      <c r="F42" s="320">
        <v>846</v>
      </c>
      <c r="G42" s="320">
        <v>306</v>
      </c>
      <c r="H42" s="320">
        <v>540</v>
      </c>
    </row>
    <row r="43" spans="1:8" ht="14.25" customHeight="1">
      <c r="A43" s="324" t="s">
        <v>551</v>
      </c>
      <c r="B43" s="323">
        <v>4670</v>
      </c>
      <c r="C43" s="323">
        <v>2439</v>
      </c>
      <c r="D43" s="322">
        <v>2231</v>
      </c>
      <c r="E43" s="324" t="s">
        <v>500</v>
      </c>
      <c r="F43" s="320">
        <v>732</v>
      </c>
      <c r="G43" s="320">
        <v>243</v>
      </c>
      <c r="H43" s="320">
        <v>489</v>
      </c>
    </row>
    <row r="44" spans="1:8" ht="14.25" customHeight="1">
      <c r="A44" s="324" t="s">
        <v>550</v>
      </c>
      <c r="B44" s="323">
        <v>4934</v>
      </c>
      <c r="C44" s="323">
        <v>2503</v>
      </c>
      <c r="D44" s="322">
        <v>2431</v>
      </c>
      <c r="E44" s="324" t="s">
        <v>499</v>
      </c>
      <c r="F44" s="320">
        <v>663</v>
      </c>
      <c r="G44" s="320">
        <v>187</v>
      </c>
      <c r="H44" s="320">
        <v>476</v>
      </c>
    </row>
    <row r="45" spans="1:8" ht="14.25" customHeight="1">
      <c r="A45" s="324" t="s">
        <v>549</v>
      </c>
      <c r="B45" s="323">
        <v>5260</v>
      </c>
      <c r="C45" s="323">
        <v>2737</v>
      </c>
      <c r="D45" s="322">
        <v>2523</v>
      </c>
      <c r="E45" s="324" t="s">
        <v>498</v>
      </c>
      <c r="F45" s="320">
        <v>556</v>
      </c>
      <c r="G45" s="320">
        <v>156</v>
      </c>
      <c r="H45" s="320">
        <v>400</v>
      </c>
    </row>
    <row r="46" spans="1:8" ht="14.25" customHeight="1">
      <c r="A46" s="324" t="s">
        <v>548</v>
      </c>
      <c r="B46" s="323">
        <v>5504</v>
      </c>
      <c r="C46" s="323">
        <v>2875</v>
      </c>
      <c r="D46" s="322">
        <v>2629</v>
      </c>
      <c r="E46" s="324" t="s">
        <v>497</v>
      </c>
      <c r="F46" s="320">
        <v>398</v>
      </c>
      <c r="G46" s="320">
        <v>97</v>
      </c>
      <c r="H46" s="320">
        <v>301</v>
      </c>
    </row>
    <row r="47" spans="1:8" ht="14.25" customHeight="1">
      <c r="A47" s="324" t="s">
        <v>547</v>
      </c>
      <c r="B47" s="323">
        <v>5996</v>
      </c>
      <c r="C47" s="323">
        <v>3054</v>
      </c>
      <c r="D47" s="322">
        <v>2942</v>
      </c>
      <c r="E47" s="324" t="s">
        <v>496</v>
      </c>
      <c r="F47" s="320">
        <v>322</v>
      </c>
      <c r="G47" s="320">
        <v>71</v>
      </c>
      <c r="H47" s="320">
        <v>251</v>
      </c>
    </row>
    <row r="48" spans="1:8" ht="14.25" customHeight="1">
      <c r="A48" s="324" t="s">
        <v>546</v>
      </c>
      <c r="B48" s="323">
        <v>6287</v>
      </c>
      <c r="C48" s="323">
        <v>3358</v>
      </c>
      <c r="D48" s="322">
        <v>2929</v>
      </c>
      <c r="E48" s="324" t="s">
        <v>495</v>
      </c>
      <c r="F48" s="320">
        <v>292</v>
      </c>
      <c r="G48" s="320">
        <v>63</v>
      </c>
      <c r="H48" s="320">
        <v>229</v>
      </c>
    </row>
    <row r="49" spans="1:16" ht="14.25" customHeight="1">
      <c r="A49" s="324" t="s">
        <v>545</v>
      </c>
      <c r="B49" s="323">
        <v>6244</v>
      </c>
      <c r="C49" s="323">
        <v>3230</v>
      </c>
      <c r="D49" s="322">
        <v>3014</v>
      </c>
      <c r="E49" s="324" t="s">
        <v>494</v>
      </c>
      <c r="F49" s="320">
        <v>202</v>
      </c>
      <c r="G49" s="320">
        <v>31</v>
      </c>
      <c r="H49" s="320">
        <v>171</v>
      </c>
    </row>
    <row r="50" spans="1:16" ht="14.25" customHeight="1">
      <c r="A50" s="324" t="s">
        <v>544</v>
      </c>
      <c r="B50" s="323">
        <v>6128</v>
      </c>
      <c r="C50" s="323">
        <v>3163</v>
      </c>
      <c r="D50" s="322">
        <v>2965</v>
      </c>
      <c r="E50" s="324" t="s">
        <v>493</v>
      </c>
      <c r="F50" s="320">
        <v>160</v>
      </c>
      <c r="G50" s="320">
        <v>31</v>
      </c>
      <c r="H50" s="320">
        <v>129</v>
      </c>
    </row>
    <row r="51" spans="1:16" ht="14.25" customHeight="1">
      <c r="A51" s="324" t="s">
        <v>543</v>
      </c>
      <c r="B51" s="323">
        <v>5692</v>
      </c>
      <c r="C51" s="323">
        <v>2986</v>
      </c>
      <c r="D51" s="322">
        <v>2706</v>
      </c>
      <c r="E51" s="324" t="s">
        <v>492</v>
      </c>
      <c r="F51" s="320">
        <v>119</v>
      </c>
      <c r="G51" s="320">
        <v>17</v>
      </c>
      <c r="H51" s="320">
        <v>102</v>
      </c>
    </row>
    <row r="52" spans="1:16" ht="14.25" customHeight="1">
      <c r="A52" s="324" t="s">
        <v>542</v>
      </c>
      <c r="B52" s="323">
        <v>5764</v>
      </c>
      <c r="C52" s="323">
        <v>2933</v>
      </c>
      <c r="D52" s="322">
        <v>2831</v>
      </c>
      <c r="E52" s="324" t="s">
        <v>491</v>
      </c>
      <c r="F52" s="320">
        <v>88</v>
      </c>
      <c r="G52" s="320">
        <v>13</v>
      </c>
      <c r="H52" s="320">
        <v>75</v>
      </c>
    </row>
    <row r="53" spans="1:16" ht="14.25" customHeight="1">
      <c r="A53" s="324" t="s">
        <v>541</v>
      </c>
      <c r="B53" s="323">
        <v>5377</v>
      </c>
      <c r="C53" s="323">
        <v>2801</v>
      </c>
      <c r="D53" s="322">
        <v>2576</v>
      </c>
      <c r="E53" s="324" t="s">
        <v>490</v>
      </c>
      <c r="F53" s="320">
        <v>54</v>
      </c>
      <c r="G53" s="320">
        <v>16</v>
      </c>
      <c r="H53" s="320">
        <v>38</v>
      </c>
    </row>
    <row r="54" spans="1:16" ht="14.25" customHeight="1">
      <c r="A54" s="324" t="s">
        <v>540</v>
      </c>
      <c r="B54" s="323">
        <v>5327</v>
      </c>
      <c r="C54" s="323">
        <v>2774</v>
      </c>
      <c r="D54" s="322">
        <v>2553</v>
      </c>
      <c r="E54" s="324" t="s">
        <v>489</v>
      </c>
      <c r="F54" s="320">
        <v>46</v>
      </c>
      <c r="G54" s="320">
        <v>6</v>
      </c>
      <c r="H54" s="320">
        <v>40</v>
      </c>
    </row>
    <row r="55" spans="1:16" ht="14.25" customHeight="1">
      <c r="A55" s="324" t="s">
        <v>539</v>
      </c>
      <c r="B55" s="323">
        <v>4057</v>
      </c>
      <c r="C55" s="323">
        <v>2096</v>
      </c>
      <c r="D55" s="322">
        <v>1961</v>
      </c>
      <c r="E55" s="321" t="s">
        <v>596</v>
      </c>
      <c r="F55" s="320">
        <v>90</v>
      </c>
      <c r="G55" s="320">
        <v>10</v>
      </c>
      <c r="H55" s="320">
        <v>80</v>
      </c>
    </row>
    <row r="56" spans="1:16" ht="14.25" customHeight="1">
      <c r="A56" s="319" t="s">
        <v>538</v>
      </c>
      <c r="B56" s="318">
        <v>4923</v>
      </c>
      <c r="C56" s="318">
        <v>2579</v>
      </c>
      <c r="D56" s="317">
        <v>2344</v>
      </c>
      <c r="E56" s="316" t="s">
        <v>595</v>
      </c>
      <c r="F56" s="315">
        <v>1162</v>
      </c>
      <c r="G56" s="315">
        <v>533</v>
      </c>
      <c r="H56" s="315">
        <v>629</v>
      </c>
    </row>
    <row r="57" spans="1:16" ht="14.25" customHeight="1">
      <c r="A57" s="310"/>
      <c r="B57" s="314"/>
      <c r="C57" s="314"/>
      <c r="D57" s="313"/>
      <c r="E57" s="312" t="s">
        <v>594</v>
      </c>
      <c r="F57" s="311">
        <f>SUM(B6:B56,F6:F56)</f>
        <v>337498</v>
      </c>
      <c r="G57" s="311">
        <f>SUM(C6:C56,G6:G56)</f>
        <v>167023</v>
      </c>
      <c r="H57" s="311">
        <f>SUM(D6:D56,H6:H56)</f>
        <v>170475</v>
      </c>
    </row>
    <row r="58" spans="1:16" ht="15" customHeight="1">
      <c r="A58" s="310" t="s">
        <v>593</v>
      </c>
      <c r="B58" s="309"/>
      <c r="C58" s="309"/>
      <c r="D58" s="309"/>
      <c r="E58" s="308"/>
      <c r="F58" s="308"/>
      <c r="G58" s="308"/>
      <c r="H58" s="307"/>
    </row>
    <row r="62" spans="1:16" ht="15" customHeight="1">
      <c r="A62" s="299"/>
      <c r="B62" s="306"/>
      <c r="C62" s="305"/>
      <c r="D62" s="305"/>
      <c r="E62" s="300"/>
      <c r="F62" s="300"/>
      <c r="G62" s="300"/>
      <c r="H62" s="300"/>
      <c r="I62" s="300"/>
      <c r="J62" s="300"/>
      <c r="K62" s="300"/>
      <c r="P62" s="300"/>
    </row>
    <row r="63" spans="1:16" ht="15" customHeight="1">
      <c r="A63" s="299"/>
      <c r="B63" s="306"/>
      <c r="C63" s="305"/>
      <c r="D63" s="305"/>
      <c r="E63" s="300"/>
      <c r="F63" s="300"/>
      <c r="G63" s="300"/>
      <c r="H63" s="300"/>
      <c r="I63" s="300"/>
      <c r="J63" s="300"/>
      <c r="K63" s="300"/>
      <c r="P63" s="300"/>
    </row>
    <row r="64" spans="1:16" ht="15" customHeight="1">
      <c r="A64" s="299"/>
      <c r="B64" s="306"/>
      <c r="C64" s="305"/>
      <c r="D64" s="305"/>
      <c r="E64" s="300"/>
      <c r="F64" s="300"/>
      <c r="G64" s="300"/>
      <c r="H64" s="300"/>
      <c r="I64" s="300"/>
      <c r="J64" s="300"/>
      <c r="K64" s="300"/>
      <c r="P64" s="300"/>
    </row>
    <row r="65" spans="1:16" ht="15" customHeight="1">
      <c r="A65" s="299"/>
      <c r="B65" s="306"/>
      <c r="C65" s="305"/>
      <c r="D65" s="305"/>
      <c r="E65" s="300"/>
      <c r="F65" s="300"/>
      <c r="G65" s="300"/>
      <c r="H65" s="300"/>
      <c r="I65" s="300"/>
      <c r="J65" s="300"/>
      <c r="K65" s="300"/>
      <c r="P65" s="300"/>
    </row>
    <row r="66" spans="1:16" ht="15" customHeight="1">
      <c r="A66" s="299"/>
      <c r="B66" s="306"/>
      <c r="C66" s="305"/>
      <c r="D66" s="305"/>
      <c r="E66" s="300"/>
      <c r="F66" s="300"/>
      <c r="G66" s="300"/>
      <c r="H66" s="300"/>
      <c r="I66" s="300"/>
      <c r="J66" s="300"/>
      <c r="K66" s="300"/>
      <c r="P66" s="300"/>
    </row>
    <row r="67" spans="1:16" ht="15" customHeight="1">
      <c r="A67" s="299"/>
      <c r="B67" s="306"/>
      <c r="C67" s="305"/>
      <c r="D67" s="305"/>
      <c r="E67" s="300"/>
      <c r="F67" s="300"/>
      <c r="G67" s="300"/>
      <c r="H67" s="300"/>
      <c r="I67" s="300"/>
      <c r="J67" s="300"/>
      <c r="K67" s="300"/>
      <c r="P67" s="300"/>
    </row>
    <row r="68" spans="1:16" ht="15" customHeight="1">
      <c r="A68" s="299"/>
      <c r="B68" s="306"/>
      <c r="C68" s="305"/>
      <c r="D68" s="305"/>
      <c r="E68" s="300"/>
      <c r="F68" s="300"/>
      <c r="G68" s="300"/>
      <c r="H68" s="300"/>
      <c r="I68" s="300"/>
      <c r="J68" s="300"/>
      <c r="K68" s="300"/>
      <c r="P68" s="300"/>
    </row>
    <row r="69" spans="1:16" ht="15" customHeight="1">
      <c r="A69" s="299"/>
      <c r="B69" s="306"/>
      <c r="C69" s="305"/>
      <c r="D69" s="305"/>
      <c r="E69" s="300"/>
      <c r="F69" s="300"/>
      <c r="G69" s="300"/>
      <c r="H69" s="300"/>
      <c r="I69" s="300"/>
      <c r="J69" s="300"/>
      <c r="K69" s="300"/>
      <c r="P69" s="300"/>
    </row>
    <row r="70" spans="1:16" ht="15" customHeight="1">
      <c r="A70" s="299"/>
      <c r="B70" s="306"/>
      <c r="C70" s="305"/>
      <c r="D70" s="305"/>
      <c r="E70" s="300"/>
      <c r="F70" s="300"/>
      <c r="G70" s="300"/>
      <c r="H70" s="300"/>
      <c r="I70" s="300"/>
      <c r="J70" s="300"/>
      <c r="K70" s="300"/>
      <c r="P70" s="300"/>
    </row>
    <row r="71" spans="1:16" ht="15" customHeight="1">
      <c r="A71" s="299"/>
      <c r="B71" s="306"/>
      <c r="C71" s="305"/>
      <c r="D71" s="305"/>
      <c r="E71" s="300"/>
      <c r="F71" s="300"/>
      <c r="G71" s="300"/>
      <c r="H71" s="300"/>
      <c r="I71" s="300"/>
      <c r="J71" s="300"/>
      <c r="K71" s="300"/>
      <c r="P71" s="300"/>
    </row>
    <row r="72" spans="1:16" ht="15" customHeight="1">
      <c r="A72" s="299"/>
      <c r="B72" s="306"/>
      <c r="C72" s="305"/>
      <c r="D72" s="305"/>
      <c r="E72" s="300"/>
      <c r="F72" s="300"/>
      <c r="G72" s="300"/>
      <c r="H72" s="300"/>
      <c r="I72" s="300"/>
      <c r="J72" s="300"/>
      <c r="K72" s="300"/>
      <c r="P72" s="300"/>
    </row>
    <row r="73" spans="1:16" ht="15" customHeight="1">
      <c r="A73" s="299"/>
      <c r="B73" s="306"/>
      <c r="C73" s="305"/>
      <c r="D73" s="305"/>
      <c r="E73" s="300"/>
      <c r="F73" s="300"/>
      <c r="G73" s="300"/>
      <c r="H73" s="300"/>
      <c r="I73" s="300"/>
      <c r="J73" s="300"/>
      <c r="K73" s="300"/>
      <c r="P73" s="300"/>
    </row>
    <row r="74" spans="1:16" ht="15" customHeight="1">
      <c r="A74" s="299"/>
      <c r="B74" s="306"/>
      <c r="C74" s="305"/>
      <c r="D74" s="305"/>
      <c r="E74" s="300"/>
      <c r="F74" s="300"/>
      <c r="G74" s="300"/>
      <c r="H74" s="300"/>
      <c r="I74" s="300"/>
      <c r="J74" s="300"/>
      <c r="K74" s="300"/>
      <c r="P74" s="300"/>
    </row>
    <row r="75" spans="1:16" ht="15" customHeight="1">
      <c r="A75" s="299"/>
      <c r="B75" s="306"/>
      <c r="C75" s="305"/>
      <c r="D75" s="305"/>
      <c r="E75" s="300"/>
      <c r="F75" s="300"/>
      <c r="G75" s="300"/>
      <c r="H75" s="300"/>
      <c r="I75" s="300"/>
      <c r="J75" s="300"/>
      <c r="K75" s="300"/>
      <c r="P75" s="300"/>
    </row>
    <row r="76" spans="1:16" ht="15" customHeight="1">
      <c r="A76" s="299"/>
      <c r="B76" s="306"/>
      <c r="C76" s="305"/>
      <c r="D76" s="305"/>
      <c r="E76" s="300"/>
      <c r="F76" s="300"/>
      <c r="G76" s="300"/>
      <c r="H76" s="300"/>
      <c r="I76" s="300"/>
      <c r="J76" s="300"/>
      <c r="K76" s="300"/>
      <c r="P76" s="300"/>
    </row>
    <row r="77" spans="1:16" ht="15" customHeight="1">
      <c r="A77" s="299"/>
      <c r="B77" s="306"/>
      <c r="C77" s="305"/>
      <c r="D77" s="305"/>
      <c r="E77" s="300"/>
      <c r="F77" s="300"/>
      <c r="G77" s="300"/>
      <c r="H77" s="300"/>
      <c r="I77" s="300"/>
      <c r="J77" s="300"/>
      <c r="K77" s="300"/>
      <c r="P77" s="300"/>
    </row>
    <row r="78" spans="1:16" ht="15" customHeight="1">
      <c r="A78" s="299"/>
      <c r="B78" s="306"/>
      <c r="C78" s="305"/>
      <c r="D78" s="305"/>
      <c r="E78" s="300"/>
      <c r="F78" s="300"/>
      <c r="G78" s="300"/>
      <c r="H78" s="300"/>
      <c r="I78" s="300"/>
      <c r="J78" s="300"/>
      <c r="K78" s="300"/>
      <c r="P78" s="300"/>
    </row>
    <row r="79" spans="1:16" ht="15" customHeight="1">
      <c r="A79" s="299"/>
      <c r="B79" s="306"/>
      <c r="C79" s="305"/>
      <c r="D79" s="305"/>
      <c r="E79" s="300"/>
      <c r="F79" s="300"/>
      <c r="G79" s="300"/>
      <c r="H79" s="300"/>
      <c r="I79" s="300"/>
      <c r="J79" s="300"/>
      <c r="K79" s="300"/>
      <c r="P79" s="300"/>
    </row>
    <row r="80" spans="1:16" ht="15" customHeight="1">
      <c r="A80" s="299"/>
      <c r="B80" s="306"/>
      <c r="C80" s="305"/>
      <c r="D80" s="305"/>
      <c r="E80" s="300"/>
      <c r="F80" s="300"/>
      <c r="G80" s="300"/>
      <c r="H80" s="300"/>
      <c r="I80" s="300"/>
      <c r="J80" s="300"/>
      <c r="K80" s="300"/>
      <c r="P80" s="300"/>
    </row>
    <row r="81" spans="1:16" ht="15" customHeight="1">
      <c r="A81" s="299"/>
      <c r="B81" s="306"/>
      <c r="C81" s="305"/>
      <c r="D81" s="305"/>
      <c r="E81" s="300"/>
      <c r="F81" s="300"/>
      <c r="G81" s="300"/>
      <c r="H81" s="300"/>
      <c r="I81" s="300"/>
      <c r="J81" s="300"/>
      <c r="K81" s="300"/>
      <c r="P81" s="300"/>
    </row>
    <row r="82" spans="1:16" ht="15" customHeight="1">
      <c r="A82" s="299"/>
      <c r="B82" s="306"/>
      <c r="C82" s="305"/>
      <c r="D82" s="305"/>
      <c r="E82" s="300"/>
      <c r="F82" s="300"/>
      <c r="G82" s="300"/>
      <c r="H82" s="300"/>
      <c r="I82" s="300"/>
      <c r="J82" s="300"/>
      <c r="K82" s="300"/>
      <c r="P82" s="300"/>
    </row>
    <row r="83" spans="1:16" ht="15" customHeight="1">
      <c r="A83" s="299"/>
      <c r="B83" s="306"/>
      <c r="C83" s="305"/>
      <c r="D83" s="305"/>
      <c r="E83" s="300"/>
      <c r="F83" s="300"/>
      <c r="G83" s="300"/>
      <c r="H83" s="300"/>
      <c r="I83" s="300"/>
      <c r="J83" s="300"/>
      <c r="K83" s="300"/>
      <c r="P83" s="300"/>
    </row>
    <row r="84" spans="1:16" ht="15" customHeight="1">
      <c r="A84" s="299"/>
      <c r="B84" s="306"/>
      <c r="C84" s="305"/>
      <c r="D84" s="305"/>
      <c r="E84" s="300"/>
      <c r="F84" s="300"/>
      <c r="G84" s="300"/>
      <c r="H84" s="300"/>
      <c r="I84" s="300"/>
      <c r="J84" s="300"/>
      <c r="K84" s="300"/>
      <c r="P84" s="300"/>
    </row>
    <row r="85" spans="1:16" ht="15" customHeight="1">
      <c r="A85" s="299"/>
      <c r="B85" s="306"/>
      <c r="C85" s="305"/>
      <c r="D85" s="305"/>
      <c r="E85" s="300"/>
      <c r="F85" s="300"/>
      <c r="G85" s="300"/>
      <c r="H85" s="300"/>
      <c r="I85" s="300"/>
      <c r="J85" s="300"/>
      <c r="K85" s="300"/>
      <c r="P85" s="300"/>
    </row>
    <row r="86" spans="1:16" ht="15" customHeight="1">
      <c r="A86" s="299"/>
      <c r="B86" s="306"/>
      <c r="C86" s="305"/>
      <c r="D86" s="305"/>
      <c r="E86" s="300"/>
      <c r="F86" s="300"/>
      <c r="G86" s="300"/>
      <c r="H86" s="300"/>
      <c r="I86" s="300"/>
      <c r="J86" s="300"/>
      <c r="K86" s="300"/>
      <c r="P86" s="300"/>
    </row>
    <row r="87" spans="1:16" ht="15" customHeight="1">
      <c r="A87" s="299"/>
      <c r="B87" s="306"/>
      <c r="C87" s="305"/>
      <c r="D87" s="305"/>
      <c r="E87" s="300"/>
      <c r="F87" s="300"/>
      <c r="G87" s="300"/>
      <c r="H87" s="300"/>
      <c r="I87" s="300"/>
      <c r="J87" s="300"/>
      <c r="K87" s="300"/>
      <c r="P87" s="300"/>
    </row>
    <row r="88" spans="1:16" ht="15" customHeight="1">
      <c r="A88" s="299"/>
      <c r="B88" s="306"/>
      <c r="C88" s="305"/>
      <c r="D88" s="305"/>
      <c r="E88" s="300"/>
      <c r="F88" s="300"/>
      <c r="G88" s="300"/>
      <c r="H88" s="300"/>
      <c r="I88" s="300"/>
      <c r="J88" s="300"/>
      <c r="K88" s="300"/>
      <c r="P88" s="300"/>
    </row>
    <row r="89" spans="1:16" ht="15" customHeight="1">
      <c r="A89" s="299"/>
      <c r="B89" s="306"/>
      <c r="C89" s="305"/>
      <c r="D89" s="305"/>
      <c r="E89" s="300"/>
      <c r="F89" s="300"/>
      <c r="G89" s="300"/>
      <c r="H89" s="300"/>
      <c r="I89" s="300"/>
      <c r="J89" s="300"/>
      <c r="K89" s="300"/>
      <c r="P89" s="300"/>
    </row>
    <row r="90" spans="1:16" ht="15" customHeight="1">
      <c r="A90" s="299"/>
      <c r="B90" s="306"/>
      <c r="C90" s="305"/>
      <c r="D90" s="305"/>
      <c r="E90" s="300"/>
      <c r="F90" s="300"/>
      <c r="G90" s="300"/>
      <c r="H90" s="300"/>
      <c r="I90" s="300"/>
      <c r="J90" s="300"/>
      <c r="K90" s="300"/>
      <c r="P90" s="300"/>
    </row>
    <row r="91" spans="1:16" ht="15" customHeight="1">
      <c r="A91" s="299"/>
      <c r="B91" s="306"/>
      <c r="C91" s="305"/>
      <c r="D91" s="305"/>
      <c r="E91" s="300"/>
      <c r="F91" s="300"/>
      <c r="G91" s="300"/>
      <c r="H91" s="300"/>
      <c r="I91" s="300"/>
      <c r="J91" s="300"/>
      <c r="K91" s="300"/>
      <c r="P91" s="300"/>
    </row>
    <row r="92" spans="1:16" ht="15" customHeight="1">
      <c r="A92" s="299"/>
      <c r="B92" s="306"/>
      <c r="C92" s="305"/>
      <c r="D92" s="305"/>
      <c r="E92" s="300"/>
      <c r="F92" s="300"/>
      <c r="G92" s="300"/>
      <c r="H92" s="300"/>
      <c r="I92" s="300"/>
      <c r="J92" s="300"/>
      <c r="K92" s="300"/>
      <c r="P92" s="300"/>
    </row>
    <row r="93" spans="1:16" ht="15" customHeight="1">
      <c r="A93" s="299"/>
      <c r="B93" s="306"/>
      <c r="C93" s="305"/>
      <c r="D93" s="305"/>
      <c r="E93" s="300"/>
      <c r="F93" s="300"/>
      <c r="G93" s="300"/>
      <c r="H93" s="300"/>
      <c r="I93" s="300"/>
      <c r="J93" s="300"/>
      <c r="K93" s="300"/>
      <c r="P93" s="300"/>
    </row>
    <row r="94" spans="1:16" ht="15" customHeight="1">
      <c r="A94" s="299"/>
      <c r="B94" s="306"/>
      <c r="C94" s="305"/>
      <c r="D94" s="305"/>
      <c r="E94" s="300"/>
      <c r="F94" s="300"/>
      <c r="G94" s="300"/>
      <c r="H94" s="300"/>
      <c r="I94" s="300"/>
      <c r="J94" s="300"/>
      <c r="K94" s="300"/>
      <c r="P94" s="300"/>
    </row>
    <row r="95" spans="1:16" ht="15" customHeight="1">
      <c r="A95" s="299"/>
      <c r="B95" s="306"/>
      <c r="C95" s="305"/>
      <c r="D95" s="305"/>
      <c r="E95" s="300"/>
      <c r="F95" s="300"/>
      <c r="G95" s="300"/>
      <c r="H95" s="300"/>
      <c r="I95" s="300"/>
      <c r="J95" s="300"/>
      <c r="K95" s="300"/>
      <c r="P95" s="300"/>
    </row>
    <row r="96" spans="1:16" ht="15" customHeight="1">
      <c r="A96" s="299"/>
      <c r="B96" s="306"/>
      <c r="C96" s="305"/>
      <c r="D96" s="305"/>
      <c r="E96" s="300"/>
      <c r="F96" s="300"/>
      <c r="G96" s="300"/>
      <c r="H96" s="300"/>
      <c r="I96" s="300"/>
      <c r="J96" s="300"/>
      <c r="K96" s="300"/>
      <c r="P96" s="300"/>
    </row>
    <row r="97" spans="1:16" ht="15" customHeight="1">
      <c r="A97" s="299"/>
      <c r="B97" s="306"/>
      <c r="C97" s="305"/>
      <c r="D97" s="305"/>
      <c r="E97" s="300"/>
      <c r="F97" s="300"/>
      <c r="G97" s="300"/>
      <c r="H97" s="300"/>
      <c r="I97" s="300"/>
      <c r="J97" s="300"/>
      <c r="K97" s="300"/>
      <c r="P97" s="300"/>
    </row>
    <row r="98" spans="1:16" ht="15" customHeight="1">
      <c r="A98" s="299"/>
      <c r="B98" s="306"/>
      <c r="C98" s="305"/>
      <c r="D98" s="305"/>
      <c r="E98" s="300"/>
      <c r="F98" s="300"/>
      <c r="G98" s="300"/>
      <c r="H98" s="300"/>
      <c r="I98" s="300"/>
      <c r="J98" s="300"/>
      <c r="K98" s="300"/>
      <c r="P98" s="300"/>
    </row>
    <row r="99" spans="1:16" ht="15" customHeight="1">
      <c r="A99" s="299"/>
      <c r="B99" s="306"/>
      <c r="C99" s="305"/>
      <c r="D99" s="305"/>
      <c r="E99" s="300"/>
      <c r="F99" s="300"/>
      <c r="G99" s="300"/>
      <c r="H99" s="300"/>
      <c r="I99" s="300"/>
      <c r="J99" s="300"/>
      <c r="K99" s="300"/>
      <c r="P99" s="300"/>
    </row>
    <row r="100" spans="1:16" ht="15" customHeight="1">
      <c r="A100" s="299"/>
      <c r="B100" s="306"/>
      <c r="C100" s="305"/>
      <c r="D100" s="305"/>
      <c r="E100" s="300"/>
      <c r="F100" s="300"/>
      <c r="G100" s="300"/>
      <c r="H100" s="300"/>
      <c r="I100" s="300"/>
      <c r="J100" s="300"/>
      <c r="K100" s="300"/>
      <c r="P100" s="300"/>
    </row>
    <row r="101" spans="1:16" ht="15" customHeight="1">
      <c r="A101" s="299"/>
      <c r="B101" s="306"/>
      <c r="C101" s="305"/>
      <c r="D101" s="305"/>
      <c r="E101" s="300"/>
      <c r="F101" s="300"/>
      <c r="G101" s="300"/>
      <c r="H101" s="300"/>
      <c r="I101" s="300"/>
      <c r="J101" s="300"/>
      <c r="K101" s="300"/>
      <c r="P101" s="300"/>
    </row>
    <row r="102" spans="1:16" ht="15" customHeight="1">
      <c r="A102" s="299"/>
      <c r="B102" s="306"/>
      <c r="C102" s="305"/>
      <c r="D102" s="305"/>
      <c r="E102" s="300"/>
      <c r="F102" s="300"/>
      <c r="G102" s="300"/>
      <c r="H102" s="300"/>
      <c r="I102" s="300"/>
      <c r="J102" s="300"/>
      <c r="K102" s="300"/>
      <c r="P102" s="300"/>
    </row>
    <row r="103" spans="1:16" ht="15" customHeight="1">
      <c r="A103" s="299"/>
      <c r="B103" s="306"/>
      <c r="C103" s="305"/>
      <c r="D103" s="305"/>
      <c r="E103" s="300"/>
      <c r="F103" s="300"/>
      <c r="G103" s="300"/>
      <c r="H103" s="300"/>
      <c r="I103" s="300"/>
      <c r="J103" s="300"/>
      <c r="K103" s="300"/>
      <c r="P103" s="300"/>
    </row>
    <row r="104" spans="1:16" ht="15" customHeight="1">
      <c r="A104" s="299"/>
      <c r="B104" s="306"/>
      <c r="C104" s="305"/>
      <c r="D104" s="305"/>
      <c r="E104" s="300"/>
      <c r="F104" s="300"/>
      <c r="G104" s="300"/>
      <c r="H104" s="300"/>
      <c r="I104" s="300"/>
      <c r="J104" s="300"/>
      <c r="K104" s="300"/>
      <c r="P104" s="300"/>
    </row>
    <row r="105" spans="1:16" ht="15" customHeight="1">
      <c r="A105" s="299"/>
      <c r="B105" s="306"/>
      <c r="C105" s="305"/>
      <c r="D105" s="305"/>
      <c r="E105" s="300"/>
      <c r="F105" s="300"/>
      <c r="G105" s="300"/>
      <c r="H105" s="300"/>
      <c r="I105" s="300"/>
      <c r="J105" s="300"/>
      <c r="K105" s="300"/>
      <c r="P105" s="300"/>
    </row>
    <row r="106" spans="1:16" ht="15" customHeight="1">
      <c r="A106" s="299"/>
      <c r="B106" s="306"/>
      <c r="C106" s="305"/>
      <c r="D106" s="305"/>
      <c r="E106" s="300"/>
      <c r="F106" s="300"/>
      <c r="G106" s="300"/>
      <c r="H106" s="300"/>
      <c r="I106" s="300"/>
      <c r="J106" s="300"/>
      <c r="K106" s="300"/>
      <c r="P106" s="300"/>
    </row>
    <row r="107" spans="1:16" ht="15" customHeight="1">
      <c r="A107" s="299"/>
      <c r="B107" s="306"/>
      <c r="C107" s="305"/>
      <c r="D107" s="305"/>
      <c r="E107" s="300"/>
      <c r="F107" s="300"/>
      <c r="G107" s="300"/>
      <c r="H107" s="300"/>
      <c r="I107" s="300"/>
      <c r="J107" s="300"/>
      <c r="K107" s="300"/>
      <c r="P107" s="300"/>
    </row>
    <row r="108" spans="1:16" ht="15" customHeight="1">
      <c r="A108" s="296"/>
      <c r="B108" s="306"/>
      <c r="C108" s="305"/>
      <c r="D108" s="305"/>
      <c r="E108" s="300"/>
      <c r="F108" s="300"/>
      <c r="G108" s="300"/>
      <c r="H108" s="300"/>
      <c r="I108" s="300"/>
      <c r="J108" s="300"/>
      <c r="K108" s="300"/>
      <c r="P108" s="300"/>
    </row>
    <row r="109" spans="1:16" ht="15" customHeight="1">
      <c r="A109" s="296"/>
      <c r="B109" s="306"/>
      <c r="C109" s="305"/>
      <c r="D109" s="305"/>
      <c r="E109" s="300"/>
      <c r="F109" s="300"/>
      <c r="G109" s="300"/>
      <c r="H109" s="300"/>
      <c r="I109" s="300"/>
      <c r="J109" s="300"/>
      <c r="K109" s="300"/>
      <c r="P109" s="300"/>
    </row>
    <row r="110" spans="1:16" ht="15" customHeight="1">
      <c r="A110" s="304"/>
      <c r="B110" s="300"/>
      <c r="C110" s="300"/>
      <c r="D110" s="300"/>
      <c r="E110" s="300"/>
      <c r="F110" s="300"/>
      <c r="G110" s="300"/>
      <c r="H110" s="300"/>
      <c r="I110" s="300"/>
      <c r="J110" s="300"/>
      <c r="K110" s="300"/>
      <c r="P110" s="300"/>
    </row>
    <row r="111" spans="1:16" ht="15" customHeight="1">
      <c r="A111" s="304"/>
      <c r="B111" s="300"/>
      <c r="C111" s="300"/>
      <c r="D111" s="300"/>
      <c r="E111" s="300"/>
      <c r="F111" s="300"/>
      <c r="G111" s="300"/>
      <c r="H111" s="300"/>
      <c r="I111" s="300"/>
      <c r="J111" s="300"/>
      <c r="K111" s="300"/>
      <c r="P111" s="300"/>
    </row>
    <row r="112" spans="1:16" ht="15" customHeight="1">
      <c r="A112" s="303" t="s">
        <v>592</v>
      </c>
      <c r="B112" s="302" t="s">
        <v>591</v>
      </c>
      <c r="C112" s="302" t="s">
        <v>590</v>
      </c>
      <c r="D112" s="301" t="s">
        <v>589</v>
      </c>
      <c r="E112" s="300"/>
      <c r="F112" s="300"/>
      <c r="G112" s="300"/>
      <c r="H112" s="300"/>
      <c r="I112" s="300"/>
      <c r="J112" s="300"/>
      <c r="K112" s="300"/>
      <c r="P112" s="300"/>
    </row>
    <row r="113" spans="1:16" ht="15" customHeight="1">
      <c r="A113" s="299" t="s">
        <v>588</v>
      </c>
      <c r="B113" s="298">
        <v>1366</v>
      </c>
      <c r="C113" s="298">
        <v>1283</v>
      </c>
      <c r="D113" s="297">
        <f>B113*-1</f>
        <v>-1366</v>
      </c>
      <c r="E113" s="300"/>
      <c r="F113" s="300"/>
      <c r="G113" s="300"/>
      <c r="H113" s="300"/>
      <c r="I113" s="300"/>
      <c r="J113" s="300"/>
      <c r="K113" s="300"/>
      <c r="P113" s="300"/>
    </row>
    <row r="114" spans="1:16" ht="15" customHeight="1">
      <c r="A114" s="299" t="s">
        <v>587</v>
      </c>
      <c r="B114" s="298">
        <v>1398</v>
      </c>
      <c r="C114" s="298">
        <v>1373</v>
      </c>
      <c r="D114" s="297">
        <f>B114*-1</f>
        <v>-1398</v>
      </c>
      <c r="E114" s="300"/>
      <c r="F114" s="300"/>
      <c r="G114" s="300"/>
      <c r="H114" s="300"/>
      <c r="I114" s="300"/>
      <c r="J114" s="300"/>
      <c r="K114" s="300"/>
      <c r="P114" s="300"/>
    </row>
    <row r="115" spans="1:16" ht="15" customHeight="1">
      <c r="A115" s="299" t="s">
        <v>586</v>
      </c>
      <c r="B115" s="298">
        <v>1418</v>
      </c>
      <c r="C115" s="298">
        <v>1392</v>
      </c>
      <c r="D115" s="297">
        <f>B115*-1</f>
        <v>-1418</v>
      </c>
      <c r="E115" s="300"/>
      <c r="F115" s="300"/>
      <c r="G115" s="300"/>
      <c r="H115" s="300"/>
      <c r="I115" s="300"/>
      <c r="J115" s="300"/>
      <c r="K115" s="300"/>
      <c r="P115" s="300"/>
    </row>
    <row r="116" spans="1:16" ht="15" customHeight="1">
      <c r="A116" s="299" t="s">
        <v>585</v>
      </c>
      <c r="B116" s="298">
        <v>1498</v>
      </c>
      <c r="C116" s="298">
        <v>1479</v>
      </c>
      <c r="D116" s="297">
        <f>B116*-1</f>
        <v>-1498</v>
      </c>
      <c r="E116" s="300"/>
      <c r="F116" s="300"/>
      <c r="G116" s="300"/>
      <c r="H116" s="300"/>
      <c r="I116" s="300"/>
      <c r="J116" s="300"/>
      <c r="K116" s="300"/>
      <c r="P116" s="300"/>
    </row>
    <row r="117" spans="1:16" ht="15" customHeight="1">
      <c r="A117" s="299" t="s">
        <v>584</v>
      </c>
      <c r="B117" s="298">
        <v>1531</v>
      </c>
      <c r="C117" s="298">
        <v>1420</v>
      </c>
      <c r="D117" s="297">
        <f>B117*-1</f>
        <v>-1531</v>
      </c>
      <c r="E117" s="300"/>
      <c r="F117" s="300"/>
      <c r="G117" s="300"/>
      <c r="H117" s="300"/>
      <c r="I117" s="300"/>
      <c r="J117" s="300"/>
      <c r="K117" s="300"/>
      <c r="P117" s="300"/>
    </row>
    <row r="118" spans="1:16" ht="15" customHeight="1">
      <c r="A118" s="299" t="s">
        <v>583</v>
      </c>
      <c r="B118" s="298">
        <v>1571</v>
      </c>
      <c r="C118" s="298">
        <v>1495</v>
      </c>
      <c r="D118" s="297">
        <f>B118*-1</f>
        <v>-1571</v>
      </c>
      <c r="E118" s="300"/>
      <c r="F118" s="300"/>
      <c r="G118" s="300"/>
      <c r="H118" s="300"/>
      <c r="I118" s="300"/>
      <c r="J118" s="300"/>
      <c r="K118" s="300"/>
      <c r="P118" s="300"/>
    </row>
    <row r="119" spans="1:16" ht="15" customHeight="1">
      <c r="A119" s="299" t="s">
        <v>582</v>
      </c>
      <c r="B119" s="298">
        <v>1488</v>
      </c>
      <c r="C119" s="298">
        <v>1509</v>
      </c>
      <c r="D119" s="297">
        <f>B119*-1</f>
        <v>-1488</v>
      </c>
      <c r="E119" s="300"/>
      <c r="F119" s="300"/>
      <c r="G119" s="300"/>
      <c r="H119" s="300"/>
      <c r="I119" s="300"/>
      <c r="J119" s="300"/>
      <c r="K119" s="300"/>
      <c r="P119" s="300"/>
    </row>
    <row r="120" spans="1:16" ht="15" customHeight="1">
      <c r="A120" s="299" t="s">
        <v>581</v>
      </c>
      <c r="B120" s="298">
        <v>1575</v>
      </c>
      <c r="C120" s="298">
        <v>1497</v>
      </c>
      <c r="D120" s="297">
        <f>B120*-1</f>
        <v>-1575</v>
      </c>
      <c r="E120" s="300"/>
      <c r="F120" s="300"/>
      <c r="G120" s="300"/>
      <c r="H120" s="300"/>
      <c r="I120" s="300"/>
      <c r="J120" s="300"/>
      <c r="K120" s="300"/>
      <c r="P120" s="300"/>
    </row>
    <row r="121" spans="1:16" ht="15" customHeight="1">
      <c r="A121" s="299" t="s">
        <v>580</v>
      </c>
      <c r="B121" s="298">
        <v>1473</v>
      </c>
      <c r="C121" s="298">
        <v>1488</v>
      </c>
      <c r="D121" s="297">
        <f>B121*-1</f>
        <v>-1473</v>
      </c>
      <c r="E121" s="300"/>
      <c r="F121" s="300"/>
      <c r="G121" s="300"/>
      <c r="H121" s="300"/>
      <c r="I121" s="300"/>
      <c r="J121" s="300"/>
      <c r="K121" s="300"/>
      <c r="P121" s="300"/>
    </row>
    <row r="122" spans="1:16" ht="15" customHeight="1">
      <c r="A122" s="299" t="s">
        <v>579</v>
      </c>
      <c r="B122" s="298">
        <v>1458</v>
      </c>
      <c r="C122" s="298">
        <v>1378</v>
      </c>
      <c r="D122" s="297">
        <f>B122*-1</f>
        <v>-1458</v>
      </c>
      <c r="E122" s="300"/>
      <c r="F122" s="300"/>
      <c r="G122" s="300"/>
      <c r="H122" s="300"/>
      <c r="I122" s="300"/>
      <c r="J122" s="300"/>
      <c r="K122" s="300"/>
      <c r="P122" s="300"/>
    </row>
    <row r="123" spans="1:16" ht="15" customHeight="1">
      <c r="A123" s="299" t="s">
        <v>578</v>
      </c>
      <c r="B123" s="298">
        <v>1540</v>
      </c>
      <c r="C123" s="298">
        <v>1382</v>
      </c>
      <c r="D123" s="297">
        <f>B123*-1</f>
        <v>-1540</v>
      </c>
      <c r="E123" s="300"/>
      <c r="F123" s="300"/>
      <c r="G123" s="300"/>
      <c r="H123" s="300"/>
      <c r="I123" s="300"/>
      <c r="J123" s="300"/>
      <c r="K123" s="300"/>
      <c r="P123" s="300"/>
    </row>
    <row r="124" spans="1:16" ht="15" customHeight="1">
      <c r="A124" s="299" t="s">
        <v>577</v>
      </c>
      <c r="B124" s="298">
        <v>1518</v>
      </c>
      <c r="C124" s="298">
        <v>1502</v>
      </c>
      <c r="D124" s="297">
        <f>B124*-1</f>
        <v>-1518</v>
      </c>
      <c r="E124" s="300"/>
      <c r="F124" s="300"/>
      <c r="G124" s="300"/>
      <c r="H124" s="300"/>
      <c r="I124" s="300"/>
      <c r="J124" s="300"/>
      <c r="K124" s="300"/>
      <c r="P124" s="300"/>
    </row>
    <row r="125" spans="1:16" ht="15" customHeight="1">
      <c r="A125" s="299" t="s">
        <v>576</v>
      </c>
      <c r="B125" s="298">
        <v>1602</v>
      </c>
      <c r="C125" s="298">
        <v>1594</v>
      </c>
      <c r="D125" s="297">
        <f>B125*-1</f>
        <v>-1602</v>
      </c>
      <c r="E125" s="300"/>
      <c r="F125" s="300"/>
      <c r="G125" s="300"/>
      <c r="H125" s="300"/>
      <c r="I125" s="300"/>
      <c r="J125" s="300"/>
      <c r="K125" s="300"/>
      <c r="P125" s="300"/>
    </row>
    <row r="126" spans="1:16" ht="15" customHeight="1">
      <c r="A126" s="299" t="s">
        <v>575</v>
      </c>
      <c r="B126" s="298">
        <v>1591</v>
      </c>
      <c r="C126" s="298">
        <v>1477</v>
      </c>
      <c r="D126" s="297">
        <f>B126*-1</f>
        <v>-1591</v>
      </c>
      <c r="E126" s="300"/>
      <c r="F126" s="300"/>
      <c r="G126" s="300"/>
      <c r="H126" s="300"/>
      <c r="I126" s="300"/>
      <c r="J126" s="300"/>
      <c r="K126" s="300"/>
      <c r="P126" s="300"/>
    </row>
    <row r="127" spans="1:16" ht="15" customHeight="1">
      <c r="A127" s="299" t="s">
        <v>574</v>
      </c>
      <c r="B127" s="298">
        <v>1647</v>
      </c>
      <c r="C127" s="298">
        <v>1486</v>
      </c>
      <c r="D127" s="297">
        <f>B127*-1</f>
        <v>-1647</v>
      </c>
      <c r="E127" s="300"/>
      <c r="F127" s="300"/>
      <c r="G127" s="300"/>
      <c r="H127" s="300"/>
      <c r="I127" s="300"/>
      <c r="J127" s="300"/>
      <c r="K127" s="300"/>
      <c r="P127" s="300"/>
    </row>
    <row r="128" spans="1:16" ht="15" customHeight="1">
      <c r="A128" s="299" t="s">
        <v>573</v>
      </c>
      <c r="B128" s="298">
        <v>1640</v>
      </c>
      <c r="C128" s="298">
        <v>1588</v>
      </c>
      <c r="D128" s="297">
        <f>B128*-1</f>
        <v>-1640</v>
      </c>
      <c r="E128" s="300"/>
      <c r="F128" s="300"/>
      <c r="G128" s="300"/>
      <c r="H128" s="300"/>
      <c r="I128" s="300"/>
      <c r="J128" s="300"/>
      <c r="K128" s="300"/>
      <c r="P128" s="300"/>
    </row>
    <row r="129" spans="1:16" ht="15" customHeight="1">
      <c r="A129" s="299" t="s">
        <v>572</v>
      </c>
      <c r="B129" s="298">
        <v>1685</v>
      </c>
      <c r="C129" s="298">
        <v>1575</v>
      </c>
      <c r="D129" s="297">
        <f>B129*-1</f>
        <v>-1685</v>
      </c>
      <c r="E129" s="300"/>
      <c r="F129" s="300"/>
      <c r="G129" s="300"/>
      <c r="H129" s="300"/>
      <c r="I129" s="300"/>
      <c r="J129" s="300"/>
      <c r="K129" s="300"/>
      <c r="P129" s="300"/>
    </row>
    <row r="130" spans="1:16" ht="15" customHeight="1">
      <c r="A130" s="299" t="s">
        <v>571</v>
      </c>
      <c r="B130" s="298">
        <v>1713</v>
      </c>
      <c r="C130" s="298">
        <v>1655</v>
      </c>
      <c r="D130" s="297">
        <f>B130*-1</f>
        <v>-1713</v>
      </c>
      <c r="E130" s="300"/>
      <c r="F130" s="300"/>
      <c r="G130" s="300"/>
      <c r="H130" s="300"/>
      <c r="I130" s="300"/>
      <c r="J130" s="300"/>
      <c r="K130" s="300"/>
      <c r="P130" s="300"/>
    </row>
    <row r="131" spans="1:16" ht="15" customHeight="1">
      <c r="A131" s="299" t="s">
        <v>570</v>
      </c>
      <c r="B131" s="298">
        <v>1667</v>
      </c>
      <c r="C131" s="298">
        <v>1734</v>
      </c>
      <c r="D131" s="297">
        <f>B131*-1</f>
        <v>-1667</v>
      </c>
      <c r="E131" s="300"/>
      <c r="F131" s="300"/>
      <c r="G131" s="300"/>
      <c r="H131" s="300"/>
      <c r="I131" s="300"/>
      <c r="J131" s="300"/>
      <c r="K131" s="300"/>
      <c r="P131" s="300"/>
    </row>
    <row r="132" spans="1:16" ht="15" customHeight="1">
      <c r="A132" s="299" t="s">
        <v>569</v>
      </c>
      <c r="B132" s="298">
        <v>1734</v>
      </c>
      <c r="C132" s="298">
        <v>1817</v>
      </c>
      <c r="D132" s="297">
        <f>B132*-1</f>
        <v>-1734</v>
      </c>
      <c r="E132" s="300"/>
      <c r="F132" s="300"/>
      <c r="G132" s="300"/>
      <c r="H132" s="300"/>
      <c r="I132" s="300"/>
      <c r="J132" s="300"/>
      <c r="K132" s="300"/>
      <c r="P132" s="300"/>
    </row>
    <row r="133" spans="1:16" ht="15" customHeight="1">
      <c r="A133" s="299" t="s">
        <v>568</v>
      </c>
      <c r="B133" s="298">
        <v>1805</v>
      </c>
      <c r="C133" s="298">
        <v>1962</v>
      </c>
      <c r="D133" s="297">
        <f>B133*-1</f>
        <v>-1805</v>
      </c>
      <c r="E133" s="300"/>
      <c r="F133" s="300"/>
      <c r="G133" s="300"/>
      <c r="H133" s="300"/>
      <c r="I133" s="300"/>
      <c r="J133" s="300"/>
      <c r="K133" s="300"/>
      <c r="P133" s="300"/>
    </row>
    <row r="134" spans="1:16" ht="15" customHeight="1">
      <c r="A134" s="299" t="s">
        <v>567</v>
      </c>
      <c r="B134" s="298">
        <v>1712</v>
      </c>
      <c r="C134" s="298">
        <v>1852</v>
      </c>
      <c r="D134" s="297">
        <f>B134*-1</f>
        <v>-1712</v>
      </c>
      <c r="E134" s="300"/>
      <c r="F134" s="300"/>
      <c r="G134" s="300"/>
      <c r="H134" s="300"/>
      <c r="I134" s="300"/>
      <c r="J134" s="300"/>
      <c r="K134" s="300"/>
      <c r="P134" s="300"/>
    </row>
    <row r="135" spans="1:16" ht="15" customHeight="1">
      <c r="A135" s="299" t="s">
        <v>566</v>
      </c>
      <c r="B135" s="298">
        <v>1725</v>
      </c>
      <c r="C135" s="298">
        <v>1669</v>
      </c>
      <c r="D135" s="297">
        <f>B135*-1</f>
        <v>-1725</v>
      </c>
      <c r="E135" s="300"/>
      <c r="F135" s="300"/>
      <c r="G135" s="300"/>
      <c r="H135" s="300"/>
      <c r="I135" s="300"/>
      <c r="J135" s="300"/>
      <c r="K135" s="300"/>
      <c r="P135" s="300"/>
    </row>
    <row r="136" spans="1:16" ht="15" customHeight="1">
      <c r="A136" s="299" t="s">
        <v>565</v>
      </c>
      <c r="B136" s="298">
        <v>1663</v>
      </c>
      <c r="C136" s="298">
        <v>1707</v>
      </c>
      <c r="D136" s="297">
        <f>B136*-1</f>
        <v>-1663</v>
      </c>
      <c r="E136" s="300"/>
      <c r="F136" s="300"/>
      <c r="G136" s="300"/>
      <c r="H136" s="300"/>
      <c r="I136" s="300"/>
      <c r="J136" s="300"/>
      <c r="K136" s="300"/>
      <c r="P136" s="300"/>
    </row>
    <row r="137" spans="1:16" ht="15" customHeight="1">
      <c r="A137" s="299" t="s">
        <v>564</v>
      </c>
      <c r="B137" s="298">
        <v>1689</v>
      </c>
      <c r="C137" s="298">
        <v>1719</v>
      </c>
      <c r="D137" s="297">
        <f>B137*-1</f>
        <v>-1689</v>
      </c>
      <c r="E137" s="300"/>
      <c r="F137" s="300"/>
      <c r="G137" s="300"/>
      <c r="H137" s="300"/>
      <c r="I137" s="300"/>
      <c r="J137" s="300"/>
      <c r="K137" s="300"/>
      <c r="P137" s="300"/>
    </row>
    <row r="138" spans="1:16" ht="15" customHeight="1">
      <c r="A138" s="299" t="s">
        <v>563</v>
      </c>
      <c r="B138" s="298">
        <v>1726</v>
      </c>
      <c r="C138" s="298">
        <v>1667</v>
      </c>
      <c r="D138" s="297">
        <f>B138*-1</f>
        <v>-1726</v>
      </c>
      <c r="E138" s="300"/>
      <c r="F138" s="300"/>
      <c r="G138" s="300"/>
      <c r="H138" s="300"/>
      <c r="I138" s="300"/>
      <c r="J138" s="300"/>
      <c r="K138" s="300"/>
      <c r="P138" s="300"/>
    </row>
    <row r="139" spans="1:16" ht="15" customHeight="1">
      <c r="A139" s="299" t="s">
        <v>562</v>
      </c>
      <c r="B139" s="298">
        <v>1730</v>
      </c>
      <c r="C139" s="298">
        <v>1701</v>
      </c>
      <c r="D139" s="297">
        <f>B139*-1</f>
        <v>-1730</v>
      </c>
      <c r="E139" s="300"/>
      <c r="F139" s="300"/>
      <c r="G139" s="300"/>
      <c r="H139" s="300"/>
      <c r="I139" s="300"/>
      <c r="J139" s="300"/>
      <c r="K139" s="300"/>
      <c r="P139" s="300"/>
    </row>
    <row r="140" spans="1:16" ht="15" customHeight="1">
      <c r="A140" s="299" t="s">
        <v>561</v>
      </c>
      <c r="B140" s="298">
        <v>1804</v>
      </c>
      <c r="C140" s="298">
        <v>1779</v>
      </c>
      <c r="D140" s="297">
        <f>B140*-1</f>
        <v>-1804</v>
      </c>
      <c r="E140" s="300"/>
      <c r="F140" s="300"/>
      <c r="G140" s="300"/>
      <c r="H140" s="300"/>
      <c r="I140" s="300"/>
      <c r="J140" s="300"/>
      <c r="K140" s="300"/>
      <c r="P140" s="300"/>
    </row>
    <row r="141" spans="1:16" ht="15" customHeight="1">
      <c r="A141" s="299" t="s">
        <v>560</v>
      </c>
      <c r="B141" s="298">
        <v>1815</v>
      </c>
      <c r="C141" s="298">
        <v>1841</v>
      </c>
      <c r="D141" s="297">
        <f>B141*-1</f>
        <v>-1815</v>
      </c>
      <c r="E141" s="300"/>
      <c r="F141" s="300"/>
      <c r="G141" s="300"/>
      <c r="H141" s="300"/>
      <c r="I141" s="300"/>
      <c r="J141" s="300"/>
      <c r="K141" s="300"/>
      <c r="P141" s="300"/>
    </row>
    <row r="142" spans="1:16" ht="15" customHeight="1">
      <c r="A142" s="299" t="s">
        <v>559</v>
      </c>
      <c r="B142" s="298">
        <v>1848</v>
      </c>
      <c r="C142" s="298">
        <v>1824</v>
      </c>
      <c r="D142" s="297">
        <f>B142*-1</f>
        <v>-1848</v>
      </c>
      <c r="E142" s="300"/>
      <c r="F142" s="300"/>
      <c r="G142" s="300"/>
      <c r="H142" s="300"/>
      <c r="I142" s="300"/>
      <c r="J142" s="300"/>
      <c r="K142" s="300"/>
      <c r="P142" s="300"/>
    </row>
    <row r="143" spans="1:16" ht="15" customHeight="1">
      <c r="A143" s="299" t="s">
        <v>558</v>
      </c>
      <c r="B143" s="298">
        <v>1883</v>
      </c>
      <c r="C143" s="298">
        <v>1924</v>
      </c>
      <c r="D143" s="297">
        <f>B143*-1</f>
        <v>-1883</v>
      </c>
      <c r="E143" s="300"/>
      <c r="F143" s="300"/>
      <c r="G143" s="300"/>
      <c r="H143" s="300"/>
      <c r="I143" s="300"/>
      <c r="J143" s="300"/>
      <c r="K143" s="300"/>
      <c r="P143" s="300"/>
    </row>
    <row r="144" spans="1:16" ht="15" customHeight="1">
      <c r="A144" s="299" t="s">
        <v>557</v>
      </c>
      <c r="B144" s="298">
        <v>1975</v>
      </c>
      <c r="C144" s="298">
        <v>2022</v>
      </c>
      <c r="D144" s="297">
        <f>B144*-1</f>
        <v>-1975</v>
      </c>
      <c r="E144" s="300"/>
      <c r="F144" s="300"/>
      <c r="G144" s="300"/>
      <c r="H144" s="300"/>
      <c r="I144" s="300"/>
      <c r="J144" s="300"/>
      <c r="K144" s="300"/>
      <c r="P144" s="300"/>
    </row>
    <row r="145" spans="1:16" ht="15" customHeight="1">
      <c r="A145" s="299" t="s">
        <v>556</v>
      </c>
      <c r="B145" s="298">
        <v>2142</v>
      </c>
      <c r="C145" s="298">
        <v>2004</v>
      </c>
      <c r="D145" s="297">
        <f>B145*-1</f>
        <v>-2142</v>
      </c>
      <c r="E145" s="300"/>
      <c r="F145" s="300"/>
      <c r="G145" s="300"/>
      <c r="H145" s="300"/>
      <c r="I145" s="300"/>
      <c r="J145" s="300"/>
      <c r="K145" s="300"/>
      <c r="P145" s="300"/>
    </row>
    <row r="146" spans="1:16" ht="15" customHeight="1">
      <c r="A146" s="299" t="s">
        <v>555</v>
      </c>
      <c r="B146" s="298">
        <v>2130</v>
      </c>
      <c r="C146" s="298">
        <v>2133</v>
      </c>
      <c r="D146" s="297">
        <f>B146*-1</f>
        <v>-2130</v>
      </c>
      <c r="E146" s="300"/>
      <c r="F146" s="300"/>
      <c r="G146" s="300"/>
      <c r="H146" s="300"/>
      <c r="I146" s="300"/>
      <c r="J146" s="300"/>
      <c r="K146" s="300"/>
      <c r="P146" s="300"/>
    </row>
    <row r="147" spans="1:16" ht="15" customHeight="1">
      <c r="A147" s="299" t="s">
        <v>554</v>
      </c>
      <c r="B147" s="298">
        <v>2135</v>
      </c>
      <c r="C147" s="298">
        <v>2168</v>
      </c>
      <c r="D147" s="297">
        <f>B147*-1</f>
        <v>-2135</v>
      </c>
      <c r="E147" s="300"/>
      <c r="F147" s="300"/>
      <c r="G147" s="300"/>
      <c r="H147" s="300"/>
      <c r="I147" s="300"/>
      <c r="J147" s="300"/>
      <c r="K147" s="300"/>
      <c r="P147" s="300"/>
    </row>
    <row r="148" spans="1:16" ht="15" customHeight="1">
      <c r="A148" s="299" t="s">
        <v>553</v>
      </c>
      <c r="B148" s="298">
        <v>2273</v>
      </c>
      <c r="C148" s="298">
        <v>2144</v>
      </c>
      <c r="D148" s="297">
        <f>B148*-1</f>
        <v>-2273</v>
      </c>
      <c r="E148" s="300"/>
      <c r="F148" s="300"/>
      <c r="G148" s="300"/>
      <c r="H148" s="300"/>
      <c r="I148" s="300"/>
      <c r="J148" s="300"/>
      <c r="K148" s="300"/>
      <c r="P148" s="300"/>
    </row>
    <row r="149" spans="1:16" ht="15" customHeight="1">
      <c r="A149" s="299" t="s">
        <v>552</v>
      </c>
      <c r="B149" s="298">
        <v>2372</v>
      </c>
      <c r="C149" s="298">
        <v>2266</v>
      </c>
      <c r="D149" s="297">
        <f>B149*-1</f>
        <v>-2372</v>
      </c>
      <c r="E149" s="300"/>
      <c r="F149" s="300"/>
      <c r="G149" s="300"/>
      <c r="H149" s="300"/>
      <c r="I149" s="300"/>
      <c r="J149" s="300"/>
      <c r="K149" s="300"/>
      <c r="P149" s="300"/>
    </row>
    <row r="150" spans="1:16" ht="15" customHeight="1">
      <c r="A150" s="299" t="s">
        <v>551</v>
      </c>
      <c r="B150" s="298">
        <v>2439</v>
      </c>
      <c r="C150" s="298">
        <v>2231</v>
      </c>
      <c r="D150" s="297">
        <f>B150*-1</f>
        <v>-2439</v>
      </c>
      <c r="E150" s="300"/>
      <c r="F150" s="300"/>
      <c r="G150" s="300"/>
      <c r="H150" s="300"/>
      <c r="I150" s="300"/>
      <c r="J150" s="300"/>
      <c r="K150" s="300"/>
      <c r="P150" s="300"/>
    </row>
    <row r="151" spans="1:16" ht="15" customHeight="1">
      <c r="A151" s="299" t="s">
        <v>550</v>
      </c>
      <c r="B151" s="298">
        <v>2503</v>
      </c>
      <c r="C151" s="298">
        <v>2431</v>
      </c>
      <c r="D151" s="297">
        <f>B151*-1</f>
        <v>-2503</v>
      </c>
      <c r="E151" s="300"/>
      <c r="F151" s="300"/>
      <c r="G151" s="300"/>
      <c r="H151" s="300"/>
      <c r="I151" s="300"/>
      <c r="J151" s="300"/>
      <c r="K151" s="300"/>
      <c r="P151" s="300"/>
    </row>
    <row r="152" spans="1:16" ht="15" customHeight="1">
      <c r="A152" s="299" t="s">
        <v>549</v>
      </c>
      <c r="B152" s="298">
        <v>2737</v>
      </c>
      <c r="C152" s="298">
        <v>2523</v>
      </c>
      <c r="D152" s="297">
        <f>B152*-1</f>
        <v>-2737</v>
      </c>
      <c r="E152" s="300"/>
      <c r="F152" s="300"/>
      <c r="G152" s="300"/>
      <c r="H152" s="300"/>
      <c r="I152" s="300"/>
      <c r="J152" s="300"/>
      <c r="K152" s="300"/>
      <c r="P152" s="300"/>
    </row>
    <row r="153" spans="1:16" ht="15" customHeight="1">
      <c r="A153" s="299" t="s">
        <v>548</v>
      </c>
      <c r="B153" s="298">
        <v>2875</v>
      </c>
      <c r="C153" s="298">
        <v>2629</v>
      </c>
      <c r="D153" s="297">
        <f>B153*-1</f>
        <v>-2875</v>
      </c>
      <c r="E153" s="300"/>
      <c r="F153" s="300"/>
      <c r="G153" s="300"/>
      <c r="H153" s="300"/>
      <c r="I153" s="300"/>
      <c r="J153" s="300"/>
      <c r="K153" s="300"/>
      <c r="P153" s="300"/>
    </row>
    <row r="154" spans="1:16" ht="15" customHeight="1">
      <c r="A154" s="299" t="s">
        <v>547</v>
      </c>
      <c r="B154" s="298">
        <v>3054</v>
      </c>
      <c r="C154" s="298">
        <v>2942</v>
      </c>
      <c r="D154" s="297">
        <f>B154*-1</f>
        <v>-3054</v>
      </c>
      <c r="E154" s="300"/>
      <c r="F154" s="300"/>
      <c r="G154" s="300"/>
      <c r="H154" s="300"/>
      <c r="I154" s="300"/>
      <c r="J154" s="300"/>
      <c r="K154" s="300"/>
      <c r="P154" s="300"/>
    </row>
    <row r="155" spans="1:16" ht="15" customHeight="1">
      <c r="A155" s="299" t="s">
        <v>546</v>
      </c>
      <c r="B155" s="298">
        <v>3358</v>
      </c>
      <c r="C155" s="298">
        <v>2929</v>
      </c>
      <c r="D155" s="297">
        <f>B155*-1</f>
        <v>-3358</v>
      </c>
      <c r="E155" s="300"/>
      <c r="F155" s="300"/>
      <c r="G155" s="300"/>
      <c r="H155" s="300"/>
      <c r="I155" s="300"/>
      <c r="J155" s="300"/>
      <c r="K155" s="300"/>
      <c r="P155" s="300"/>
    </row>
    <row r="156" spans="1:16" ht="15" customHeight="1">
      <c r="A156" s="299" t="s">
        <v>545</v>
      </c>
      <c r="B156" s="298">
        <v>3230</v>
      </c>
      <c r="C156" s="298">
        <v>3014</v>
      </c>
      <c r="D156" s="297">
        <f>B156*-1</f>
        <v>-3230</v>
      </c>
      <c r="E156" s="300"/>
      <c r="F156" s="300"/>
      <c r="G156" s="300"/>
      <c r="H156" s="300"/>
      <c r="I156" s="300"/>
      <c r="J156" s="300"/>
      <c r="K156" s="300"/>
      <c r="P156" s="300"/>
    </row>
    <row r="157" spans="1:16" ht="15" customHeight="1">
      <c r="A157" s="299" t="s">
        <v>544</v>
      </c>
      <c r="B157" s="298">
        <v>3163</v>
      </c>
      <c r="C157" s="298">
        <v>2965</v>
      </c>
      <c r="D157" s="297">
        <f>B157*-1</f>
        <v>-3163</v>
      </c>
      <c r="E157" s="300"/>
      <c r="F157" s="300"/>
      <c r="G157" s="300"/>
      <c r="H157" s="300"/>
      <c r="I157" s="300"/>
      <c r="J157" s="300"/>
      <c r="K157" s="300"/>
      <c r="P157" s="300"/>
    </row>
    <row r="158" spans="1:16" ht="15" customHeight="1">
      <c r="A158" s="299" t="s">
        <v>543</v>
      </c>
      <c r="B158" s="298">
        <v>2986</v>
      </c>
      <c r="C158" s="298">
        <v>2706</v>
      </c>
      <c r="D158" s="297">
        <f>B158*-1</f>
        <v>-2986</v>
      </c>
      <c r="E158" s="300"/>
      <c r="F158" s="300"/>
      <c r="G158" s="300"/>
      <c r="H158" s="300"/>
      <c r="I158" s="300"/>
      <c r="J158" s="300"/>
      <c r="K158" s="300"/>
      <c r="P158" s="300"/>
    </row>
    <row r="159" spans="1:16" ht="15" customHeight="1">
      <c r="A159" s="299" t="s">
        <v>542</v>
      </c>
      <c r="B159" s="298">
        <v>2933</v>
      </c>
      <c r="C159" s="298">
        <v>2831</v>
      </c>
      <c r="D159" s="297">
        <f>B159*-1</f>
        <v>-2933</v>
      </c>
      <c r="E159" s="300"/>
      <c r="F159" s="300"/>
      <c r="G159" s="300"/>
      <c r="H159" s="300"/>
      <c r="I159" s="300"/>
      <c r="J159" s="300"/>
      <c r="K159" s="300"/>
      <c r="P159" s="300"/>
    </row>
    <row r="160" spans="1:16" ht="15" customHeight="1">
      <c r="A160" s="299" t="s">
        <v>541</v>
      </c>
      <c r="B160" s="298">
        <v>2801</v>
      </c>
      <c r="C160" s="298">
        <v>2576</v>
      </c>
      <c r="D160" s="297">
        <f>B160*-1</f>
        <v>-2801</v>
      </c>
      <c r="E160" s="300"/>
      <c r="F160" s="300"/>
      <c r="G160" s="300"/>
      <c r="H160" s="300"/>
      <c r="I160" s="300"/>
      <c r="J160" s="300"/>
      <c r="K160" s="300"/>
      <c r="P160" s="300"/>
    </row>
    <row r="161" spans="1:16" ht="15" customHeight="1">
      <c r="A161" s="299" t="s">
        <v>540</v>
      </c>
      <c r="B161" s="298">
        <v>2774</v>
      </c>
      <c r="C161" s="298">
        <v>2553</v>
      </c>
      <c r="D161" s="297">
        <f>B161*-1</f>
        <v>-2774</v>
      </c>
      <c r="E161" s="300"/>
      <c r="F161" s="300"/>
      <c r="G161" s="300"/>
      <c r="H161" s="300"/>
      <c r="I161" s="300"/>
      <c r="J161" s="300"/>
      <c r="K161" s="300"/>
      <c r="P161" s="300"/>
    </row>
    <row r="162" spans="1:16" ht="15" customHeight="1">
      <c r="A162" s="299" t="s">
        <v>539</v>
      </c>
      <c r="B162" s="298">
        <v>2096</v>
      </c>
      <c r="C162" s="298">
        <v>1961</v>
      </c>
      <c r="D162" s="297">
        <f>B162*-1</f>
        <v>-2096</v>
      </c>
      <c r="E162" s="300"/>
      <c r="F162" s="300"/>
      <c r="G162" s="300"/>
      <c r="H162" s="300"/>
      <c r="I162" s="300"/>
      <c r="J162" s="300"/>
      <c r="K162" s="300"/>
      <c r="P162" s="300"/>
    </row>
    <row r="163" spans="1:16" ht="15" customHeight="1">
      <c r="A163" s="299" t="s">
        <v>538</v>
      </c>
      <c r="B163" s="298">
        <v>2579</v>
      </c>
      <c r="C163" s="298">
        <v>2344</v>
      </c>
      <c r="D163" s="297">
        <f>B163*-1</f>
        <v>-2579</v>
      </c>
      <c r="E163" s="300"/>
      <c r="F163" s="300"/>
      <c r="G163" s="300"/>
      <c r="H163" s="300"/>
      <c r="I163" s="300"/>
      <c r="J163" s="300"/>
      <c r="K163" s="300"/>
      <c r="L163" s="300"/>
      <c r="M163" s="300"/>
      <c r="N163" s="300"/>
      <c r="O163" s="300"/>
      <c r="P163" s="300"/>
    </row>
    <row r="164" spans="1:16" ht="15" customHeight="1">
      <c r="A164" s="299" t="s">
        <v>537</v>
      </c>
      <c r="B164" s="298">
        <v>2269</v>
      </c>
      <c r="C164" s="298">
        <v>2113</v>
      </c>
      <c r="D164" s="297">
        <f>B164*-1</f>
        <v>-2269</v>
      </c>
      <c r="E164" s="300"/>
      <c r="F164" s="300"/>
      <c r="G164" s="300"/>
      <c r="H164" s="300"/>
      <c r="I164" s="300"/>
      <c r="J164" s="300"/>
      <c r="K164" s="300"/>
      <c r="L164" s="300"/>
      <c r="M164" s="300"/>
      <c r="N164" s="300"/>
      <c r="O164" s="300"/>
      <c r="P164" s="300"/>
    </row>
    <row r="165" spans="1:16" ht="15" customHeight="1">
      <c r="A165" s="299" t="s">
        <v>536</v>
      </c>
      <c r="B165" s="298">
        <v>2073</v>
      </c>
      <c r="C165" s="298">
        <v>1978</v>
      </c>
      <c r="D165" s="297">
        <f>B165*-1</f>
        <v>-2073</v>
      </c>
    </row>
    <row r="166" spans="1:16" ht="15" customHeight="1">
      <c r="A166" s="299" t="s">
        <v>535</v>
      </c>
      <c r="B166" s="298">
        <v>2007</v>
      </c>
      <c r="C166" s="298">
        <v>1801</v>
      </c>
      <c r="D166" s="297">
        <f>B166*-1</f>
        <v>-2007</v>
      </c>
    </row>
    <row r="167" spans="1:16" ht="15" customHeight="1">
      <c r="A167" s="299" t="s">
        <v>534</v>
      </c>
      <c r="B167" s="298">
        <v>1872</v>
      </c>
      <c r="C167" s="298">
        <v>1789</v>
      </c>
      <c r="D167" s="297">
        <f>B167*-1</f>
        <v>-1872</v>
      </c>
    </row>
    <row r="168" spans="1:16" ht="15" customHeight="1">
      <c r="A168" s="299" t="s">
        <v>533</v>
      </c>
      <c r="B168" s="298">
        <v>1829</v>
      </c>
      <c r="C168" s="298">
        <v>1783</v>
      </c>
      <c r="D168" s="297">
        <f>B168*-1</f>
        <v>-1829</v>
      </c>
    </row>
    <row r="169" spans="1:16" ht="15" customHeight="1">
      <c r="A169" s="299" t="s">
        <v>532</v>
      </c>
      <c r="B169" s="298">
        <v>1872</v>
      </c>
      <c r="C169" s="298">
        <v>1758</v>
      </c>
      <c r="D169" s="297">
        <f>B169*-1</f>
        <v>-1872</v>
      </c>
    </row>
    <row r="170" spans="1:16" ht="15" customHeight="1">
      <c r="A170" s="299" t="s">
        <v>531</v>
      </c>
      <c r="B170" s="298">
        <v>1709</v>
      </c>
      <c r="C170" s="298">
        <v>1757</v>
      </c>
      <c r="D170" s="297">
        <f>B170*-1</f>
        <v>-1709</v>
      </c>
    </row>
    <row r="171" spans="1:16" ht="15" customHeight="1">
      <c r="A171" s="299" t="s">
        <v>530</v>
      </c>
      <c r="B171" s="298">
        <v>1661</v>
      </c>
      <c r="C171" s="298">
        <v>1640</v>
      </c>
      <c r="D171" s="297">
        <f>B171*-1</f>
        <v>-1661</v>
      </c>
    </row>
    <row r="172" spans="1:16" ht="15" customHeight="1">
      <c r="A172" s="299" t="s">
        <v>529</v>
      </c>
      <c r="B172" s="298">
        <v>1756</v>
      </c>
      <c r="C172" s="298">
        <v>1810</v>
      </c>
      <c r="D172" s="297">
        <f>B172*-1</f>
        <v>-1756</v>
      </c>
    </row>
    <row r="173" spans="1:16" ht="15" customHeight="1">
      <c r="A173" s="299" t="s">
        <v>528</v>
      </c>
      <c r="B173" s="298">
        <v>1848</v>
      </c>
      <c r="C173" s="298">
        <v>1951</v>
      </c>
      <c r="D173" s="297">
        <f>B173*-1</f>
        <v>-1848</v>
      </c>
    </row>
    <row r="174" spans="1:16" ht="15" customHeight="1">
      <c r="A174" s="299" t="s">
        <v>527</v>
      </c>
      <c r="B174" s="298">
        <v>1836</v>
      </c>
      <c r="C174" s="298">
        <v>1863</v>
      </c>
      <c r="D174" s="297">
        <f>B174*-1</f>
        <v>-1836</v>
      </c>
    </row>
    <row r="175" spans="1:16" ht="15" customHeight="1">
      <c r="A175" s="299" t="s">
        <v>526</v>
      </c>
      <c r="B175" s="298">
        <v>1874</v>
      </c>
      <c r="C175" s="298">
        <v>2090</v>
      </c>
      <c r="D175" s="297">
        <f>B175*-1</f>
        <v>-1874</v>
      </c>
    </row>
    <row r="176" spans="1:16" ht="15" customHeight="1">
      <c r="A176" s="299" t="s">
        <v>525</v>
      </c>
      <c r="B176" s="298">
        <v>2051</v>
      </c>
      <c r="C176" s="298">
        <v>2254</v>
      </c>
      <c r="D176" s="297">
        <f>B176*-1</f>
        <v>-2051</v>
      </c>
    </row>
    <row r="177" spans="1:4" ht="15" customHeight="1">
      <c r="A177" s="299" t="s">
        <v>524</v>
      </c>
      <c r="B177" s="298">
        <v>2177</v>
      </c>
      <c r="C177" s="298">
        <v>2376</v>
      </c>
      <c r="D177" s="297">
        <f>B177*-1</f>
        <v>-2177</v>
      </c>
    </row>
    <row r="178" spans="1:4" ht="15" customHeight="1">
      <c r="A178" s="299" t="s">
        <v>523</v>
      </c>
      <c r="B178" s="298">
        <v>2364</v>
      </c>
      <c r="C178" s="298">
        <v>2579</v>
      </c>
      <c r="D178" s="297">
        <f>B178*-1</f>
        <v>-2364</v>
      </c>
    </row>
    <row r="179" spans="1:4" ht="15" customHeight="1">
      <c r="A179" s="299" t="s">
        <v>522</v>
      </c>
      <c r="B179" s="298">
        <v>2586</v>
      </c>
      <c r="C179" s="298">
        <v>2846</v>
      </c>
      <c r="D179" s="297">
        <f>B179*-1</f>
        <v>-2586</v>
      </c>
    </row>
    <row r="180" spans="1:4" ht="15" customHeight="1">
      <c r="A180" s="299" t="s">
        <v>521</v>
      </c>
      <c r="B180" s="298">
        <v>2608</v>
      </c>
      <c r="C180" s="298">
        <v>2915</v>
      </c>
      <c r="D180" s="297">
        <f>B180*-1</f>
        <v>-2608</v>
      </c>
    </row>
    <row r="181" spans="1:4" ht="15" customHeight="1">
      <c r="A181" s="299" t="s">
        <v>520</v>
      </c>
      <c r="B181" s="298">
        <v>2632</v>
      </c>
      <c r="C181" s="298">
        <v>2970</v>
      </c>
      <c r="D181" s="297">
        <f>B181*-1</f>
        <v>-2632</v>
      </c>
    </row>
    <row r="182" spans="1:4" ht="15" customHeight="1">
      <c r="A182" s="299" t="s">
        <v>519</v>
      </c>
      <c r="B182" s="298">
        <v>1627</v>
      </c>
      <c r="C182" s="298">
        <v>1924</v>
      </c>
      <c r="D182" s="297">
        <f>B182*-1</f>
        <v>-1627</v>
      </c>
    </row>
    <row r="183" spans="1:4" ht="15" customHeight="1">
      <c r="A183" s="299" t="s">
        <v>518</v>
      </c>
      <c r="B183" s="298">
        <v>1827</v>
      </c>
      <c r="C183" s="298">
        <v>2001</v>
      </c>
      <c r="D183" s="297">
        <f>B183*-1</f>
        <v>-1827</v>
      </c>
    </row>
    <row r="184" spans="1:4" ht="15" customHeight="1">
      <c r="A184" s="299" t="s">
        <v>517</v>
      </c>
      <c r="B184" s="298">
        <v>2193</v>
      </c>
      <c r="C184" s="298">
        <v>2507</v>
      </c>
      <c r="D184" s="297">
        <f>B184*-1</f>
        <v>-2193</v>
      </c>
    </row>
    <row r="185" spans="1:4" ht="15" customHeight="1">
      <c r="A185" s="299" t="s">
        <v>516</v>
      </c>
      <c r="B185" s="298">
        <v>2154</v>
      </c>
      <c r="C185" s="298">
        <v>2545</v>
      </c>
      <c r="D185" s="297">
        <f>B185*-1</f>
        <v>-2154</v>
      </c>
    </row>
    <row r="186" spans="1:4" ht="15" customHeight="1">
      <c r="A186" s="299" t="s">
        <v>515</v>
      </c>
      <c r="B186" s="298">
        <v>2184</v>
      </c>
      <c r="C186" s="298">
        <v>2501</v>
      </c>
      <c r="D186" s="297">
        <f>B186*-1</f>
        <v>-2184</v>
      </c>
    </row>
    <row r="187" spans="1:4" ht="15" customHeight="1">
      <c r="A187" s="299" t="s">
        <v>514</v>
      </c>
      <c r="B187" s="298">
        <v>2058</v>
      </c>
      <c r="C187" s="298">
        <v>2311</v>
      </c>
      <c r="D187" s="297">
        <f>B187*-1</f>
        <v>-2058</v>
      </c>
    </row>
    <row r="188" spans="1:4" ht="15" customHeight="1">
      <c r="A188" s="299" t="s">
        <v>513</v>
      </c>
      <c r="B188" s="298">
        <v>1875</v>
      </c>
      <c r="C188" s="298">
        <v>2125</v>
      </c>
      <c r="D188" s="297">
        <f>B188*-1</f>
        <v>-1875</v>
      </c>
    </row>
    <row r="189" spans="1:4" ht="15" customHeight="1">
      <c r="A189" s="299" t="s">
        <v>512</v>
      </c>
      <c r="B189" s="298">
        <v>1518</v>
      </c>
      <c r="C189" s="298">
        <v>1713</v>
      </c>
      <c r="D189" s="297">
        <f>B189*-1</f>
        <v>-1518</v>
      </c>
    </row>
    <row r="190" spans="1:4" ht="15" customHeight="1">
      <c r="A190" s="299" t="s">
        <v>511</v>
      </c>
      <c r="B190" s="298">
        <v>1610</v>
      </c>
      <c r="C190" s="298">
        <v>1744</v>
      </c>
      <c r="D190" s="297">
        <f>B190*-1</f>
        <v>-1610</v>
      </c>
    </row>
    <row r="191" spans="1:4" ht="15" customHeight="1">
      <c r="A191" s="299" t="s">
        <v>510</v>
      </c>
      <c r="B191" s="298">
        <v>1528</v>
      </c>
      <c r="C191" s="298">
        <v>1586</v>
      </c>
      <c r="D191" s="297">
        <f>B191*-1</f>
        <v>-1528</v>
      </c>
    </row>
    <row r="192" spans="1:4" ht="15" customHeight="1">
      <c r="A192" s="299" t="s">
        <v>509</v>
      </c>
      <c r="B192" s="298">
        <v>1461</v>
      </c>
      <c r="C192" s="298">
        <v>1508</v>
      </c>
      <c r="D192" s="297">
        <f>B192*-1</f>
        <v>-1461</v>
      </c>
    </row>
    <row r="193" spans="1:4" ht="15" customHeight="1">
      <c r="A193" s="299" t="s">
        <v>508</v>
      </c>
      <c r="B193" s="298">
        <v>1165</v>
      </c>
      <c r="C193" s="298">
        <v>1412</v>
      </c>
      <c r="D193" s="297">
        <f>B193*-1</f>
        <v>-1165</v>
      </c>
    </row>
    <row r="194" spans="1:4" ht="15" customHeight="1">
      <c r="A194" s="299" t="s">
        <v>507</v>
      </c>
      <c r="B194" s="298">
        <v>980</v>
      </c>
      <c r="C194" s="298">
        <v>1077</v>
      </c>
      <c r="D194" s="297">
        <f>B194*-1</f>
        <v>-980</v>
      </c>
    </row>
    <row r="195" spans="1:4" ht="15" customHeight="1">
      <c r="A195" s="299" t="s">
        <v>506</v>
      </c>
      <c r="B195" s="298">
        <v>822</v>
      </c>
      <c r="C195" s="298">
        <v>1012</v>
      </c>
      <c r="D195" s="297">
        <f>B195*-1</f>
        <v>-822</v>
      </c>
    </row>
    <row r="196" spans="1:4" ht="15" customHeight="1">
      <c r="A196" s="299" t="s">
        <v>505</v>
      </c>
      <c r="B196" s="298">
        <v>711</v>
      </c>
      <c r="C196" s="298">
        <v>963</v>
      </c>
      <c r="D196" s="297">
        <f>B196*-1</f>
        <v>-711</v>
      </c>
    </row>
    <row r="197" spans="1:4" ht="15" customHeight="1">
      <c r="A197" s="299" t="s">
        <v>504</v>
      </c>
      <c r="B197" s="298">
        <v>571</v>
      </c>
      <c r="C197" s="298">
        <v>899</v>
      </c>
      <c r="D197" s="297">
        <f>B197*-1</f>
        <v>-571</v>
      </c>
    </row>
    <row r="198" spans="1:4" ht="15" customHeight="1">
      <c r="A198" s="299" t="s">
        <v>503</v>
      </c>
      <c r="B198" s="298">
        <v>468</v>
      </c>
      <c r="C198" s="298">
        <v>683</v>
      </c>
      <c r="D198" s="297">
        <f>B198*-1</f>
        <v>-468</v>
      </c>
    </row>
    <row r="199" spans="1:4" ht="15" customHeight="1">
      <c r="A199" s="299" t="s">
        <v>502</v>
      </c>
      <c r="B199" s="298">
        <v>399</v>
      </c>
      <c r="C199" s="298">
        <v>600</v>
      </c>
      <c r="D199" s="297">
        <f>B199*-1</f>
        <v>-399</v>
      </c>
    </row>
    <row r="200" spans="1:4" ht="15" customHeight="1">
      <c r="A200" s="299" t="s">
        <v>501</v>
      </c>
      <c r="B200" s="298">
        <v>306</v>
      </c>
      <c r="C200" s="298">
        <v>540</v>
      </c>
      <c r="D200" s="297">
        <f>B200*-1</f>
        <v>-306</v>
      </c>
    </row>
    <row r="201" spans="1:4" ht="15" customHeight="1">
      <c r="A201" s="299" t="s">
        <v>500</v>
      </c>
      <c r="B201" s="298">
        <v>243</v>
      </c>
      <c r="C201" s="298">
        <v>489</v>
      </c>
      <c r="D201" s="297">
        <f>B201*-1</f>
        <v>-243</v>
      </c>
    </row>
    <row r="202" spans="1:4" ht="15" customHeight="1">
      <c r="A202" s="299" t="s">
        <v>499</v>
      </c>
      <c r="B202" s="298">
        <v>187</v>
      </c>
      <c r="C202" s="298">
        <v>476</v>
      </c>
      <c r="D202" s="297">
        <f>B202*-1</f>
        <v>-187</v>
      </c>
    </row>
    <row r="203" spans="1:4" ht="15" customHeight="1">
      <c r="A203" s="299" t="s">
        <v>498</v>
      </c>
      <c r="B203" s="298">
        <v>156</v>
      </c>
      <c r="C203" s="298">
        <v>400</v>
      </c>
      <c r="D203" s="297">
        <f>B203*-1</f>
        <v>-156</v>
      </c>
    </row>
    <row r="204" spans="1:4" ht="15" customHeight="1">
      <c r="A204" s="299" t="s">
        <v>497</v>
      </c>
      <c r="B204" s="298">
        <v>97</v>
      </c>
      <c r="C204" s="298">
        <v>301</v>
      </c>
      <c r="D204" s="297">
        <f>B204*-1</f>
        <v>-97</v>
      </c>
    </row>
    <row r="205" spans="1:4" ht="15" customHeight="1">
      <c r="A205" s="299" t="s">
        <v>496</v>
      </c>
      <c r="B205" s="298">
        <v>71</v>
      </c>
      <c r="C205" s="298">
        <v>251</v>
      </c>
      <c r="D205" s="297">
        <f>B205*-1</f>
        <v>-71</v>
      </c>
    </row>
    <row r="206" spans="1:4" ht="15" customHeight="1">
      <c r="A206" s="299" t="s">
        <v>495</v>
      </c>
      <c r="B206" s="298">
        <v>63</v>
      </c>
      <c r="C206" s="298">
        <v>229</v>
      </c>
      <c r="D206" s="297">
        <f>B206*-1</f>
        <v>-63</v>
      </c>
    </row>
    <row r="207" spans="1:4" ht="15" customHeight="1">
      <c r="A207" s="299" t="s">
        <v>494</v>
      </c>
      <c r="B207" s="298">
        <v>31</v>
      </c>
      <c r="C207" s="298">
        <v>171</v>
      </c>
      <c r="D207" s="297">
        <f>B207*-1</f>
        <v>-31</v>
      </c>
    </row>
    <row r="208" spans="1:4" ht="15" customHeight="1">
      <c r="A208" s="299" t="s">
        <v>493</v>
      </c>
      <c r="B208" s="298">
        <v>31</v>
      </c>
      <c r="C208" s="298">
        <v>129</v>
      </c>
      <c r="D208" s="297">
        <f>B208*-1</f>
        <v>-31</v>
      </c>
    </row>
    <row r="209" spans="1:4" ht="15" customHeight="1">
      <c r="A209" s="299" t="s">
        <v>492</v>
      </c>
      <c r="B209" s="298">
        <v>17</v>
      </c>
      <c r="C209" s="298">
        <v>102</v>
      </c>
      <c r="D209" s="297">
        <f>B209*-1</f>
        <v>-17</v>
      </c>
    </row>
    <row r="210" spans="1:4" ht="15" customHeight="1">
      <c r="A210" s="299" t="s">
        <v>491</v>
      </c>
      <c r="B210" s="298">
        <v>13</v>
      </c>
      <c r="C210" s="298">
        <v>75</v>
      </c>
      <c r="D210" s="297">
        <f>B210*-1</f>
        <v>-13</v>
      </c>
    </row>
    <row r="211" spans="1:4" ht="15" customHeight="1">
      <c r="A211" s="299" t="s">
        <v>490</v>
      </c>
      <c r="B211" s="298">
        <v>16</v>
      </c>
      <c r="C211" s="298">
        <v>38</v>
      </c>
      <c r="D211" s="297">
        <f>B211*-1</f>
        <v>-16</v>
      </c>
    </row>
    <row r="212" spans="1:4" ht="15" customHeight="1">
      <c r="A212" s="299" t="s">
        <v>489</v>
      </c>
      <c r="B212" s="298">
        <v>6</v>
      </c>
      <c r="C212" s="298">
        <v>40</v>
      </c>
      <c r="D212" s="297">
        <f>B212*-1</f>
        <v>-6</v>
      </c>
    </row>
    <row r="213" spans="1:4" ht="15" customHeight="1">
      <c r="A213" s="296" t="s">
        <v>488</v>
      </c>
      <c r="B213" s="298">
        <v>10</v>
      </c>
      <c r="C213" s="298">
        <v>80</v>
      </c>
      <c r="D213" s="297">
        <f>B213*-1</f>
        <v>-10</v>
      </c>
    </row>
    <row r="214" spans="1:4" ht="15" customHeight="1">
      <c r="A214" s="296"/>
      <c r="B214" s="295">
        <f>SUM(B113:B213)</f>
        <v>166490</v>
      </c>
      <c r="C214" s="295">
        <f>SUM(C113:C213)</f>
        <v>169846</v>
      </c>
      <c r="D214" s="295">
        <f>SUM(B214:C214)</f>
        <v>336336</v>
      </c>
    </row>
  </sheetData>
  <mergeCells count="1">
    <mergeCell ref="A4:B4"/>
  </mergeCells>
  <phoneticPr fontId="3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="85" zoomScaleNormal="85" workbookViewId="0"/>
  </sheetViews>
  <sheetFormatPr defaultColWidth="8.75" defaultRowHeight="15" customHeight="1"/>
  <cols>
    <col min="1" max="1" width="26.25" style="336" customWidth="1"/>
    <col min="2" max="7" width="10" style="336" customWidth="1"/>
    <col min="8" max="16384" width="8.75" style="336"/>
  </cols>
  <sheetData>
    <row r="1" spans="1:7" ht="15" customHeight="1">
      <c r="A1" s="555" t="s">
        <v>908</v>
      </c>
    </row>
    <row r="3" spans="1:7" ht="15" customHeight="1">
      <c r="A3" s="377" t="s">
        <v>664</v>
      </c>
    </row>
    <row r="4" spans="1:7" ht="15" customHeight="1">
      <c r="A4" s="376" t="s">
        <v>663</v>
      </c>
      <c r="D4" s="375"/>
      <c r="E4" s="375"/>
      <c r="F4" s="375"/>
      <c r="G4" s="291" t="s">
        <v>46</v>
      </c>
    </row>
    <row r="5" spans="1:7" ht="15" customHeight="1">
      <c r="A5" s="374" t="s">
        <v>662</v>
      </c>
      <c r="B5" s="372" t="s">
        <v>661</v>
      </c>
      <c r="C5" s="372"/>
      <c r="D5" s="372"/>
      <c r="E5" s="373" t="s">
        <v>660</v>
      </c>
      <c r="F5" s="372"/>
      <c r="G5" s="372"/>
    </row>
    <row r="6" spans="1:7" ht="15" customHeight="1">
      <c r="A6" s="371"/>
      <c r="B6" s="368" t="s">
        <v>9</v>
      </c>
      <c r="C6" s="370" t="s">
        <v>659</v>
      </c>
      <c r="D6" s="368" t="s">
        <v>658</v>
      </c>
      <c r="E6" s="369" t="s">
        <v>9</v>
      </c>
      <c r="F6" s="368" t="s">
        <v>659</v>
      </c>
      <c r="G6" s="367" t="s">
        <v>658</v>
      </c>
    </row>
    <row r="7" spans="1:7" ht="15" customHeight="1">
      <c r="A7" s="366" t="s">
        <v>657</v>
      </c>
      <c r="B7" s="343">
        <v>174419</v>
      </c>
      <c r="C7" s="282">
        <v>157390</v>
      </c>
      <c r="D7" s="342">
        <v>17029</v>
      </c>
      <c r="E7" s="341">
        <v>177182</v>
      </c>
      <c r="F7" s="341">
        <v>160205</v>
      </c>
      <c r="G7" s="341">
        <v>16977</v>
      </c>
    </row>
    <row r="8" spans="1:7" ht="15" customHeight="1">
      <c r="A8" s="365" t="s">
        <v>656</v>
      </c>
      <c r="B8" s="343">
        <v>64500</v>
      </c>
      <c r="C8" s="282">
        <v>59542</v>
      </c>
      <c r="D8" s="342">
        <v>4958</v>
      </c>
      <c r="E8" s="341">
        <v>66826</v>
      </c>
      <c r="F8" s="341">
        <v>61549</v>
      </c>
      <c r="G8" s="341">
        <v>5277</v>
      </c>
    </row>
    <row r="9" spans="1:7" ht="15" customHeight="1">
      <c r="A9" s="363" t="s">
        <v>655</v>
      </c>
      <c r="B9" s="343">
        <v>10806</v>
      </c>
      <c r="C9" s="282">
        <v>10806</v>
      </c>
      <c r="D9" s="364" t="s">
        <v>469</v>
      </c>
      <c r="E9" s="341">
        <v>11641</v>
      </c>
      <c r="F9" s="341">
        <v>11641</v>
      </c>
      <c r="G9" s="286" t="s">
        <v>469</v>
      </c>
    </row>
    <row r="10" spans="1:7" ht="15" customHeight="1">
      <c r="A10" s="363" t="s">
        <v>654</v>
      </c>
      <c r="B10" s="343">
        <v>53694</v>
      </c>
      <c r="C10" s="282">
        <v>48736</v>
      </c>
      <c r="D10" s="342">
        <v>4958</v>
      </c>
      <c r="E10" s="341">
        <v>55185</v>
      </c>
      <c r="F10" s="341">
        <v>49908</v>
      </c>
      <c r="G10" s="341">
        <v>5277</v>
      </c>
    </row>
    <row r="11" spans="1:7" ht="15" customHeight="1">
      <c r="A11" s="362" t="s">
        <v>653</v>
      </c>
      <c r="B11" s="360">
        <v>101751</v>
      </c>
      <c r="C11" s="359">
        <v>90419</v>
      </c>
      <c r="D11" s="361">
        <v>11332</v>
      </c>
      <c r="E11" s="360">
        <v>98285</v>
      </c>
      <c r="F11" s="359">
        <v>87532</v>
      </c>
      <c r="G11" s="359">
        <v>10753</v>
      </c>
    </row>
    <row r="12" spans="1:7" ht="15" customHeight="1">
      <c r="A12" s="358" t="s">
        <v>652</v>
      </c>
      <c r="B12" s="343"/>
      <c r="C12" s="282"/>
      <c r="D12" s="342"/>
      <c r="E12" s="341"/>
      <c r="F12" s="341"/>
      <c r="G12" s="341"/>
    </row>
    <row r="13" spans="1:7" ht="15" customHeight="1">
      <c r="A13" s="351" t="s">
        <v>651</v>
      </c>
      <c r="B13" s="349">
        <v>37004</v>
      </c>
      <c r="C13" s="348">
        <v>31716</v>
      </c>
      <c r="D13" s="347">
        <v>5288</v>
      </c>
      <c r="E13" s="346">
        <v>39947</v>
      </c>
      <c r="F13" s="346">
        <v>34278</v>
      </c>
      <c r="G13" s="346">
        <v>5669</v>
      </c>
    </row>
    <row r="14" spans="1:7" ht="15" customHeight="1">
      <c r="A14" s="357" t="s">
        <v>650</v>
      </c>
      <c r="B14" s="356">
        <v>8470</v>
      </c>
      <c r="C14" s="355">
        <v>6838</v>
      </c>
      <c r="D14" s="354">
        <v>1632</v>
      </c>
      <c r="E14" s="353">
        <v>9324</v>
      </c>
      <c r="F14" s="353">
        <v>7713</v>
      </c>
      <c r="G14" s="353">
        <v>1611</v>
      </c>
    </row>
    <row r="15" spans="1:7" ht="15" customHeight="1">
      <c r="A15" s="345" t="s">
        <v>649</v>
      </c>
      <c r="B15" s="343">
        <v>2344</v>
      </c>
      <c r="C15" s="282">
        <v>2011</v>
      </c>
      <c r="D15" s="342">
        <v>333</v>
      </c>
      <c r="E15" s="341">
        <v>2329</v>
      </c>
      <c r="F15" s="341">
        <v>2075</v>
      </c>
      <c r="G15" s="341">
        <v>254</v>
      </c>
    </row>
    <row r="16" spans="1:7" ht="15" customHeight="1">
      <c r="A16" s="345" t="s">
        <v>648</v>
      </c>
      <c r="B16" s="343">
        <v>1362</v>
      </c>
      <c r="C16" s="282">
        <v>1071</v>
      </c>
      <c r="D16" s="342">
        <v>291</v>
      </c>
      <c r="E16" s="341">
        <v>1718</v>
      </c>
      <c r="F16" s="341">
        <v>1344</v>
      </c>
      <c r="G16" s="341">
        <v>374</v>
      </c>
    </row>
    <row r="17" spans="1:7" ht="15" customHeight="1">
      <c r="A17" s="345" t="s">
        <v>647</v>
      </c>
      <c r="B17" s="343">
        <v>1226</v>
      </c>
      <c r="C17" s="282">
        <v>985</v>
      </c>
      <c r="D17" s="342">
        <v>241</v>
      </c>
      <c r="E17" s="341">
        <v>1574</v>
      </c>
      <c r="F17" s="341">
        <v>1255</v>
      </c>
      <c r="G17" s="341">
        <v>319</v>
      </c>
    </row>
    <row r="18" spans="1:7" ht="15" customHeight="1">
      <c r="A18" s="345" t="s">
        <v>646</v>
      </c>
      <c r="B18" s="343">
        <v>926</v>
      </c>
      <c r="C18" s="282">
        <v>664</v>
      </c>
      <c r="D18" s="342">
        <v>262</v>
      </c>
      <c r="E18" s="341">
        <v>960</v>
      </c>
      <c r="F18" s="341">
        <v>698</v>
      </c>
      <c r="G18" s="341">
        <v>262</v>
      </c>
    </row>
    <row r="19" spans="1:7" ht="15" customHeight="1">
      <c r="A19" s="345" t="s">
        <v>645</v>
      </c>
      <c r="B19" s="343">
        <v>757</v>
      </c>
      <c r="C19" s="282">
        <v>577</v>
      </c>
      <c r="D19" s="342">
        <v>180</v>
      </c>
      <c r="E19" s="341">
        <v>738</v>
      </c>
      <c r="F19" s="341">
        <v>633</v>
      </c>
      <c r="G19" s="341">
        <v>105</v>
      </c>
    </row>
    <row r="20" spans="1:7" ht="15" customHeight="1">
      <c r="A20" s="352" t="s">
        <v>644</v>
      </c>
      <c r="B20" s="343">
        <v>1855</v>
      </c>
      <c r="C20" s="282">
        <v>1530</v>
      </c>
      <c r="D20" s="342">
        <v>325</v>
      </c>
      <c r="E20" s="341">
        <v>2005</v>
      </c>
      <c r="F20" s="341">
        <v>1708</v>
      </c>
      <c r="G20" s="341">
        <v>297</v>
      </c>
    </row>
    <row r="21" spans="1:7" ht="15" customHeight="1">
      <c r="A21" s="344" t="s">
        <v>643</v>
      </c>
      <c r="B21" s="343">
        <v>7414</v>
      </c>
      <c r="C21" s="282">
        <v>6772</v>
      </c>
      <c r="D21" s="342">
        <v>642</v>
      </c>
      <c r="E21" s="341">
        <v>7489</v>
      </c>
      <c r="F21" s="341">
        <v>6765</v>
      </c>
      <c r="G21" s="341">
        <v>724</v>
      </c>
    </row>
    <row r="22" spans="1:7" ht="15" customHeight="1">
      <c r="A22" s="344" t="s">
        <v>642</v>
      </c>
      <c r="B22" s="343">
        <v>4412</v>
      </c>
      <c r="C22" s="282">
        <v>3747</v>
      </c>
      <c r="D22" s="342">
        <v>665</v>
      </c>
      <c r="E22" s="341">
        <v>5018</v>
      </c>
      <c r="F22" s="341">
        <v>4228</v>
      </c>
      <c r="G22" s="341">
        <v>790</v>
      </c>
    </row>
    <row r="23" spans="1:7" ht="15" customHeight="1">
      <c r="A23" s="344" t="s">
        <v>641</v>
      </c>
      <c r="B23" s="343">
        <v>3148</v>
      </c>
      <c r="C23" s="282">
        <v>2996</v>
      </c>
      <c r="D23" s="342">
        <v>152</v>
      </c>
      <c r="E23" s="341">
        <v>3545</v>
      </c>
      <c r="F23" s="341">
        <v>3352</v>
      </c>
      <c r="G23" s="341">
        <v>193</v>
      </c>
    </row>
    <row r="24" spans="1:7" ht="15" customHeight="1">
      <c r="A24" s="344" t="s">
        <v>640</v>
      </c>
      <c r="B24" s="343">
        <v>2064</v>
      </c>
      <c r="C24" s="282">
        <v>2015</v>
      </c>
      <c r="D24" s="342">
        <v>49</v>
      </c>
      <c r="E24" s="341">
        <v>2066</v>
      </c>
      <c r="F24" s="341">
        <v>2016</v>
      </c>
      <c r="G24" s="341">
        <v>50</v>
      </c>
    </row>
    <row r="25" spans="1:7" ht="15" customHeight="1">
      <c r="A25" s="344" t="s">
        <v>639</v>
      </c>
      <c r="B25" s="343">
        <v>2012</v>
      </c>
      <c r="C25" s="282">
        <v>1934</v>
      </c>
      <c r="D25" s="342">
        <v>78</v>
      </c>
      <c r="E25" s="341">
        <v>2103</v>
      </c>
      <c r="F25" s="341">
        <v>2026</v>
      </c>
      <c r="G25" s="341">
        <v>77</v>
      </c>
    </row>
    <row r="26" spans="1:7" ht="15" customHeight="1">
      <c r="A26" s="344" t="s">
        <v>638</v>
      </c>
      <c r="B26" s="343">
        <v>1849</v>
      </c>
      <c r="C26" s="282">
        <v>1662</v>
      </c>
      <c r="D26" s="342">
        <v>187</v>
      </c>
      <c r="E26" s="341">
        <v>2098</v>
      </c>
      <c r="F26" s="341">
        <v>1895</v>
      </c>
      <c r="G26" s="341">
        <v>203</v>
      </c>
    </row>
    <row r="27" spans="1:7" ht="15" customHeight="1">
      <c r="A27" s="344" t="s">
        <v>637</v>
      </c>
      <c r="B27" s="343">
        <v>1444</v>
      </c>
      <c r="C27" s="282">
        <v>1276</v>
      </c>
      <c r="D27" s="342">
        <v>168</v>
      </c>
      <c r="E27" s="341">
        <v>1513</v>
      </c>
      <c r="F27" s="341">
        <v>1353</v>
      </c>
      <c r="G27" s="341">
        <v>160</v>
      </c>
    </row>
    <row r="28" spans="1:7" ht="15" customHeight="1">
      <c r="A28" s="344" t="s">
        <v>636</v>
      </c>
      <c r="B28" s="343">
        <v>670</v>
      </c>
      <c r="C28" s="282">
        <v>349</v>
      </c>
      <c r="D28" s="342">
        <v>321</v>
      </c>
      <c r="E28" s="341">
        <v>801</v>
      </c>
      <c r="F28" s="341">
        <v>448</v>
      </c>
      <c r="G28" s="341">
        <v>353</v>
      </c>
    </row>
    <row r="29" spans="1:7" ht="15" customHeight="1">
      <c r="A29" s="344" t="s">
        <v>635</v>
      </c>
      <c r="B29" s="343">
        <v>591</v>
      </c>
      <c r="C29" s="282">
        <v>459</v>
      </c>
      <c r="D29" s="342">
        <v>132</v>
      </c>
      <c r="E29" s="341">
        <v>708</v>
      </c>
      <c r="F29" s="341">
        <v>557</v>
      </c>
      <c r="G29" s="341">
        <v>151</v>
      </c>
    </row>
    <row r="30" spans="1:7" ht="15" customHeight="1">
      <c r="A30" s="344" t="s">
        <v>634</v>
      </c>
      <c r="B30" s="343">
        <v>4930</v>
      </c>
      <c r="C30" s="282">
        <v>3668</v>
      </c>
      <c r="D30" s="342">
        <v>1262</v>
      </c>
      <c r="E30" s="341">
        <v>5282</v>
      </c>
      <c r="F30" s="341">
        <v>3925</v>
      </c>
      <c r="G30" s="341">
        <v>1357</v>
      </c>
    </row>
    <row r="31" spans="1:7" ht="15" customHeight="1">
      <c r="A31" s="351" t="s">
        <v>633</v>
      </c>
      <c r="B31" s="349">
        <v>55429</v>
      </c>
      <c r="C31" s="348">
        <v>50696</v>
      </c>
      <c r="D31" s="347">
        <v>4733</v>
      </c>
      <c r="E31" s="346">
        <v>56798</v>
      </c>
      <c r="F31" s="346">
        <v>51824</v>
      </c>
      <c r="G31" s="346">
        <v>4974</v>
      </c>
    </row>
    <row r="32" spans="1:7" ht="15" customHeight="1">
      <c r="A32" s="350" t="s">
        <v>632</v>
      </c>
      <c r="B32" s="349">
        <v>48650</v>
      </c>
      <c r="C32" s="348">
        <v>44997</v>
      </c>
      <c r="D32" s="347">
        <v>3653</v>
      </c>
      <c r="E32" s="346">
        <v>49037</v>
      </c>
      <c r="F32" s="346">
        <v>45179</v>
      </c>
      <c r="G32" s="346">
        <v>3858</v>
      </c>
    </row>
    <row r="33" spans="1:7" ht="15" customHeight="1">
      <c r="A33" s="345" t="s">
        <v>631</v>
      </c>
      <c r="B33" s="343">
        <v>6574</v>
      </c>
      <c r="C33" s="282">
        <v>6084</v>
      </c>
      <c r="D33" s="342">
        <v>490</v>
      </c>
      <c r="E33" s="341">
        <v>6848</v>
      </c>
      <c r="F33" s="341">
        <v>6349</v>
      </c>
      <c r="G33" s="341">
        <v>499</v>
      </c>
    </row>
    <row r="34" spans="1:7" ht="15" customHeight="1">
      <c r="A34" s="345" t="s">
        <v>630</v>
      </c>
      <c r="B34" s="343">
        <v>6425</v>
      </c>
      <c r="C34" s="282">
        <v>6405</v>
      </c>
      <c r="D34" s="342">
        <v>20</v>
      </c>
      <c r="E34" s="341">
        <v>6080</v>
      </c>
      <c r="F34" s="341">
        <v>6060</v>
      </c>
      <c r="G34" s="341">
        <v>20</v>
      </c>
    </row>
    <row r="35" spans="1:7" ht="15" customHeight="1">
      <c r="A35" s="345" t="s">
        <v>629</v>
      </c>
      <c r="B35" s="343">
        <v>5153</v>
      </c>
      <c r="C35" s="282">
        <v>5023</v>
      </c>
      <c r="D35" s="342">
        <v>130</v>
      </c>
      <c r="E35" s="341">
        <v>4970</v>
      </c>
      <c r="F35" s="341">
        <v>4785</v>
      </c>
      <c r="G35" s="341">
        <v>185</v>
      </c>
    </row>
    <row r="36" spans="1:7" ht="15" customHeight="1">
      <c r="A36" s="345" t="s">
        <v>628</v>
      </c>
      <c r="B36" s="343">
        <v>4808</v>
      </c>
      <c r="C36" s="282">
        <v>4701</v>
      </c>
      <c r="D36" s="342">
        <v>107</v>
      </c>
      <c r="E36" s="341">
        <v>4862</v>
      </c>
      <c r="F36" s="341">
        <v>4743</v>
      </c>
      <c r="G36" s="341">
        <v>119</v>
      </c>
    </row>
    <row r="37" spans="1:7" ht="15" customHeight="1">
      <c r="A37" s="345" t="s">
        <v>627</v>
      </c>
      <c r="B37" s="343">
        <v>3780</v>
      </c>
      <c r="C37" s="282">
        <v>3733</v>
      </c>
      <c r="D37" s="342">
        <v>47</v>
      </c>
      <c r="E37" s="341">
        <v>3357</v>
      </c>
      <c r="F37" s="341">
        <v>3297</v>
      </c>
      <c r="G37" s="341">
        <v>60</v>
      </c>
    </row>
    <row r="38" spans="1:7" ht="15" customHeight="1">
      <c r="A38" s="345" t="s">
        <v>626</v>
      </c>
      <c r="B38" s="343">
        <v>2757</v>
      </c>
      <c r="C38" s="282">
        <v>2420</v>
      </c>
      <c r="D38" s="342">
        <v>337</v>
      </c>
      <c r="E38" s="341">
        <v>3057</v>
      </c>
      <c r="F38" s="341">
        <v>2708</v>
      </c>
      <c r="G38" s="341">
        <v>349</v>
      </c>
    </row>
    <row r="39" spans="1:7" ht="15" customHeight="1">
      <c r="A39" s="345" t="s">
        <v>625</v>
      </c>
      <c r="B39" s="343">
        <v>2412</v>
      </c>
      <c r="C39" s="282">
        <v>2363</v>
      </c>
      <c r="D39" s="342">
        <v>49</v>
      </c>
      <c r="E39" s="341">
        <v>2556</v>
      </c>
      <c r="F39" s="341">
        <v>2501</v>
      </c>
      <c r="G39" s="341">
        <v>55</v>
      </c>
    </row>
    <row r="40" spans="1:7" ht="15" customHeight="1">
      <c r="A40" s="345" t="s">
        <v>624</v>
      </c>
      <c r="B40" s="343">
        <v>1973</v>
      </c>
      <c r="C40" s="282">
        <v>1928</v>
      </c>
      <c r="D40" s="342">
        <v>45</v>
      </c>
      <c r="E40" s="341">
        <v>1998</v>
      </c>
      <c r="F40" s="341">
        <v>1961</v>
      </c>
      <c r="G40" s="341">
        <v>37</v>
      </c>
    </row>
    <row r="41" spans="1:7" ht="15" customHeight="1">
      <c r="A41" s="345" t="s">
        <v>623</v>
      </c>
      <c r="B41" s="343">
        <v>1833</v>
      </c>
      <c r="C41" s="282">
        <v>1675</v>
      </c>
      <c r="D41" s="342">
        <v>158</v>
      </c>
      <c r="E41" s="341">
        <v>1961</v>
      </c>
      <c r="F41" s="341">
        <v>1721</v>
      </c>
      <c r="G41" s="341">
        <v>240</v>
      </c>
    </row>
    <row r="42" spans="1:7" ht="15" customHeight="1">
      <c r="A42" s="345" t="s">
        <v>622</v>
      </c>
      <c r="B42" s="343">
        <v>1732</v>
      </c>
      <c r="C42" s="282">
        <v>1333</v>
      </c>
      <c r="D42" s="342">
        <v>399</v>
      </c>
      <c r="E42" s="341">
        <v>1679</v>
      </c>
      <c r="F42" s="341">
        <v>1298</v>
      </c>
      <c r="G42" s="341">
        <v>381</v>
      </c>
    </row>
    <row r="43" spans="1:7" ht="15" customHeight="1">
      <c r="A43" s="345" t="s">
        <v>621</v>
      </c>
      <c r="B43" s="343">
        <v>9545</v>
      </c>
      <c r="C43" s="282">
        <v>8257</v>
      </c>
      <c r="D43" s="342">
        <v>1288</v>
      </c>
      <c r="E43" s="341">
        <v>9725</v>
      </c>
      <c r="F43" s="341">
        <v>8419</v>
      </c>
      <c r="G43" s="341">
        <v>1306</v>
      </c>
    </row>
    <row r="44" spans="1:7" ht="15" customHeight="1">
      <c r="A44" s="345" t="s">
        <v>620</v>
      </c>
      <c r="B44" s="343">
        <v>1658</v>
      </c>
      <c r="C44" s="282">
        <v>1075</v>
      </c>
      <c r="D44" s="342">
        <v>583</v>
      </c>
      <c r="E44" s="341">
        <v>1944</v>
      </c>
      <c r="F44" s="341">
        <v>1337</v>
      </c>
      <c r="G44" s="341">
        <v>607</v>
      </c>
    </row>
    <row r="45" spans="1:7" ht="15" customHeight="1">
      <c r="A45" s="344" t="s">
        <v>619</v>
      </c>
      <c r="B45" s="343">
        <v>4267</v>
      </c>
      <c r="C45" s="282">
        <v>3537</v>
      </c>
      <c r="D45" s="342">
        <v>730</v>
      </c>
      <c r="E45" s="341">
        <v>4743</v>
      </c>
      <c r="F45" s="341">
        <v>4012</v>
      </c>
      <c r="G45" s="341">
        <v>731</v>
      </c>
    </row>
    <row r="46" spans="1:7" ht="15" customHeight="1">
      <c r="A46" s="344" t="s">
        <v>618</v>
      </c>
      <c r="B46" s="343">
        <v>1088</v>
      </c>
      <c r="C46" s="282">
        <v>891</v>
      </c>
      <c r="D46" s="342">
        <v>197</v>
      </c>
      <c r="E46" s="341">
        <v>1113</v>
      </c>
      <c r="F46" s="341">
        <v>947</v>
      </c>
      <c r="G46" s="341">
        <v>166</v>
      </c>
    </row>
    <row r="47" spans="1:7" ht="15" customHeight="1">
      <c r="A47" s="344" t="s">
        <v>617</v>
      </c>
      <c r="B47" s="343">
        <v>677</v>
      </c>
      <c r="C47" s="282">
        <v>638</v>
      </c>
      <c r="D47" s="342">
        <v>39</v>
      </c>
      <c r="E47" s="341">
        <v>792</v>
      </c>
      <c r="F47" s="341">
        <v>732</v>
      </c>
      <c r="G47" s="341">
        <v>60</v>
      </c>
    </row>
    <row r="48" spans="1:7" ht="15" customHeight="1">
      <c r="A48" s="344" t="s">
        <v>616</v>
      </c>
      <c r="B48" s="343">
        <v>336</v>
      </c>
      <c r="C48" s="282">
        <v>261</v>
      </c>
      <c r="D48" s="342">
        <v>75</v>
      </c>
      <c r="E48" s="341">
        <v>359</v>
      </c>
      <c r="F48" s="341">
        <v>273</v>
      </c>
      <c r="G48" s="341">
        <v>86</v>
      </c>
    </row>
    <row r="49" spans="1:7" ht="15" customHeight="1">
      <c r="A49" s="344" t="s">
        <v>615</v>
      </c>
      <c r="B49" s="343">
        <v>162</v>
      </c>
      <c r="C49" s="282">
        <v>145</v>
      </c>
      <c r="D49" s="342">
        <v>17</v>
      </c>
      <c r="E49" s="341">
        <v>220</v>
      </c>
      <c r="F49" s="341">
        <v>190</v>
      </c>
      <c r="G49" s="341">
        <v>30</v>
      </c>
    </row>
    <row r="50" spans="1:7" ht="15" customHeight="1">
      <c r="A50" s="340" t="s">
        <v>614</v>
      </c>
      <c r="B50" s="339">
        <v>249</v>
      </c>
      <c r="C50" s="278">
        <v>227</v>
      </c>
      <c r="D50" s="338">
        <v>22</v>
      </c>
      <c r="E50" s="278">
        <v>534</v>
      </c>
      <c r="F50" s="278">
        <v>491</v>
      </c>
      <c r="G50" s="278">
        <v>43</v>
      </c>
    </row>
    <row r="51" spans="1:7" ht="15" customHeight="1">
      <c r="A51" s="336" t="s">
        <v>613</v>
      </c>
      <c r="G51" s="337"/>
    </row>
    <row r="52" spans="1:7" ht="15" customHeight="1">
      <c r="A52" s="336" t="s">
        <v>612</v>
      </c>
    </row>
    <row r="53" spans="1:7" ht="15" customHeight="1">
      <c r="A53" s="336" t="s">
        <v>611</v>
      </c>
    </row>
    <row r="54" spans="1:7" ht="15" customHeight="1">
      <c r="A54" s="336" t="s">
        <v>610</v>
      </c>
    </row>
    <row r="55" spans="1:7" ht="15" customHeight="1">
      <c r="A55" s="336" t="s">
        <v>609</v>
      </c>
    </row>
    <row r="56" spans="1:7" ht="15" customHeight="1">
      <c r="A56" s="336" t="s">
        <v>608</v>
      </c>
      <c r="G56" s="337"/>
    </row>
  </sheetData>
  <mergeCells count="3">
    <mergeCell ref="A5:A6"/>
    <mergeCell ref="B5:D5"/>
    <mergeCell ref="E5:G5"/>
  </mergeCells>
  <phoneticPr fontId="3"/>
  <hyperlinks>
    <hyperlink ref="A1" location="目次!A1" display="目次へもどる"/>
  </hyperlinks>
  <printOptions horizontalCentered="1" verticalCentered="1"/>
  <pageMargins left="0.74803149606299202" right="0.74803149606299202" top="0.59055118110236204" bottom="0.39370078740157499" header="0.511811023622047" footer="0.511811023622047"/>
  <pageSetup paperSize="9" orientation="portrait" cellComments="atEnd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="70" zoomScaleNormal="70" workbookViewId="0"/>
  </sheetViews>
  <sheetFormatPr defaultColWidth="8.75" defaultRowHeight="15" customHeight="1"/>
  <cols>
    <col min="1" max="1" width="26.25" style="336" customWidth="1"/>
    <col min="2" max="7" width="10" style="336" customWidth="1"/>
    <col min="8" max="16384" width="8.75" style="336"/>
  </cols>
  <sheetData>
    <row r="1" spans="1:7" ht="15" customHeight="1">
      <c r="A1" s="555" t="s">
        <v>908</v>
      </c>
    </row>
    <row r="3" spans="1:7" ht="15" customHeight="1">
      <c r="A3" s="377" t="s">
        <v>710</v>
      </c>
    </row>
    <row r="4" spans="1:7" ht="15" customHeight="1">
      <c r="A4" s="376" t="s">
        <v>663</v>
      </c>
      <c r="D4" s="375"/>
      <c r="E4" s="375"/>
      <c r="F4" s="375"/>
      <c r="G4" s="291" t="s">
        <v>46</v>
      </c>
    </row>
    <row r="5" spans="1:7" ht="15" customHeight="1">
      <c r="A5" s="374" t="s">
        <v>662</v>
      </c>
      <c r="B5" s="372" t="s">
        <v>661</v>
      </c>
      <c r="C5" s="372"/>
      <c r="D5" s="391"/>
      <c r="E5" s="373" t="s">
        <v>709</v>
      </c>
      <c r="F5" s="372"/>
      <c r="G5" s="372"/>
    </row>
    <row r="6" spans="1:7" ht="15" customHeight="1">
      <c r="A6" s="371"/>
      <c r="B6" s="369" t="s">
        <v>707</v>
      </c>
      <c r="C6" s="370" t="s">
        <v>708</v>
      </c>
      <c r="D6" s="368" t="s">
        <v>658</v>
      </c>
      <c r="E6" s="369" t="s">
        <v>707</v>
      </c>
      <c r="F6" s="368" t="s">
        <v>659</v>
      </c>
      <c r="G6" s="367" t="s">
        <v>658</v>
      </c>
    </row>
    <row r="7" spans="1:7" ht="15" customHeight="1">
      <c r="A7" s="390" t="s">
        <v>706</v>
      </c>
      <c r="B7" s="282">
        <v>131042</v>
      </c>
      <c r="C7" s="282">
        <v>116597</v>
      </c>
      <c r="D7" s="342">
        <v>14445</v>
      </c>
      <c r="E7" s="341">
        <v>134468</v>
      </c>
      <c r="F7" s="341">
        <v>119151</v>
      </c>
      <c r="G7" s="341">
        <v>15317</v>
      </c>
    </row>
    <row r="8" spans="1:7" ht="15" customHeight="1">
      <c r="A8" s="389" t="s">
        <v>705</v>
      </c>
      <c r="B8" s="282">
        <v>64500</v>
      </c>
      <c r="C8" s="282">
        <v>59542</v>
      </c>
      <c r="D8" s="342">
        <v>4958</v>
      </c>
      <c r="E8" s="341">
        <v>66826</v>
      </c>
      <c r="F8" s="341">
        <v>61549</v>
      </c>
      <c r="G8" s="341">
        <v>5277</v>
      </c>
    </row>
    <row r="9" spans="1:7" ht="15" customHeight="1">
      <c r="A9" s="388" t="s">
        <v>655</v>
      </c>
      <c r="B9" s="282">
        <v>10806</v>
      </c>
      <c r="C9" s="282">
        <v>10806</v>
      </c>
      <c r="D9" s="364" t="s">
        <v>704</v>
      </c>
      <c r="E9" s="341">
        <v>11641</v>
      </c>
      <c r="F9" s="341">
        <v>11641</v>
      </c>
      <c r="G9" s="286" t="s">
        <v>703</v>
      </c>
    </row>
    <row r="10" spans="1:7" ht="15" customHeight="1">
      <c r="A10" s="388" t="s">
        <v>654</v>
      </c>
      <c r="B10" s="282">
        <v>53694</v>
      </c>
      <c r="C10" s="282">
        <v>48736</v>
      </c>
      <c r="D10" s="342">
        <v>4958</v>
      </c>
      <c r="E10" s="341">
        <v>55185</v>
      </c>
      <c r="F10" s="341">
        <v>49908</v>
      </c>
      <c r="G10" s="341">
        <v>5277</v>
      </c>
    </row>
    <row r="11" spans="1:7" ht="15" customHeight="1">
      <c r="A11" s="387" t="s">
        <v>702</v>
      </c>
      <c r="B11" s="359">
        <v>49056</v>
      </c>
      <c r="C11" s="359">
        <v>41619</v>
      </c>
      <c r="D11" s="361">
        <v>7437</v>
      </c>
      <c r="E11" s="360">
        <v>54031</v>
      </c>
      <c r="F11" s="359">
        <v>45048</v>
      </c>
      <c r="G11" s="359">
        <v>8983</v>
      </c>
    </row>
    <row r="12" spans="1:7" ht="15" customHeight="1">
      <c r="A12" s="386" t="s">
        <v>701</v>
      </c>
      <c r="B12" s="282"/>
      <c r="C12" s="282"/>
      <c r="D12" s="342"/>
      <c r="E12" s="341"/>
      <c r="F12" s="341"/>
      <c r="G12" s="341"/>
    </row>
    <row r="13" spans="1:7" ht="15" customHeight="1">
      <c r="A13" s="384" t="s">
        <v>700</v>
      </c>
      <c r="B13" s="348">
        <v>38178</v>
      </c>
      <c r="C13" s="348">
        <v>32625</v>
      </c>
      <c r="D13" s="347">
        <v>5553</v>
      </c>
      <c r="E13" s="346">
        <v>41967</v>
      </c>
      <c r="F13" s="346">
        <v>35149</v>
      </c>
      <c r="G13" s="346">
        <v>6818</v>
      </c>
    </row>
    <row r="14" spans="1:7" ht="15" customHeight="1">
      <c r="A14" s="385" t="s">
        <v>650</v>
      </c>
      <c r="B14" s="355">
        <v>5257</v>
      </c>
      <c r="C14" s="355">
        <v>4424</v>
      </c>
      <c r="D14" s="354">
        <v>833</v>
      </c>
      <c r="E14" s="353">
        <v>6108</v>
      </c>
      <c r="F14" s="353">
        <v>4977</v>
      </c>
      <c r="G14" s="353">
        <v>1131</v>
      </c>
    </row>
    <row r="15" spans="1:7" ht="15" customHeight="1">
      <c r="A15" s="352" t="s">
        <v>649</v>
      </c>
      <c r="B15" s="282">
        <v>1409</v>
      </c>
      <c r="C15" s="282">
        <v>1211</v>
      </c>
      <c r="D15" s="342">
        <v>198</v>
      </c>
      <c r="E15" s="343">
        <v>1497</v>
      </c>
      <c r="F15" s="282">
        <v>1247</v>
      </c>
      <c r="G15" s="282">
        <v>250</v>
      </c>
    </row>
    <row r="16" spans="1:7" ht="15" customHeight="1">
      <c r="A16" s="352" t="s">
        <v>699</v>
      </c>
      <c r="B16" s="282">
        <v>848</v>
      </c>
      <c r="C16" s="282">
        <v>696</v>
      </c>
      <c r="D16" s="342">
        <v>152</v>
      </c>
      <c r="E16" s="343">
        <v>1016</v>
      </c>
      <c r="F16" s="282">
        <v>803</v>
      </c>
      <c r="G16" s="282">
        <v>213</v>
      </c>
    </row>
    <row r="17" spans="1:7" ht="15" customHeight="1">
      <c r="A17" s="352" t="s">
        <v>698</v>
      </c>
      <c r="B17" s="282">
        <v>685</v>
      </c>
      <c r="C17" s="282">
        <v>573</v>
      </c>
      <c r="D17" s="342">
        <v>112</v>
      </c>
      <c r="E17" s="343">
        <v>896</v>
      </c>
      <c r="F17" s="282">
        <v>725</v>
      </c>
      <c r="G17" s="282">
        <v>171</v>
      </c>
    </row>
    <row r="18" spans="1:7" ht="15" customHeight="1">
      <c r="A18" s="352" t="s">
        <v>697</v>
      </c>
      <c r="B18" s="282">
        <v>636</v>
      </c>
      <c r="C18" s="282">
        <v>529</v>
      </c>
      <c r="D18" s="342">
        <v>107</v>
      </c>
      <c r="E18" s="343">
        <v>727</v>
      </c>
      <c r="F18" s="282">
        <v>580</v>
      </c>
      <c r="G18" s="282">
        <v>147</v>
      </c>
    </row>
    <row r="19" spans="1:7" ht="15" customHeight="1">
      <c r="A19" s="352" t="s">
        <v>696</v>
      </c>
      <c r="B19" s="282">
        <v>454</v>
      </c>
      <c r="C19" s="282">
        <v>382</v>
      </c>
      <c r="D19" s="342">
        <v>72</v>
      </c>
      <c r="E19" s="343">
        <v>536</v>
      </c>
      <c r="F19" s="282">
        <v>456</v>
      </c>
      <c r="G19" s="282">
        <v>80</v>
      </c>
    </row>
    <row r="20" spans="1:7" ht="15" customHeight="1">
      <c r="A20" s="352" t="s">
        <v>644</v>
      </c>
      <c r="B20" s="282">
        <v>1225</v>
      </c>
      <c r="C20" s="282">
        <v>1033</v>
      </c>
      <c r="D20" s="282">
        <v>192</v>
      </c>
      <c r="E20" s="343">
        <v>1436</v>
      </c>
      <c r="F20" s="282">
        <v>1166</v>
      </c>
      <c r="G20" s="282">
        <v>270</v>
      </c>
    </row>
    <row r="21" spans="1:7" ht="15" customHeight="1">
      <c r="A21" s="382" t="s">
        <v>695</v>
      </c>
      <c r="B21" s="282">
        <v>8231</v>
      </c>
      <c r="C21" s="282">
        <v>7346</v>
      </c>
      <c r="D21" s="342">
        <v>885</v>
      </c>
      <c r="E21" s="341">
        <v>8308</v>
      </c>
      <c r="F21" s="341">
        <v>7346</v>
      </c>
      <c r="G21" s="341">
        <v>962</v>
      </c>
    </row>
    <row r="22" spans="1:7" ht="15" customHeight="1">
      <c r="A22" s="382" t="s">
        <v>694</v>
      </c>
      <c r="B22" s="282">
        <v>5130</v>
      </c>
      <c r="C22" s="282">
        <v>4321</v>
      </c>
      <c r="D22" s="342">
        <v>809</v>
      </c>
      <c r="E22" s="341">
        <v>6030</v>
      </c>
      <c r="F22" s="341">
        <v>4975</v>
      </c>
      <c r="G22" s="341">
        <v>1055</v>
      </c>
    </row>
    <row r="23" spans="1:7" ht="15" customHeight="1">
      <c r="A23" s="382" t="s">
        <v>693</v>
      </c>
      <c r="B23" s="282">
        <v>3110</v>
      </c>
      <c r="C23" s="282">
        <v>2676</v>
      </c>
      <c r="D23" s="342">
        <v>434</v>
      </c>
      <c r="E23" s="341">
        <v>3978</v>
      </c>
      <c r="F23" s="341">
        <v>3249</v>
      </c>
      <c r="G23" s="341">
        <v>729</v>
      </c>
    </row>
    <row r="24" spans="1:7" ht="15" customHeight="1">
      <c r="A24" s="382" t="s">
        <v>692</v>
      </c>
      <c r="B24" s="282">
        <v>3081</v>
      </c>
      <c r="C24" s="282">
        <v>2780</v>
      </c>
      <c r="D24" s="342">
        <v>301</v>
      </c>
      <c r="E24" s="341">
        <v>3352</v>
      </c>
      <c r="F24" s="341">
        <v>3013</v>
      </c>
      <c r="G24" s="341">
        <v>339</v>
      </c>
    </row>
    <row r="25" spans="1:7" ht="15" customHeight="1">
      <c r="A25" s="382" t="s">
        <v>691</v>
      </c>
      <c r="B25" s="282">
        <v>2654</v>
      </c>
      <c r="C25" s="282">
        <v>2441</v>
      </c>
      <c r="D25" s="342">
        <v>213</v>
      </c>
      <c r="E25" s="341">
        <v>2867</v>
      </c>
      <c r="F25" s="341">
        <v>2612</v>
      </c>
      <c r="G25" s="341">
        <v>255</v>
      </c>
    </row>
    <row r="26" spans="1:7" ht="15" customHeight="1">
      <c r="A26" s="382" t="s">
        <v>690</v>
      </c>
      <c r="B26" s="282">
        <v>2027</v>
      </c>
      <c r="C26" s="282">
        <v>1609</v>
      </c>
      <c r="D26" s="342">
        <v>418</v>
      </c>
      <c r="E26" s="341">
        <v>2031</v>
      </c>
      <c r="F26" s="341">
        <v>1655</v>
      </c>
      <c r="G26" s="341">
        <v>376</v>
      </c>
    </row>
    <row r="27" spans="1:7" ht="15" customHeight="1">
      <c r="A27" s="382" t="s">
        <v>689</v>
      </c>
      <c r="B27" s="282">
        <v>1121</v>
      </c>
      <c r="C27" s="282">
        <v>851</v>
      </c>
      <c r="D27" s="342">
        <v>270</v>
      </c>
      <c r="E27" s="341">
        <v>1077</v>
      </c>
      <c r="F27" s="341">
        <v>839</v>
      </c>
      <c r="G27" s="341">
        <v>238</v>
      </c>
    </row>
    <row r="28" spans="1:7" ht="15" customHeight="1">
      <c r="A28" s="382" t="s">
        <v>688</v>
      </c>
      <c r="B28" s="282">
        <v>935</v>
      </c>
      <c r="C28" s="282">
        <v>721</v>
      </c>
      <c r="D28" s="342">
        <v>214</v>
      </c>
      <c r="E28" s="341">
        <v>1061</v>
      </c>
      <c r="F28" s="341">
        <v>801</v>
      </c>
      <c r="G28" s="341">
        <v>260</v>
      </c>
    </row>
    <row r="29" spans="1:7" ht="15" customHeight="1">
      <c r="A29" s="382" t="s">
        <v>687</v>
      </c>
      <c r="B29" s="282">
        <v>824</v>
      </c>
      <c r="C29" s="282">
        <v>724</v>
      </c>
      <c r="D29" s="342">
        <v>100</v>
      </c>
      <c r="E29" s="341">
        <v>811</v>
      </c>
      <c r="F29" s="341">
        <v>689</v>
      </c>
      <c r="G29" s="341">
        <v>122</v>
      </c>
    </row>
    <row r="30" spans="1:7" ht="15" customHeight="1">
      <c r="A30" s="382" t="s">
        <v>686</v>
      </c>
      <c r="B30" s="282">
        <v>5808</v>
      </c>
      <c r="C30" s="282">
        <v>4732</v>
      </c>
      <c r="D30" s="342">
        <v>1076</v>
      </c>
      <c r="E30" s="341">
        <v>6344</v>
      </c>
      <c r="F30" s="341">
        <v>4993</v>
      </c>
      <c r="G30" s="341">
        <v>1351</v>
      </c>
    </row>
    <row r="31" spans="1:7" ht="15" customHeight="1">
      <c r="A31" s="384" t="s">
        <v>633</v>
      </c>
      <c r="B31" s="355">
        <v>10878</v>
      </c>
      <c r="C31" s="355">
        <v>8994</v>
      </c>
      <c r="D31" s="354">
        <v>1884</v>
      </c>
      <c r="E31" s="353">
        <v>12064</v>
      </c>
      <c r="F31" s="353">
        <v>9899</v>
      </c>
      <c r="G31" s="353">
        <v>2165</v>
      </c>
    </row>
    <row r="32" spans="1:7" ht="15" customHeight="1">
      <c r="A32" s="383" t="s">
        <v>632</v>
      </c>
      <c r="B32" s="355">
        <v>4463</v>
      </c>
      <c r="C32" s="355">
        <v>3792</v>
      </c>
      <c r="D32" s="354">
        <v>671</v>
      </c>
      <c r="E32" s="353">
        <v>4773</v>
      </c>
      <c r="F32" s="353">
        <v>4092</v>
      </c>
      <c r="G32" s="353">
        <v>681</v>
      </c>
    </row>
    <row r="33" spans="1:7" ht="15" customHeight="1">
      <c r="A33" s="352" t="s">
        <v>685</v>
      </c>
      <c r="B33" s="282">
        <v>1468</v>
      </c>
      <c r="C33" s="282">
        <v>1245</v>
      </c>
      <c r="D33" s="342">
        <v>223</v>
      </c>
      <c r="E33" s="341">
        <v>1477</v>
      </c>
      <c r="F33" s="341">
        <v>1278</v>
      </c>
      <c r="G33" s="341">
        <v>199</v>
      </c>
    </row>
    <row r="34" spans="1:7" ht="15" customHeight="1">
      <c r="A34" s="352" t="s">
        <v>684</v>
      </c>
      <c r="B34" s="282">
        <v>334</v>
      </c>
      <c r="C34" s="282">
        <v>272</v>
      </c>
      <c r="D34" s="342">
        <v>62</v>
      </c>
      <c r="E34" s="341">
        <v>385</v>
      </c>
      <c r="F34" s="341">
        <v>316</v>
      </c>
      <c r="G34" s="341">
        <v>69</v>
      </c>
    </row>
    <row r="35" spans="1:7" ht="15" customHeight="1">
      <c r="A35" s="352" t="s">
        <v>683</v>
      </c>
      <c r="B35" s="282">
        <v>221</v>
      </c>
      <c r="C35" s="282">
        <v>185</v>
      </c>
      <c r="D35" s="342">
        <v>36</v>
      </c>
      <c r="E35" s="341">
        <v>246</v>
      </c>
      <c r="F35" s="341">
        <v>206</v>
      </c>
      <c r="G35" s="341">
        <v>40</v>
      </c>
    </row>
    <row r="36" spans="1:7" ht="15" customHeight="1">
      <c r="A36" s="352" t="s">
        <v>682</v>
      </c>
      <c r="B36" s="282">
        <v>181</v>
      </c>
      <c r="C36" s="282">
        <v>154</v>
      </c>
      <c r="D36" s="342">
        <v>27</v>
      </c>
      <c r="E36" s="341">
        <v>215</v>
      </c>
      <c r="F36" s="341">
        <v>177</v>
      </c>
      <c r="G36" s="341">
        <v>38</v>
      </c>
    </row>
    <row r="37" spans="1:7" ht="15" customHeight="1">
      <c r="A37" s="352" t="s">
        <v>681</v>
      </c>
      <c r="B37" s="282">
        <v>213</v>
      </c>
      <c r="C37" s="282">
        <v>192</v>
      </c>
      <c r="D37" s="342">
        <v>21</v>
      </c>
      <c r="E37" s="341">
        <v>213</v>
      </c>
      <c r="F37" s="341">
        <v>186</v>
      </c>
      <c r="G37" s="341">
        <v>27</v>
      </c>
    </row>
    <row r="38" spans="1:7" ht="15" customHeight="1">
      <c r="A38" s="352" t="s">
        <v>680</v>
      </c>
      <c r="B38" s="282">
        <v>188</v>
      </c>
      <c r="C38" s="282">
        <v>168</v>
      </c>
      <c r="D38" s="342">
        <v>20</v>
      </c>
      <c r="E38" s="341">
        <v>209</v>
      </c>
      <c r="F38" s="341">
        <v>175</v>
      </c>
      <c r="G38" s="341">
        <v>34</v>
      </c>
    </row>
    <row r="39" spans="1:7" ht="15" customHeight="1">
      <c r="A39" s="352" t="s">
        <v>679</v>
      </c>
      <c r="B39" s="282">
        <v>185</v>
      </c>
      <c r="C39" s="282">
        <v>149</v>
      </c>
      <c r="D39" s="342">
        <v>36</v>
      </c>
      <c r="E39" s="341">
        <v>194</v>
      </c>
      <c r="F39" s="341">
        <v>160</v>
      </c>
      <c r="G39" s="341">
        <v>34</v>
      </c>
    </row>
    <row r="40" spans="1:7" ht="15" customHeight="1">
      <c r="A40" s="352" t="s">
        <v>678</v>
      </c>
      <c r="B40" s="282">
        <v>166</v>
      </c>
      <c r="C40" s="282">
        <v>149</v>
      </c>
      <c r="D40" s="342">
        <v>17</v>
      </c>
      <c r="E40" s="341">
        <v>186</v>
      </c>
      <c r="F40" s="341">
        <v>163</v>
      </c>
      <c r="G40" s="341">
        <v>23</v>
      </c>
    </row>
    <row r="41" spans="1:7" ht="15" customHeight="1">
      <c r="A41" s="352" t="s">
        <v>677</v>
      </c>
      <c r="B41" s="282">
        <v>149</v>
      </c>
      <c r="C41" s="282">
        <v>131</v>
      </c>
      <c r="D41" s="342">
        <v>18</v>
      </c>
      <c r="E41" s="341">
        <v>177</v>
      </c>
      <c r="F41" s="341">
        <v>152</v>
      </c>
      <c r="G41" s="341">
        <v>25</v>
      </c>
    </row>
    <row r="42" spans="1:7" ht="15" customHeight="1">
      <c r="A42" s="352" t="s">
        <v>676</v>
      </c>
      <c r="B42" s="282">
        <v>115</v>
      </c>
      <c r="C42" s="282">
        <v>94</v>
      </c>
      <c r="D42" s="342">
        <v>21</v>
      </c>
      <c r="E42" s="341">
        <v>113</v>
      </c>
      <c r="F42" s="341">
        <v>92</v>
      </c>
      <c r="G42" s="341">
        <v>21</v>
      </c>
    </row>
    <row r="43" spans="1:7" ht="15" customHeight="1">
      <c r="A43" s="352" t="s">
        <v>644</v>
      </c>
      <c r="B43" s="282">
        <v>693</v>
      </c>
      <c r="C43" s="282">
        <v>586</v>
      </c>
      <c r="D43" s="342">
        <v>107</v>
      </c>
      <c r="E43" s="341">
        <v>729</v>
      </c>
      <c r="F43" s="341">
        <v>659</v>
      </c>
      <c r="G43" s="341">
        <v>70</v>
      </c>
    </row>
    <row r="44" spans="1:7" ht="15" customHeight="1">
      <c r="A44" s="352" t="s">
        <v>620</v>
      </c>
      <c r="B44" s="282">
        <v>550</v>
      </c>
      <c r="C44" s="282">
        <v>467</v>
      </c>
      <c r="D44" s="342">
        <v>83</v>
      </c>
      <c r="E44" s="341">
        <v>629</v>
      </c>
      <c r="F44" s="341">
        <v>528</v>
      </c>
      <c r="G44" s="341">
        <v>101</v>
      </c>
    </row>
    <row r="45" spans="1:7" ht="15" customHeight="1">
      <c r="A45" s="382" t="s">
        <v>675</v>
      </c>
      <c r="B45" s="282">
        <v>4067</v>
      </c>
      <c r="C45" s="282">
        <v>3529</v>
      </c>
      <c r="D45" s="342">
        <v>538</v>
      </c>
      <c r="E45" s="341">
        <v>4554</v>
      </c>
      <c r="F45" s="341">
        <v>3917</v>
      </c>
      <c r="G45" s="341">
        <v>637</v>
      </c>
    </row>
    <row r="46" spans="1:7" ht="15" customHeight="1">
      <c r="A46" s="382" t="s">
        <v>674</v>
      </c>
      <c r="B46" s="282">
        <v>892</v>
      </c>
      <c r="C46" s="282">
        <v>710</v>
      </c>
      <c r="D46" s="342">
        <v>182</v>
      </c>
      <c r="E46" s="341">
        <v>1014</v>
      </c>
      <c r="F46" s="341">
        <v>773</v>
      </c>
      <c r="G46" s="341">
        <v>241</v>
      </c>
    </row>
    <row r="47" spans="1:7" ht="15" customHeight="1">
      <c r="A47" s="382" t="s">
        <v>673</v>
      </c>
      <c r="B47" s="282">
        <v>568</v>
      </c>
      <c r="C47" s="282">
        <v>337</v>
      </c>
      <c r="D47" s="342">
        <v>231</v>
      </c>
      <c r="E47" s="341">
        <v>626</v>
      </c>
      <c r="F47" s="341">
        <v>396</v>
      </c>
      <c r="G47" s="341">
        <v>230</v>
      </c>
    </row>
    <row r="48" spans="1:7" ht="15" customHeight="1">
      <c r="A48" s="382" t="s">
        <v>672</v>
      </c>
      <c r="B48" s="282">
        <v>373</v>
      </c>
      <c r="C48" s="282">
        <v>216</v>
      </c>
      <c r="D48" s="342">
        <v>157</v>
      </c>
      <c r="E48" s="341">
        <v>412</v>
      </c>
      <c r="F48" s="341">
        <v>222</v>
      </c>
      <c r="G48" s="341">
        <v>190</v>
      </c>
    </row>
    <row r="49" spans="1:7" ht="15" customHeight="1">
      <c r="A49" s="382" t="s">
        <v>671</v>
      </c>
      <c r="B49" s="343">
        <v>334</v>
      </c>
      <c r="C49" s="282">
        <v>267</v>
      </c>
      <c r="D49" s="342">
        <v>67</v>
      </c>
      <c r="E49" s="341">
        <v>354</v>
      </c>
      <c r="F49" s="341">
        <v>279</v>
      </c>
      <c r="G49" s="341">
        <v>75</v>
      </c>
    </row>
    <row r="50" spans="1:7" ht="15" customHeight="1">
      <c r="A50" s="382" t="s">
        <v>670</v>
      </c>
      <c r="B50" s="282">
        <v>181</v>
      </c>
      <c r="C50" s="282">
        <v>143</v>
      </c>
      <c r="D50" s="342">
        <v>38</v>
      </c>
      <c r="E50" s="282">
        <v>331</v>
      </c>
      <c r="F50" s="282">
        <v>220</v>
      </c>
      <c r="G50" s="282">
        <v>111</v>
      </c>
    </row>
    <row r="51" spans="1:7" ht="15" customHeight="1">
      <c r="A51" s="381" t="s">
        <v>669</v>
      </c>
      <c r="B51" s="381"/>
      <c r="C51" s="381"/>
      <c r="D51" s="381"/>
      <c r="E51" s="381"/>
      <c r="F51" s="381"/>
      <c r="G51" s="380"/>
    </row>
    <row r="52" spans="1:7" ht="15" customHeight="1">
      <c r="A52" s="379" t="s">
        <v>668</v>
      </c>
      <c r="B52" s="379"/>
      <c r="C52" s="379"/>
      <c r="D52" s="379"/>
      <c r="E52" s="379"/>
      <c r="F52" s="379"/>
      <c r="G52" s="378"/>
    </row>
    <row r="53" spans="1:7" ht="15" customHeight="1">
      <c r="A53" s="336" t="s">
        <v>667</v>
      </c>
      <c r="G53" s="337"/>
    </row>
    <row r="54" spans="1:7" ht="15" customHeight="1">
      <c r="A54" s="336" t="s">
        <v>666</v>
      </c>
    </row>
    <row r="55" spans="1:7" ht="15" customHeight="1">
      <c r="A55" s="336" t="s">
        <v>665</v>
      </c>
    </row>
  </sheetData>
  <mergeCells count="3">
    <mergeCell ref="A5:A6"/>
    <mergeCell ref="B5:D5"/>
    <mergeCell ref="E5:G5"/>
  </mergeCells>
  <phoneticPr fontId="3"/>
  <hyperlinks>
    <hyperlink ref="A1" location="目次!A1" display="目次へもどる"/>
  </hyperlinks>
  <printOptions horizontalCentered="1" verticalCentered="1"/>
  <pageMargins left="0.74803149606299202" right="0.74803149606299202" top="0.59055118110236204" bottom="0.39370078740157499" header="0.511811023622047" footer="0.511811023622047"/>
  <pageSetup paperSize="9" orientation="portrait" cellComments="atEnd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110" zoomScaleNormal="110" workbookViewId="0"/>
  </sheetViews>
  <sheetFormatPr defaultColWidth="8.75" defaultRowHeight="15" customHeight="1"/>
  <cols>
    <col min="1" max="3" width="3.75" style="392" customWidth="1"/>
    <col min="4" max="4" width="30" style="392" customWidth="1"/>
    <col min="5" max="8" width="11.25" style="392" customWidth="1"/>
    <col min="9" max="16384" width="8.75" style="392"/>
  </cols>
  <sheetData>
    <row r="1" spans="1:6" ht="15" customHeight="1">
      <c r="A1" s="555" t="s">
        <v>908</v>
      </c>
    </row>
    <row r="3" spans="1:6" s="336" customFormat="1" ht="15" customHeight="1">
      <c r="A3" s="377" t="s">
        <v>741</v>
      </c>
    </row>
    <row r="4" spans="1:6" s="336" customFormat="1" ht="15" customHeight="1">
      <c r="A4" s="409" t="s">
        <v>663</v>
      </c>
    </row>
    <row r="5" spans="1:6" ht="15" customHeight="1">
      <c r="A5" s="408" t="s">
        <v>740</v>
      </c>
      <c r="B5" s="408"/>
      <c r="C5" s="379"/>
      <c r="D5" s="379"/>
      <c r="E5" s="379"/>
      <c r="F5" s="407" t="s">
        <v>739</v>
      </c>
    </row>
    <row r="6" spans="1:6" ht="15" customHeight="1">
      <c r="A6" s="391" t="s">
        <v>738</v>
      </c>
      <c r="B6" s="406"/>
      <c r="C6" s="406"/>
      <c r="D6" s="406"/>
      <c r="E6" s="406" t="s">
        <v>737</v>
      </c>
      <c r="F6" s="373"/>
    </row>
    <row r="7" spans="1:6" ht="15" customHeight="1">
      <c r="A7" s="391"/>
      <c r="B7" s="406"/>
      <c r="C7" s="406"/>
      <c r="D7" s="406"/>
      <c r="E7" s="368" t="s">
        <v>736</v>
      </c>
      <c r="F7" s="370" t="s">
        <v>735</v>
      </c>
    </row>
    <row r="8" spans="1:6" ht="26.25" customHeight="1">
      <c r="A8" s="391" t="s">
        <v>734</v>
      </c>
      <c r="B8" s="406"/>
      <c r="C8" s="406"/>
      <c r="D8" s="406"/>
      <c r="E8" s="348">
        <v>118555</v>
      </c>
      <c r="F8" s="348">
        <v>315792</v>
      </c>
    </row>
    <row r="9" spans="1:6" ht="26.25" customHeight="1">
      <c r="A9" s="397" t="s">
        <v>733</v>
      </c>
      <c r="B9" s="406" t="s">
        <v>725</v>
      </c>
      <c r="C9" s="406"/>
      <c r="D9" s="406"/>
      <c r="E9" s="282">
        <v>117379</v>
      </c>
      <c r="F9" s="282">
        <v>312375</v>
      </c>
    </row>
    <row r="10" spans="1:6" ht="26.25" customHeight="1">
      <c r="A10" s="397"/>
      <c r="B10" s="400" t="s">
        <v>732</v>
      </c>
      <c r="C10" s="406" t="s">
        <v>725</v>
      </c>
      <c r="D10" s="406"/>
      <c r="E10" s="282">
        <v>88435</v>
      </c>
      <c r="F10" s="282">
        <v>282598</v>
      </c>
    </row>
    <row r="11" spans="1:6" ht="26.25" customHeight="1">
      <c r="A11" s="397"/>
      <c r="B11" s="400"/>
      <c r="C11" s="405" t="s">
        <v>731</v>
      </c>
      <c r="D11" s="404" t="s">
        <v>725</v>
      </c>
      <c r="E11" s="282">
        <v>77934</v>
      </c>
      <c r="F11" s="282">
        <v>235032</v>
      </c>
    </row>
    <row r="12" spans="1:6" ht="26.25" customHeight="1">
      <c r="A12" s="397"/>
      <c r="B12" s="400"/>
      <c r="C12" s="405"/>
      <c r="D12" s="401" t="s">
        <v>730</v>
      </c>
      <c r="E12" s="282">
        <v>22670</v>
      </c>
      <c r="F12" s="282">
        <v>45373</v>
      </c>
    </row>
    <row r="13" spans="1:6" ht="26.25" customHeight="1">
      <c r="A13" s="397"/>
      <c r="B13" s="400"/>
      <c r="C13" s="405"/>
      <c r="D13" s="401" t="s">
        <v>729</v>
      </c>
      <c r="E13" s="282">
        <v>44984</v>
      </c>
      <c r="F13" s="282">
        <v>164448</v>
      </c>
    </row>
    <row r="14" spans="1:6" ht="26.25" customHeight="1">
      <c r="A14" s="397"/>
      <c r="B14" s="400"/>
      <c r="C14" s="405"/>
      <c r="D14" s="401" t="s">
        <v>728</v>
      </c>
      <c r="E14" s="282">
        <v>1783</v>
      </c>
      <c r="F14" s="282">
        <v>4317</v>
      </c>
    </row>
    <row r="15" spans="1:6" ht="26.25" customHeight="1">
      <c r="A15" s="397"/>
      <c r="B15" s="400"/>
      <c r="C15" s="405"/>
      <c r="D15" s="398" t="s">
        <v>727</v>
      </c>
      <c r="E15" s="282">
        <v>8497</v>
      </c>
      <c r="F15" s="282">
        <v>20894</v>
      </c>
    </row>
    <row r="16" spans="1:6" ht="26.25" customHeight="1">
      <c r="A16" s="397"/>
      <c r="B16" s="400"/>
      <c r="C16" s="399" t="s">
        <v>726</v>
      </c>
      <c r="D16" s="404" t="s">
        <v>725</v>
      </c>
      <c r="E16" s="282">
        <v>10501</v>
      </c>
      <c r="F16" s="282">
        <v>47566</v>
      </c>
    </row>
    <row r="17" spans="1:6" ht="26.25" customHeight="1">
      <c r="A17" s="397"/>
      <c r="B17" s="400"/>
      <c r="C17" s="399"/>
      <c r="D17" s="401" t="s">
        <v>724</v>
      </c>
      <c r="E17" s="282">
        <v>365</v>
      </c>
      <c r="F17" s="282">
        <v>1461</v>
      </c>
    </row>
    <row r="18" spans="1:6" ht="26.25" customHeight="1">
      <c r="A18" s="397"/>
      <c r="B18" s="400"/>
      <c r="C18" s="399"/>
      <c r="D18" s="401" t="s">
        <v>723</v>
      </c>
      <c r="E18" s="282">
        <v>1087</v>
      </c>
      <c r="F18" s="282">
        <v>3262</v>
      </c>
    </row>
    <row r="19" spans="1:6" ht="26.25" customHeight="1">
      <c r="A19" s="397"/>
      <c r="B19" s="400"/>
      <c r="C19" s="399"/>
      <c r="D19" s="403" t="s">
        <v>722</v>
      </c>
      <c r="E19" s="282">
        <v>1820</v>
      </c>
      <c r="F19" s="282">
        <v>10807</v>
      </c>
    </row>
    <row r="20" spans="1:6" ht="26.25" customHeight="1">
      <c r="A20" s="397"/>
      <c r="B20" s="400"/>
      <c r="C20" s="399"/>
      <c r="D20" s="403" t="s">
        <v>721</v>
      </c>
      <c r="E20" s="282">
        <v>3526</v>
      </c>
      <c r="F20" s="282">
        <v>16935</v>
      </c>
    </row>
    <row r="21" spans="1:6" ht="26.25" customHeight="1">
      <c r="A21" s="397"/>
      <c r="B21" s="400"/>
      <c r="C21" s="399"/>
      <c r="D21" s="402" t="s">
        <v>720</v>
      </c>
      <c r="E21" s="282">
        <v>240</v>
      </c>
      <c r="F21" s="282">
        <v>777</v>
      </c>
    </row>
    <row r="22" spans="1:6" ht="26.25" customHeight="1">
      <c r="A22" s="397"/>
      <c r="B22" s="400"/>
      <c r="C22" s="399"/>
      <c r="D22" s="402" t="s">
        <v>719</v>
      </c>
      <c r="E22" s="282">
        <v>857</v>
      </c>
      <c r="F22" s="282">
        <v>4014</v>
      </c>
    </row>
    <row r="23" spans="1:6" ht="26.25" customHeight="1">
      <c r="A23" s="397"/>
      <c r="B23" s="400"/>
      <c r="C23" s="399"/>
      <c r="D23" s="402" t="s">
        <v>718</v>
      </c>
      <c r="E23" s="282">
        <v>167</v>
      </c>
      <c r="F23" s="282">
        <v>860</v>
      </c>
    </row>
    <row r="24" spans="1:6" ht="26.25" customHeight="1">
      <c r="A24" s="397"/>
      <c r="B24" s="400"/>
      <c r="C24" s="399"/>
      <c r="D24" s="402" t="s">
        <v>717</v>
      </c>
      <c r="E24" s="282">
        <v>612</v>
      </c>
      <c r="F24" s="282">
        <v>4037</v>
      </c>
    </row>
    <row r="25" spans="1:6" ht="26.25" customHeight="1">
      <c r="A25" s="397"/>
      <c r="B25" s="400"/>
      <c r="C25" s="399"/>
      <c r="D25" s="401" t="s">
        <v>716</v>
      </c>
      <c r="E25" s="282">
        <v>689</v>
      </c>
      <c r="F25" s="282">
        <v>1463</v>
      </c>
    </row>
    <row r="26" spans="1:6" ht="26.25" customHeight="1">
      <c r="A26" s="397"/>
      <c r="B26" s="400"/>
      <c r="C26" s="399"/>
      <c r="D26" s="398" t="s">
        <v>715</v>
      </c>
      <c r="E26" s="282">
        <v>1138</v>
      </c>
      <c r="F26" s="282">
        <v>3950</v>
      </c>
    </row>
    <row r="27" spans="1:6" ht="26.25" customHeight="1">
      <c r="A27" s="397"/>
      <c r="B27" s="396" t="s">
        <v>714</v>
      </c>
      <c r="C27" s="396"/>
      <c r="D27" s="396"/>
      <c r="E27" s="282">
        <v>810</v>
      </c>
      <c r="F27" s="282">
        <v>1643</v>
      </c>
    </row>
    <row r="28" spans="1:6" ht="26.25" customHeight="1">
      <c r="A28" s="397"/>
      <c r="B28" s="396" t="s">
        <v>713</v>
      </c>
      <c r="C28" s="396"/>
      <c r="D28" s="396"/>
      <c r="E28" s="282">
        <v>28134</v>
      </c>
      <c r="F28" s="282">
        <v>28134</v>
      </c>
    </row>
    <row r="29" spans="1:6" ht="26.25" customHeight="1">
      <c r="A29" s="395" t="s">
        <v>712</v>
      </c>
      <c r="B29" s="395"/>
      <c r="C29" s="395"/>
      <c r="D29" s="394"/>
      <c r="E29" s="278">
        <v>74</v>
      </c>
      <c r="F29" s="278">
        <v>2276</v>
      </c>
    </row>
    <row r="30" spans="1:6" ht="15" customHeight="1">
      <c r="A30" s="381" t="s">
        <v>711</v>
      </c>
      <c r="B30" s="393"/>
      <c r="C30" s="393"/>
      <c r="D30" s="393"/>
      <c r="E30" s="393"/>
      <c r="F30" s="393"/>
    </row>
  </sheetData>
  <mergeCells count="12">
    <mergeCell ref="C16:C26"/>
    <mergeCell ref="B27:D27"/>
    <mergeCell ref="B28:D28"/>
    <mergeCell ref="A29:D29"/>
    <mergeCell ref="A6:D7"/>
    <mergeCell ref="E6:F6"/>
    <mergeCell ref="A8:D8"/>
    <mergeCell ref="A9:A28"/>
    <mergeCell ref="B9:D9"/>
    <mergeCell ref="B10:B26"/>
    <mergeCell ref="C10:D10"/>
    <mergeCell ref="C11:C15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/>
  </sheetViews>
  <sheetFormatPr defaultColWidth="8.75" defaultRowHeight="15" customHeight="1"/>
  <cols>
    <col min="1" max="3" width="3.75" style="392" customWidth="1"/>
    <col min="4" max="4" width="30" style="392" customWidth="1"/>
    <col min="5" max="8" width="11.25" style="392" customWidth="1"/>
    <col min="9" max="16384" width="8.75" style="392"/>
  </cols>
  <sheetData>
    <row r="1" spans="1:8" ht="15" customHeight="1">
      <c r="A1" s="555" t="s">
        <v>908</v>
      </c>
    </row>
    <row r="3" spans="1:8" ht="15" customHeight="1">
      <c r="A3" s="408" t="s">
        <v>756</v>
      </c>
      <c r="B3" s="408"/>
      <c r="C3" s="379"/>
      <c r="D3" s="379"/>
      <c r="E3" s="379"/>
      <c r="F3" s="419"/>
      <c r="G3" s="378"/>
      <c r="H3" s="407" t="s">
        <v>739</v>
      </c>
    </row>
    <row r="4" spans="1:8" ht="15" customHeight="1">
      <c r="A4" s="391" t="s">
        <v>738</v>
      </c>
      <c r="B4" s="406"/>
      <c r="C4" s="406"/>
      <c r="D4" s="406"/>
      <c r="E4" s="406" t="s">
        <v>755</v>
      </c>
      <c r="F4" s="373"/>
      <c r="G4" s="406" t="s">
        <v>354</v>
      </c>
      <c r="H4" s="373"/>
    </row>
    <row r="5" spans="1:8" ht="15" customHeight="1">
      <c r="A5" s="391"/>
      <c r="B5" s="406"/>
      <c r="C5" s="406"/>
      <c r="D5" s="406"/>
      <c r="E5" s="368" t="s">
        <v>736</v>
      </c>
      <c r="F5" s="370" t="s">
        <v>735</v>
      </c>
      <c r="G5" s="368" t="s">
        <v>736</v>
      </c>
      <c r="H5" s="370" t="s">
        <v>735</v>
      </c>
    </row>
    <row r="6" spans="1:8" ht="26.25" customHeight="1">
      <c r="A6" s="391" t="s">
        <v>754</v>
      </c>
      <c r="B6" s="406"/>
      <c r="C6" s="406"/>
      <c r="D6" s="406"/>
      <c r="E6" s="418">
        <v>128342</v>
      </c>
      <c r="F6" s="418">
        <v>326313</v>
      </c>
      <c r="G6" s="417">
        <v>136460</v>
      </c>
      <c r="H6" s="417">
        <v>337498</v>
      </c>
    </row>
    <row r="7" spans="1:8" ht="26.25" customHeight="1">
      <c r="A7" s="397" t="s">
        <v>733</v>
      </c>
      <c r="B7" s="406" t="s">
        <v>753</v>
      </c>
      <c r="C7" s="406"/>
      <c r="D7" s="406"/>
      <c r="E7" s="416">
        <v>128264</v>
      </c>
      <c r="F7" s="416">
        <v>323199</v>
      </c>
      <c r="G7" s="415">
        <v>136363</v>
      </c>
      <c r="H7" s="415">
        <v>333744</v>
      </c>
    </row>
    <row r="8" spans="1:8" ht="26.25" customHeight="1">
      <c r="A8" s="397"/>
      <c r="B8" s="400" t="s">
        <v>752</v>
      </c>
      <c r="C8" s="406" t="s">
        <v>725</v>
      </c>
      <c r="D8" s="406"/>
      <c r="E8" s="416">
        <v>91539</v>
      </c>
      <c r="F8" s="416">
        <v>284560</v>
      </c>
      <c r="G8" s="415">
        <v>94491</v>
      </c>
      <c r="H8" s="415">
        <v>288895</v>
      </c>
    </row>
    <row r="9" spans="1:8" ht="26.25" customHeight="1">
      <c r="A9" s="397"/>
      <c r="B9" s="400"/>
      <c r="C9" s="405" t="s">
        <v>731</v>
      </c>
      <c r="D9" s="404" t="s">
        <v>725</v>
      </c>
      <c r="E9" s="416">
        <v>81691</v>
      </c>
      <c r="F9" s="416">
        <v>241354</v>
      </c>
      <c r="G9" s="415">
        <v>84966</v>
      </c>
      <c r="H9" s="415">
        <v>247879</v>
      </c>
    </row>
    <row r="10" spans="1:8" ht="26.25" customHeight="1">
      <c r="A10" s="397"/>
      <c r="B10" s="400"/>
      <c r="C10" s="405"/>
      <c r="D10" s="401" t="s">
        <v>730</v>
      </c>
      <c r="E10" s="416">
        <v>25583</v>
      </c>
      <c r="F10" s="416">
        <v>51166</v>
      </c>
      <c r="G10" s="415">
        <v>27489</v>
      </c>
      <c r="H10" s="415">
        <v>54978</v>
      </c>
    </row>
    <row r="11" spans="1:8" ht="26.25" customHeight="1">
      <c r="A11" s="397"/>
      <c r="B11" s="400"/>
      <c r="C11" s="405"/>
      <c r="D11" s="401" t="s">
        <v>729</v>
      </c>
      <c r="E11" s="416">
        <v>44777</v>
      </c>
      <c r="F11" s="416">
        <v>162902</v>
      </c>
      <c r="G11" s="415">
        <v>44831</v>
      </c>
      <c r="H11" s="415">
        <v>162889</v>
      </c>
    </row>
    <row r="12" spans="1:8" ht="26.25" customHeight="1">
      <c r="A12" s="397"/>
      <c r="B12" s="400"/>
      <c r="C12" s="405"/>
      <c r="D12" s="401" t="s">
        <v>728</v>
      </c>
      <c r="E12" s="416">
        <v>1915</v>
      </c>
      <c r="F12" s="416">
        <v>4518</v>
      </c>
      <c r="G12" s="415">
        <v>2108</v>
      </c>
      <c r="H12" s="415">
        <v>4863</v>
      </c>
    </row>
    <row r="13" spans="1:8" ht="26.25" customHeight="1">
      <c r="A13" s="397"/>
      <c r="B13" s="400"/>
      <c r="C13" s="405"/>
      <c r="D13" s="398" t="s">
        <v>727</v>
      </c>
      <c r="E13" s="416">
        <v>9416</v>
      </c>
      <c r="F13" s="416">
        <v>22768</v>
      </c>
      <c r="G13" s="415">
        <v>10538</v>
      </c>
      <c r="H13" s="415">
        <v>25149</v>
      </c>
    </row>
    <row r="14" spans="1:8" ht="26.25" customHeight="1">
      <c r="A14" s="397"/>
      <c r="B14" s="400"/>
      <c r="C14" s="399" t="s">
        <v>751</v>
      </c>
      <c r="D14" s="404" t="s">
        <v>725</v>
      </c>
      <c r="E14" s="416">
        <v>9848</v>
      </c>
      <c r="F14" s="416">
        <v>43206</v>
      </c>
      <c r="G14" s="415">
        <v>9525</v>
      </c>
      <c r="H14" s="415">
        <v>41016</v>
      </c>
    </row>
    <row r="15" spans="1:8" ht="26.25" customHeight="1">
      <c r="A15" s="397"/>
      <c r="B15" s="400"/>
      <c r="C15" s="399"/>
      <c r="D15" s="401" t="s">
        <v>724</v>
      </c>
      <c r="E15" s="416">
        <v>334</v>
      </c>
      <c r="F15" s="416">
        <v>1336</v>
      </c>
      <c r="G15" s="415">
        <v>274</v>
      </c>
      <c r="H15" s="415">
        <v>1096</v>
      </c>
    </row>
    <row r="16" spans="1:8" ht="26.25" customHeight="1">
      <c r="A16" s="397"/>
      <c r="B16" s="400"/>
      <c r="C16" s="399"/>
      <c r="D16" s="401" t="s">
        <v>750</v>
      </c>
      <c r="E16" s="416">
        <v>1116</v>
      </c>
      <c r="F16" s="416">
        <v>3348</v>
      </c>
      <c r="G16" s="415">
        <v>1119</v>
      </c>
      <c r="H16" s="415">
        <v>3357</v>
      </c>
    </row>
    <row r="17" spans="1:8" ht="26.25" customHeight="1">
      <c r="A17" s="397"/>
      <c r="B17" s="400"/>
      <c r="C17" s="399"/>
      <c r="D17" s="403" t="s">
        <v>722</v>
      </c>
      <c r="E17" s="416">
        <v>1453</v>
      </c>
      <c r="F17" s="416">
        <v>8558</v>
      </c>
      <c r="G17" s="415">
        <v>1321</v>
      </c>
      <c r="H17" s="415">
        <v>7767</v>
      </c>
    </row>
    <row r="18" spans="1:8" ht="26.25" customHeight="1">
      <c r="A18" s="397"/>
      <c r="B18" s="400"/>
      <c r="C18" s="399"/>
      <c r="D18" s="403" t="s">
        <v>749</v>
      </c>
      <c r="E18" s="416">
        <v>3070</v>
      </c>
      <c r="F18" s="416">
        <v>14534</v>
      </c>
      <c r="G18" s="415">
        <v>2737</v>
      </c>
      <c r="H18" s="415">
        <v>12902</v>
      </c>
    </row>
    <row r="19" spans="1:8" ht="26.25" customHeight="1">
      <c r="A19" s="397"/>
      <c r="B19" s="400"/>
      <c r="C19" s="399"/>
      <c r="D19" s="402" t="s">
        <v>720</v>
      </c>
      <c r="E19" s="416">
        <v>284</v>
      </c>
      <c r="F19" s="416">
        <v>907</v>
      </c>
      <c r="G19" s="415">
        <v>238</v>
      </c>
      <c r="H19" s="415">
        <v>755</v>
      </c>
    </row>
    <row r="20" spans="1:8" ht="26.25" customHeight="1">
      <c r="A20" s="397"/>
      <c r="B20" s="400"/>
      <c r="C20" s="399"/>
      <c r="D20" s="402" t="s">
        <v>719</v>
      </c>
      <c r="E20" s="416">
        <v>1009</v>
      </c>
      <c r="F20" s="416">
        <v>4727</v>
      </c>
      <c r="G20" s="415">
        <v>1126</v>
      </c>
      <c r="H20" s="415">
        <v>5280</v>
      </c>
    </row>
    <row r="21" spans="1:8" ht="26.25" customHeight="1">
      <c r="A21" s="397"/>
      <c r="B21" s="400"/>
      <c r="C21" s="399"/>
      <c r="D21" s="402" t="s">
        <v>718</v>
      </c>
      <c r="E21" s="416">
        <v>178</v>
      </c>
      <c r="F21" s="416">
        <v>893</v>
      </c>
      <c r="G21" s="415">
        <v>164</v>
      </c>
      <c r="H21" s="415">
        <v>805</v>
      </c>
    </row>
    <row r="22" spans="1:8" ht="26.25" customHeight="1">
      <c r="A22" s="397"/>
      <c r="B22" s="400"/>
      <c r="C22" s="399"/>
      <c r="D22" s="402" t="s">
        <v>717</v>
      </c>
      <c r="E22" s="416">
        <v>503</v>
      </c>
      <c r="F22" s="416">
        <v>3331</v>
      </c>
      <c r="G22" s="415">
        <v>453</v>
      </c>
      <c r="H22" s="415">
        <v>2960</v>
      </c>
    </row>
    <row r="23" spans="1:8" ht="26.25" customHeight="1">
      <c r="A23" s="397"/>
      <c r="B23" s="400"/>
      <c r="C23" s="399"/>
      <c r="D23" s="401" t="s">
        <v>716</v>
      </c>
      <c r="E23" s="416">
        <v>724</v>
      </c>
      <c r="F23" s="416">
        <v>1523</v>
      </c>
      <c r="G23" s="415">
        <v>805</v>
      </c>
      <c r="H23" s="415">
        <v>1692</v>
      </c>
    </row>
    <row r="24" spans="1:8" ht="26.25" customHeight="1">
      <c r="A24" s="397"/>
      <c r="B24" s="400"/>
      <c r="C24" s="399"/>
      <c r="D24" s="398" t="s">
        <v>715</v>
      </c>
      <c r="E24" s="416">
        <v>1177</v>
      </c>
      <c r="F24" s="416">
        <v>4049</v>
      </c>
      <c r="G24" s="415">
        <v>1288</v>
      </c>
      <c r="H24" s="415">
        <v>4402</v>
      </c>
    </row>
    <row r="25" spans="1:8" ht="26.25" customHeight="1">
      <c r="A25" s="397"/>
      <c r="B25" s="396" t="s">
        <v>748</v>
      </c>
      <c r="C25" s="396"/>
      <c r="D25" s="396"/>
      <c r="E25" s="416">
        <v>1240</v>
      </c>
      <c r="F25" s="416">
        <v>3150</v>
      </c>
      <c r="G25" s="415">
        <v>1802</v>
      </c>
      <c r="H25" s="415">
        <v>4763</v>
      </c>
    </row>
    <row r="26" spans="1:8" ht="26.25" customHeight="1">
      <c r="A26" s="397"/>
      <c r="B26" s="396" t="s">
        <v>713</v>
      </c>
      <c r="C26" s="396"/>
      <c r="D26" s="396"/>
      <c r="E26" s="416">
        <v>35482</v>
      </c>
      <c r="F26" s="416">
        <v>35482</v>
      </c>
      <c r="G26" s="415">
        <v>40065</v>
      </c>
      <c r="H26" s="415">
        <v>40065</v>
      </c>
    </row>
    <row r="27" spans="1:8" ht="26.25" customHeight="1">
      <c r="A27" s="395" t="s">
        <v>712</v>
      </c>
      <c r="B27" s="395"/>
      <c r="C27" s="395"/>
      <c r="D27" s="394"/>
      <c r="E27" s="414">
        <v>78</v>
      </c>
      <c r="F27" s="414">
        <v>3114</v>
      </c>
      <c r="G27" s="413">
        <v>97</v>
      </c>
      <c r="H27" s="413">
        <v>3754</v>
      </c>
    </row>
    <row r="28" spans="1:8" ht="15" customHeight="1">
      <c r="A28" s="379" t="s">
        <v>747</v>
      </c>
      <c r="B28" s="379"/>
      <c r="C28" s="379"/>
      <c r="D28" s="379"/>
      <c r="E28" s="379"/>
      <c r="F28" s="379"/>
      <c r="G28" s="379"/>
      <c r="H28" s="411"/>
    </row>
    <row r="29" spans="1:8" ht="15" customHeight="1">
      <c r="A29" s="379" t="s">
        <v>746</v>
      </c>
      <c r="B29" s="412"/>
      <c r="C29" s="412"/>
      <c r="D29" s="412"/>
      <c r="E29" s="379"/>
      <c r="F29" s="379"/>
      <c r="G29" s="379"/>
      <c r="H29" s="411"/>
    </row>
    <row r="30" spans="1:8" ht="15" customHeight="1">
      <c r="A30" s="379" t="s">
        <v>745</v>
      </c>
      <c r="B30" s="412"/>
      <c r="C30" s="412"/>
      <c r="D30" s="412"/>
      <c r="E30" s="379"/>
      <c r="F30" s="379"/>
      <c r="G30" s="379"/>
      <c r="H30" s="411"/>
    </row>
    <row r="31" spans="1:8" ht="15" customHeight="1">
      <c r="A31" s="410" t="s">
        <v>744</v>
      </c>
      <c r="B31" s="410"/>
      <c r="C31" s="410"/>
      <c r="D31" s="410"/>
      <c r="E31" s="410"/>
      <c r="F31" s="379"/>
      <c r="G31" s="379"/>
      <c r="H31" s="379"/>
    </row>
    <row r="32" spans="1:8" ht="15" customHeight="1">
      <c r="A32" s="336" t="s">
        <v>743</v>
      </c>
      <c r="B32" s="379"/>
      <c r="C32" s="379"/>
      <c r="D32" s="379"/>
      <c r="E32" s="379"/>
      <c r="F32" s="379"/>
      <c r="G32" s="379"/>
      <c r="H32" s="379"/>
    </row>
    <row r="33" spans="1:8" ht="15" customHeight="1">
      <c r="A33" s="336" t="s">
        <v>742</v>
      </c>
      <c r="B33" s="379"/>
      <c r="C33" s="379"/>
      <c r="D33" s="379"/>
      <c r="E33" s="379"/>
      <c r="F33" s="379"/>
      <c r="G33" s="379"/>
      <c r="H33" s="379"/>
    </row>
  </sheetData>
  <mergeCells count="14">
    <mergeCell ref="C9:C13"/>
    <mergeCell ref="C14:C24"/>
    <mergeCell ref="B25:D25"/>
    <mergeCell ref="B26:D26"/>
    <mergeCell ref="A27:D27"/>
    <mergeCell ref="A31:E31"/>
    <mergeCell ref="A4:D5"/>
    <mergeCell ref="E4:F4"/>
    <mergeCell ref="G4:H4"/>
    <mergeCell ref="A6:D6"/>
    <mergeCell ref="A7:A26"/>
    <mergeCell ref="B7:D7"/>
    <mergeCell ref="B8:B24"/>
    <mergeCell ref="C8:D8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="110" zoomScaleNormal="110" workbookViewId="0"/>
  </sheetViews>
  <sheetFormatPr defaultColWidth="8.75" defaultRowHeight="15" customHeight="1"/>
  <cols>
    <col min="1" max="1" width="8.75" style="20" customWidth="1"/>
    <col min="2" max="2" width="8.125" style="20" customWidth="1"/>
    <col min="3" max="5" width="6.875" style="20" customWidth="1"/>
    <col min="6" max="6" width="6.25" style="20" customWidth="1"/>
    <col min="7" max="9" width="5.625" style="20" customWidth="1"/>
    <col min="10" max="10" width="6.875" style="20" customWidth="1"/>
    <col min="11" max="13" width="6.25" style="20" customWidth="1"/>
    <col min="14" max="16384" width="8.75" style="420"/>
  </cols>
  <sheetData>
    <row r="1" spans="1:13" ht="15" customHeight="1">
      <c r="A1" s="554" t="s">
        <v>908</v>
      </c>
    </row>
    <row r="3" spans="1:13" s="429" customFormat="1" ht="15" customHeight="1">
      <c r="A3" s="470" t="s">
        <v>792</v>
      </c>
      <c r="B3" s="469"/>
      <c r="C3" s="469"/>
      <c r="D3" s="469"/>
      <c r="E3" s="469"/>
      <c r="F3" s="469"/>
      <c r="G3" s="467"/>
      <c r="H3" s="467"/>
      <c r="I3" s="468"/>
      <c r="J3" s="468"/>
      <c r="K3" s="468"/>
      <c r="L3" s="468"/>
      <c r="M3" s="467"/>
    </row>
    <row r="4" spans="1:13" s="429" customFormat="1" ht="15" customHeight="1">
      <c r="A4" s="466" t="s">
        <v>791</v>
      </c>
      <c r="B4" s="465"/>
      <c r="C4" s="464"/>
      <c r="D4" s="463"/>
      <c r="E4" s="463"/>
      <c r="F4" s="463"/>
      <c r="G4" s="463"/>
      <c r="H4" s="463"/>
      <c r="I4" s="463"/>
      <c r="J4" s="463"/>
      <c r="K4" s="463"/>
      <c r="L4" s="463"/>
      <c r="M4" s="291" t="s">
        <v>790</v>
      </c>
    </row>
    <row r="5" spans="1:13" s="429" customFormat="1" ht="12" customHeight="1">
      <c r="A5" s="462" t="s">
        <v>789</v>
      </c>
      <c r="B5" s="452" t="s">
        <v>788</v>
      </c>
      <c r="C5" s="461" t="s">
        <v>787</v>
      </c>
      <c r="D5" s="454" t="s">
        <v>786</v>
      </c>
      <c r="E5" s="454"/>
      <c r="F5" s="454"/>
      <c r="G5" s="454"/>
      <c r="H5" s="460"/>
      <c r="I5" s="460"/>
      <c r="J5" s="459" t="s">
        <v>785</v>
      </c>
      <c r="K5" s="458"/>
      <c r="L5" s="458"/>
      <c r="M5" s="458"/>
    </row>
    <row r="6" spans="1:13" s="429" customFormat="1" ht="12" customHeight="1">
      <c r="A6" s="457"/>
      <c r="B6" s="456"/>
      <c r="C6" s="452" t="s">
        <v>784</v>
      </c>
      <c r="D6" s="455" t="s">
        <v>783</v>
      </c>
      <c r="E6" s="454"/>
      <c r="F6" s="454"/>
      <c r="G6" s="454"/>
      <c r="H6" s="453"/>
      <c r="I6" s="452" t="s">
        <v>782</v>
      </c>
      <c r="J6" s="452" t="s">
        <v>781</v>
      </c>
      <c r="K6" s="452" t="s">
        <v>780</v>
      </c>
      <c r="L6" s="452" t="s">
        <v>779</v>
      </c>
      <c r="M6" s="451" t="s">
        <v>778</v>
      </c>
    </row>
    <row r="7" spans="1:13" s="429" customFormat="1" ht="30" customHeight="1">
      <c r="A7" s="450"/>
      <c r="B7" s="449"/>
      <c r="C7" s="445"/>
      <c r="D7" s="448" t="s">
        <v>777</v>
      </c>
      <c r="E7" s="448" t="s">
        <v>776</v>
      </c>
      <c r="F7" s="447" t="s">
        <v>775</v>
      </c>
      <c r="G7" s="447" t="s">
        <v>774</v>
      </c>
      <c r="H7" s="446" t="s">
        <v>773</v>
      </c>
      <c r="I7" s="445"/>
      <c r="J7" s="445"/>
      <c r="K7" s="445"/>
      <c r="L7" s="445"/>
      <c r="M7" s="444"/>
    </row>
    <row r="8" spans="1:13" s="429" customFormat="1" ht="12" customHeight="1">
      <c r="A8" s="443" t="s">
        <v>772</v>
      </c>
      <c r="B8" s="442">
        <v>291907</v>
      </c>
      <c r="C8" s="441">
        <v>167115</v>
      </c>
      <c r="D8" s="441">
        <v>160205</v>
      </c>
      <c r="E8" s="441">
        <v>129226</v>
      </c>
      <c r="F8" s="441">
        <v>23958</v>
      </c>
      <c r="G8" s="441">
        <v>3803</v>
      </c>
      <c r="H8" s="441">
        <v>3218</v>
      </c>
      <c r="I8" s="441">
        <v>6910</v>
      </c>
      <c r="J8" s="441">
        <v>104500</v>
      </c>
      <c r="K8" s="441">
        <v>43073</v>
      </c>
      <c r="L8" s="441">
        <v>16977</v>
      </c>
      <c r="M8" s="441">
        <v>44450</v>
      </c>
    </row>
    <row r="9" spans="1:13" s="429" customFormat="1" ht="12" customHeight="1">
      <c r="A9" s="433" t="s">
        <v>771</v>
      </c>
      <c r="B9" s="432">
        <v>16808</v>
      </c>
      <c r="C9" s="430">
        <v>2548</v>
      </c>
      <c r="D9" s="430">
        <v>2404</v>
      </c>
      <c r="E9" s="430">
        <v>812</v>
      </c>
      <c r="F9" s="430">
        <v>61</v>
      </c>
      <c r="G9" s="430">
        <v>1516</v>
      </c>
      <c r="H9" s="430">
        <v>15</v>
      </c>
      <c r="I9" s="430">
        <v>144</v>
      </c>
      <c r="J9" s="430">
        <v>12813</v>
      </c>
      <c r="K9" s="430">
        <v>89</v>
      </c>
      <c r="L9" s="430">
        <v>12518</v>
      </c>
      <c r="M9" s="430">
        <v>206</v>
      </c>
    </row>
    <row r="10" spans="1:13" s="429" customFormat="1" ht="12" customHeight="1">
      <c r="A10" s="433" t="s">
        <v>83</v>
      </c>
      <c r="B10" s="432">
        <v>17503</v>
      </c>
      <c r="C10" s="430">
        <v>10859</v>
      </c>
      <c r="D10" s="430">
        <v>10187</v>
      </c>
      <c r="E10" s="430">
        <v>7701</v>
      </c>
      <c r="F10" s="430">
        <v>288</v>
      </c>
      <c r="G10" s="430">
        <v>2116</v>
      </c>
      <c r="H10" s="430">
        <v>82</v>
      </c>
      <c r="I10" s="430">
        <v>672</v>
      </c>
      <c r="J10" s="430">
        <v>4641</v>
      </c>
      <c r="K10" s="430">
        <v>446</v>
      </c>
      <c r="L10" s="430">
        <v>3972</v>
      </c>
      <c r="M10" s="430">
        <v>223</v>
      </c>
    </row>
    <row r="11" spans="1:13" s="429" customFormat="1" ht="12" customHeight="1">
      <c r="A11" s="433" t="s">
        <v>85</v>
      </c>
      <c r="B11" s="432">
        <v>17735</v>
      </c>
      <c r="C11" s="430">
        <v>13739</v>
      </c>
      <c r="D11" s="430">
        <v>12968</v>
      </c>
      <c r="E11" s="430">
        <v>11956</v>
      </c>
      <c r="F11" s="430">
        <v>631</v>
      </c>
      <c r="G11" s="430">
        <v>99</v>
      </c>
      <c r="H11" s="430">
        <v>282</v>
      </c>
      <c r="I11" s="430">
        <v>771</v>
      </c>
      <c r="J11" s="430">
        <v>1922</v>
      </c>
      <c r="K11" s="430">
        <v>1403</v>
      </c>
      <c r="L11" s="430">
        <v>286</v>
      </c>
      <c r="M11" s="430">
        <v>233</v>
      </c>
    </row>
    <row r="12" spans="1:13" s="429" customFormat="1" ht="12" customHeight="1">
      <c r="A12" s="433" t="s">
        <v>87</v>
      </c>
      <c r="B12" s="432">
        <v>20516</v>
      </c>
      <c r="C12" s="430">
        <v>15280</v>
      </c>
      <c r="D12" s="430">
        <v>14587</v>
      </c>
      <c r="E12" s="430">
        <v>12795</v>
      </c>
      <c r="F12" s="430">
        <v>1312</v>
      </c>
      <c r="G12" s="430">
        <v>29</v>
      </c>
      <c r="H12" s="430">
        <v>451</v>
      </c>
      <c r="I12" s="430">
        <v>693</v>
      </c>
      <c r="J12" s="430">
        <v>3099</v>
      </c>
      <c r="K12" s="430">
        <v>2731</v>
      </c>
      <c r="L12" s="430">
        <v>76</v>
      </c>
      <c r="M12" s="430">
        <v>292</v>
      </c>
    </row>
    <row r="13" spans="1:13" s="429" customFormat="1" ht="12" customHeight="1">
      <c r="A13" s="433" t="s">
        <v>89</v>
      </c>
      <c r="B13" s="432">
        <v>23919</v>
      </c>
      <c r="C13" s="430">
        <v>18033</v>
      </c>
      <c r="D13" s="430">
        <v>17300</v>
      </c>
      <c r="E13" s="430">
        <v>14826</v>
      </c>
      <c r="F13" s="430">
        <v>2109</v>
      </c>
      <c r="G13" s="430">
        <v>15</v>
      </c>
      <c r="H13" s="430">
        <v>350</v>
      </c>
      <c r="I13" s="430">
        <v>733</v>
      </c>
      <c r="J13" s="430">
        <v>3839</v>
      </c>
      <c r="K13" s="430">
        <v>3486</v>
      </c>
      <c r="L13" s="430">
        <v>31</v>
      </c>
      <c r="M13" s="430">
        <v>322</v>
      </c>
    </row>
    <row r="14" spans="1:13" s="429" customFormat="1" ht="12" customHeight="1">
      <c r="A14" s="433" t="s">
        <v>91</v>
      </c>
      <c r="B14" s="432">
        <v>30159</v>
      </c>
      <c r="C14" s="430">
        <v>23678</v>
      </c>
      <c r="D14" s="430">
        <v>22796</v>
      </c>
      <c r="E14" s="430">
        <v>18722</v>
      </c>
      <c r="F14" s="430">
        <v>3844</v>
      </c>
      <c r="G14" s="430">
        <v>9</v>
      </c>
      <c r="H14" s="430">
        <v>221</v>
      </c>
      <c r="I14" s="430">
        <v>882</v>
      </c>
      <c r="J14" s="430">
        <v>4098</v>
      </c>
      <c r="K14" s="430">
        <v>3601</v>
      </c>
      <c r="L14" s="430">
        <v>23</v>
      </c>
      <c r="M14" s="430">
        <v>474</v>
      </c>
    </row>
    <row r="15" spans="1:13" s="429" customFormat="1" ht="12" customHeight="1">
      <c r="A15" s="433" t="s">
        <v>93</v>
      </c>
      <c r="B15" s="432">
        <v>26217</v>
      </c>
      <c r="C15" s="430">
        <v>20917</v>
      </c>
      <c r="D15" s="430">
        <v>20136</v>
      </c>
      <c r="E15" s="430">
        <v>16208</v>
      </c>
      <c r="F15" s="430">
        <v>3745</v>
      </c>
      <c r="G15" s="430">
        <v>13</v>
      </c>
      <c r="H15" s="430">
        <v>170</v>
      </c>
      <c r="I15" s="430">
        <v>781</v>
      </c>
      <c r="J15" s="430">
        <v>3266</v>
      </c>
      <c r="K15" s="430">
        <v>2770</v>
      </c>
      <c r="L15" s="430">
        <v>25</v>
      </c>
      <c r="M15" s="430">
        <v>471</v>
      </c>
    </row>
    <row r="16" spans="1:13" s="429" customFormat="1" ht="12" customHeight="1">
      <c r="A16" s="433" t="s">
        <v>74</v>
      </c>
      <c r="B16" s="432">
        <v>20825</v>
      </c>
      <c r="C16" s="430">
        <v>16615</v>
      </c>
      <c r="D16" s="430">
        <v>16024</v>
      </c>
      <c r="E16" s="430">
        <v>12905</v>
      </c>
      <c r="F16" s="430">
        <v>2952</v>
      </c>
      <c r="G16" s="430">
        <v>1</v>
      </c>
      <c r="H16" s="430">
        <v>166</v>
      </c>
      <c r="I16" s="430">
        <v>591</v>
      </c>
      <c r="J16" s="430">
        <v>2909</v>
      </c>
      <c r="K16" s="430">
        <v>2487</v>
      </c>
      <c r="L16" s="430">
        <v>8</v>
      </c>
      <c r="M16" s="430">
        <v>414</v>
      </c>
    </row>
    <row r="17" spans="1:13" s="429" customFormat="1" ht="12" customHeight="1">
      <c r="A17" s="433" t="s">
        <v>76</v>
      </c>
      <c r="B17" s="432">
        <v>17575</v>
      </c>
      <c r="C17" s="430">
        <v>13533</v>
      </c>
      <c r="D17" s="430">
        <v>13061</v>
      </c>
      <c r="E17" s="430">
        <v>10609</v>
      </c>
      <c r="F17" s="430">
        <v>2281</v>
      </c>
      <c r="G17" s="430">
        <v>1</v>
      </c>
      <c r="H17" s="430">
        <v>170</v>
      </c>
      <c r="I17" s="430">
        <v>472</v>
      </c>
      <c r="J17" s="430">
        <v>3144</v>
      </c>
      <c r="K17" s="430">
        <v>2660</v>
      </c>
      <c r="L17" s="430">
        <v>3</v>
      </c>
      <c r="M17" s="430">
        <v>481</v>
      </c>
    </row>
    <row r="18" spans="1:13" s="429" customFormat="1" ht="12" customHeight="1">
      <c r="A18" s="433" t="s">
        <v>78</v>
      </c>
      <c r="B18" s="432">
        <v>20320</v>
      </c>
      <c r="C18" s="430">
        <v>12806</v>
      </c>
      <c r="D18" s="430">
        <v>12291</v>
      </c>
      <c r="E18" s="430">
        <v>9753</v>
      </c>
      <c r="F18" s="430">
        <v>2317</v>
      </c>
      <c r="G18" s="430">
        <v>1</v>
      </c>
      <c r="H18" s="430">
        <v>220</v>
      </c>
      <c r="I18" s="430">
        <v>515</v>
      </c>
      <c r="J18" s="430">
        <v>6687</v>
      </c>
      <c r="K18" s="430">
        <v>4532</v>
      </c>
      <c r="L18" s="430">
        <v>7</v>
      </c>
      <c r="M18" s="430">
        <v>2148</v>
      </c>
    </row>
    <row r="19" spans="1:13" s="429" customFormat="1" ht="12" customHeight="1">
      <c r="A19" s="433" t="s">
        <v>80</v>
      </c>
      <c r="B19" s="432">
        <v>25051</v>
      </c>
      <c r="C19" s="430">
        <v>10413</v>
      </c>
      <c r="D19" s="430">
        <v>9987</v>
      </c>
      <c r="E19" s="430">
        <v>7390</v>
      </c>
      <c r="F19" s="430">
        <v>2269</v>
      </c>
      <c r="G19" s="430">
        <v>1</v>
      </c>
      <c r="H19" s="430">
        <v>327</v>
      </c>
      <c r="I19" s="430">
        <v>426</v>
      </c>
      <c r="J19" s="430">
        <v>13749</v>
      </c>
      <c r="K19" s="430">
        <v>6737</v>
      </c>
      <c r="L19" s="430">
        <v>4</v>
      </c>
      <c r="M19" s="430">
        <v>7008</v>
      </c>
    </row>
    <row r="20" spans="1:13" s="429" customFormat="1" ht="12" customHeight="1">
      <c r="A20" s="433" t="s">
        <v>82</v>
      </c>
      <c r="B20" s="432">
        <v>22281</v>
      </c>
      <c r="C20" s="430">
        <v>5480</v>
      </c>
      <c r="D20" s="430">
        <v>5329</v>
      </c>
      <c r="E20" s="430">
        <v>3621</v>
      </c>
      <c r="F20" s="430">
        <v>1357</v>
      </c>
      <c r="G20" s="430">
        <v>1</v>
      </c>
      <c r="H20" s="430">
        <v>350</v>
      </c>
      <c r="I20" s="430">
        <v>151</v>
      </c>
      <c r="J20" s="430">
        <v>15964</v>
      </c>
      <c r="K20" s="430">
        <v>5743</v>
      </c>
      <c r="L20" s="430">
        <v>10</v>
      </c>
      <c r="M20" s="430">
        <v>10211</v>
      </c>
    </row>
    <row r="21" spans="1:13" s="429" customFormat="1" ht="12" customHeight="1">
      <c r="A21" s="433" t="s">
        <v>84</v>
      </c>
      <c r="B21" s="432">
        <v>16668</v>
      </c>
      <c r="C21" s="430">
        <v>2317</v>
      </c>
      <c r="D21" s="430">
        <v>2258</v>
      </c>
      <c r="E21" s="430">
        <v>1449</v>
      </c>
      <c r="F21" s="430">
        <v>540</v>
      </c>
      <c r="G21" s="430">
        <v>1</v>
      </c>
      <c r="H21" s="430">
        <v>268</v>
      </c>
      <c r="I21" s="430">
        <v>59</v>
      </c>
      <c r="J21" s="430">
        <v>13606</v>
      </c>
      <c r="K21" s="430">
        <v>3729</v>
      </c>
      <c r="L21" s="430">
        <v>8</v>
      </c>
      <c r="M21" s="430">
        <v>9869</v>
      </c>
    </row>
    <row r="22" spans="1:13" s="429" customFormat="1" ht="12" customHeight="1">
      <c r="A22" s="433" t="s">
        <v>86</v>
      </c>
      <c r="B22" s="432">
        <v>9612</v>
      </c>
      <c r="C22" s="430">
        <v>678</v>
      </c>
      <c r="D22" s="430">
        <v>663</v>
      </c>
      <c r="E22" s="430">
        <v>372</v>
      </c>
      <c r="F22" s="430">
        <v>187</v>
      </c>
      <c r="G22" s="431" t="s">
        <v>759</v>
      </c>
      <c r="H22" s="430">
        <v>104</v>
      </c>
      <c r="I22" s="430">
        <v>15</v>
      </c>
      <c r="J22" s="430">
        <v>8491</v>
      </c>
      <c r="K22" s="430">
        <v>1869</v>
      </c>
      <c r="L22" s="430">
        <v>5</v>
      </c>
      <c r="M22" s="430">
        <v>6617</v>
      </c>
    </row>
    <row r="23" spans="1:13" s="429" customFormat="1" ht="12" customHeight="1">
      <c r="A23" s="433" t="s">
        <v>770</v>
      </c>
      <c r="B23" s="432">
        <v>6718</v>
      </c>
      <c r="C23" s="430">
        <v>219</v>
      </c>
      <c r="D23" s="430">
        <v>214</v>
      </c>
      <c r="E23" s="430">
        <v>107</v>
      </c>
      <c r="F23" s="430">
        <v>65</v>
      </c>
      <c r="G23" s="431" t="s">
        <v>759</v>
      </c>
      <c r="H23" s="430">
        <v>42</v>
      </c>
      <c r="I23" s="430">
        <v>5</v>
      </c>
      <c r="J23" s="430">
        <v>6272</v>
      </c>
      <c r="K23" s="430">
        <v>790</v>
      </c>
      <c r="L23" s="430">
        <v>1</v>
      </c>
      <c r="M23" s="430">
        <v>5481</v>
      </c>
    </row>
    <row r="24" spans="1:13" s="429" customFormat="1" ht="8.25" customHeight="1">
      <c r="A24" s="440" t="s">
        <v>763</v>
      </c>
      <c r="B24" s="435"/>
      <c r="C24" s="434"/>
      <c r="D24" s="434"/>
      <c r="E24" s="434"/>
      <c r="F24" s="434"/>
      <c r="G24" s="434"/>
      <c r="H24" s="434"/>
      <c r="I24" s="434"/>
      <c r="J24" s="434"/>
      <c r="K24" s="434"/>
      <c r="L24" s="434"/>
      <c r="M24" s="434"/>
    </row>
    <row r="25" spans="1:13" s="429" customFormat="1" ht="12" customHeight="1">
      <c r="A25" s="433" t="s">
        <v>769</v>
      </c>
      <c r="B25" s="432">
        <v>80330</v>
      </c>
      <c r="C25" s="430">
        <v>19107</v>
      </c>
      <c r="D25" s="430">
        <v>18451</v>
      </c>
      <c r="E25" s="430">
        <v>12939</v>
      </c>
      <c r="F25" s="430">
        <v>4418</v>
      </c>
      <c r="G25" s="430">
        <v>3</v>
      </c>
      <c r="H25" s="430">
        <v>1091</v>
      </c>
      <c r="I25" s="430">
        <v>656</v>
      </c>
      <c r="J25" s="430">
        <v>58082</v>
      </c>
      <c r="K25" s="430">
        <v>18868</v>
      </c>
      <c r="L25" s="430">
        <v>28</v>
      </c>
      <c r="M25" s="430">
        <v>39186</v>
      </c>
    </row>
    <row r="26" spans="1:13" s="429" customFormat="1" ht="12" customHeight="1">
      <c r="A26" s="433" t="s">
        <v>761</v>
      </c>
      <c r="B26" s="432">
        <v>47332</v>
      </c>
      <c r="C26" s="430">
        <v>15893</v>
      </c>
      <c r="D26" s="430">
        <v>15316</v>
      </c>
      <c r="E26" s="430">
        <v>11011</v>
      </c>
      <c r="F26" s="430">
        <v>3626</v>
      </c>
      <c r="G26" s="430">
        <v>2</v>
      </c>
      <c r="H26" s="430">
        <v>677</v>
      </c>
      <c r="I26" s="430">
        <v>577</v>
      </c>
      <c r="J26" s="430">
        <v>29713</v>
      </c>
      <c r="K26" s="430">
        <v>12480</v>
      </c>
      <c r="L26" s="430">
        <v>14</v>
      </c>
      <c r="M26" s="430">
        <v>17219</v>
      </c>
    </row>
    <row r="27" spans="1:13" s="429" customFormat="1" ht="12" customHeight="1">
      <c r="A27" s="433" t="s">
        <v>760</v>
      </c>
      <c r="B27" s="432">
        <v>32998</v>
      </c>
      <c r="C27" s="430">
        <v>3214</v>
      </c>
      <c r="D27" s="430">
        <v>3135</v>
      </c>
      <c r="E27" s="430">
        <v>1928</v>
      </c>
      <c r="F27" s="430">
        <v>792</v>
      </c>
      <c r="G27" s="430">
        <v>1</v>
      </c>
      <c r="H27" s="430">
        <v>414</v>
      </c>
      <c r="I27" s="430">
        <v>79</v>
      </c>
      <c r="J27" s="430">
        <v>28369</v>
      </c>
      <c r="K27" s="430">
        <v>6388</v>
      </c>
      <c r="L27" s="430">
        <v>14</v>
      </c>
      <c r="M27" s="430">
        <v>21967</v>
      </c>
    </row>
    <row r="28" spans="1:13" s="429" customFormat="1" ht="12" customHeight="1">
      <c r="A28" s="439" t="s">
        <v>768</v>
      </c>
      <c r="B28" s="438">
        <v>143816</v>
      </c>
      <c r="C28" s="437">
        <v>97273</v>
      </c>
      <c r="D28" s="437">
        <v>92751</v>
      </c>
      <c r="E28" s="437">
        <v>87762</v>
      </c>
      <c r="F28" s="437">
        <v>1553</v>
      </c>
      <c r="G28" s="437">
        <v>1786</v>
      </c>
      <c r="H28" s="437">
        <v>1650</v>
      </c>
      <c r="I28" s="437">
        <v>4522</v>
      </c>
      <c r="J28" s="437">
        <v>35927</v>
      </c>
      <c r="K28" s="437">
        <v>3598</v>
      </c>
      <c r="L28" s="437">
        <v>8715</v>
      </c>
      <c r="M28" s="437">
        <v>23614</v>
      </c>
    </row>
    <row r="29" spans="1:13" s="429" customFormat="1" ht="12" customHeight="1">
      <c r="A29" s="433" t="s">
        <v>767</v>
      </c>
      <c r="B29" s="432">
        <v>8439</v>
      </c>
      <c r="C29" s="430">
        <v>1251</v>
      </c>
      <c r="D29" s="430">
        <v>1163</v>
      </c>
      <c r="E29" s="430">
        <v>512</v>
      </c>
      <c r="F29" s="430">
        <v>17</v>
      </c>
      <c r="G29" s="430">
        <v>624</v>
      </c>
      <c r="H29" s="430">
        <v>10</v>
      </c>
      <c r="I29" s="430">
        <v>88</v>
      </c>
      <c r="J29" s="430">
        <v>6478</v>
      </c>
      <c r="K29" s="430">
        <v>16</v>
      </c>
      <c r="L29" s="430">
        <v>6349</v>
      </c>
      <c r="M29" s="430">
        <v>113</v>
      </c>
    </row>
    <row r="30" spans="1:13" s="429" customFormat="1" ht="12" customHeight="1">
      <c r="A30" s="433" t="s">
        <v>83</v>
      </c>
      <c r="B30" s="432">
        <v>8594</v>
      </c>
      <c r="C30" s="430">
        <v>5255</v>
      </c>
      <c r="D30" s="430">
        <v>4888</v>
      </c>
      <c r="E30" s="430">
        <v>3722</v>
      </c>
      <c r="F30" s="430">
        <v>50</v>
      </c>
      <c r="G30" s="430">
        <v>1084</v>
      </c>
      <c r="H30" s="430">
        <v>32</v>
      </c>
      <c r="I30" s="430">
        <v>367</v>
      </c>
      <c r="J30" s="430">
        <v>2279</v>
      </c>
      <c r="K30" s="430">
        <v>30</v>
      </c>
      <c r="L30" s="430">
        <v>2114</v>
      </c>
      <c r="M30" s="430">
        <v>135</v>
      </c>
    </row>
    <row r="31" spans="1:13" s="429" customFormat="1" ht="12" customHeight="1">
      <c r="A31" s="433" t="s">
        <v>85</v>
      </c>
      <c r="B31" s="432">
        <v>8923</v>
      </c>
      <c r="C31" s="430">
        <v>7456</v>
      </c>
      <c r="D31" s="430">
        <v>6993</v>
      </c>
      <c r="E31" s="430">
        <v>6807</v>
      </c>
      <c r="F31" s="430">
        <v>65</v>
      </c>
      <c r="G31" s="430">
        <v>55</v>
      </c>
      <c r="H31" s="430">
        <v>66</v>
      </c>
      <c r="I31" s="430">
        <v>463</v>
      </c>
      <c r="J31" s="430">
        <v>358</v>
      </c>
      <c r="K31" s="430">
        <v>51</v>
      </c>
      <c r="L31" s="430">
        <v>157</v>
      </c>
      <c r="M31" s="430">
        <v>150</v>
      </c>
    </row>
    <row r="32" spans="1:13" s="429" customFormat="1" ht="12" customHeight="1">
      <c r="A32" s="433" t="s">
        <v>87</v>
      </c>
      <c r="B32" s="432">
        <v>10265</v>
      </c>
      <c r="C32" s="430">
        <v>8816</v>
      </c>
      <c r="D32" s="430">
        <v>8401</v>
      </c>
      <c r="E32" s="430">
        <v>8270</v>
      </c>
      <c r="F32" s="430">
        <v>46</v>
      </c>
      <c r="G32" s="430">
        <v>12</v>
      </c>
      <c r="H32" s="430">
        <v>73</v>
      </c>
      <c r="I32" s="430">
        <v>415</v>
      </c>
      <c r="J32" s="430">
        <v>292</v>
      </c>
      <c r="K32" s="430">
        <v>73</v>
      </c>
      <c r="L32" s="430">
        <v>40</v>
      </c>
      <c r="M32" s="430">
        <v>179</v>
      </c>
    </row>
    <row r="33" spans="1:13" s="429" customFormat="1" ht="12" customHeight="1">
      <c r="A33" s="433" t="s">
        <v>89</v>
      </c>
      <c r="B33" s="432">
        <v>12324</v>
      </c>
      <c r="C33" s="430">
        <v>10918</v>
      </c>
      <c r="D33" s="430">
        <v>10438</v>
      </c>
      <c r="E33" s="430">
        <v>10296</v>
      </c>
      <c r="F33" s="430">
        <v>46</v>
      </c>
      <c r="G33" s="430">
        <v>5</v>
      </c>
      <c r="H33" s="430">
        <v>91</v>
      </c>
      <c r="I33" s="430">
        <v>480</v>
      </c>
      <c r="J33" s="430">
        <v>297</v>
      </c>
      <c r="K33" s="430">
        <v>79</v>
      </c>
      <c r="L33" s="430">
        <v>12</v>
      </c>
      <c r="M33" s="430">
        <v>206</v>
      </c>
    </row>
    <row r="34" spans="1:13" s="429" customFormat="1" ht="12" customHeight="1">
      <c r="A34" s="433" t="s">
        <v>91</v>
      </c>
      <c r="B34" s="432">
        <v>15680</v>
      </c>
      <c r="C34" s="430">
        <v>13965</v>
      </c>
      <c r="D34" s="430">
        <v>13413</v>
      </c>
      <c r="E34" s="430">
        <v>13230</v>
      </c>
      <c r="F34" s="430">
        <v>74</v>
      </c>
      <c r="G34" s="430">
        <v>3</v>
      </c>
      <c r="H34" s="430">
        <v>106</v>
      </c>
      <c r="I34" s="430">
        <v>552</v>
      </c>
      <c r="J34" s="430">
        <v>424</v>
      </c>
      <c r="K34" s="430">
        <v>100</v>
      </c>
      <c r="L34" s="430">
        <v>10</v>
      </c>
      <c r="M34" s="430">
        <v>314</v>
      </c>
    </row>
    <row r="35" spans="1:13" s="429" customFormat="1" ht="12" customHeight="1">
      <c r="A35" s="433" t="s">
        <v>93</v>
      </c>
      <c r="B35" s="432">
        <v>13590</v>
      </c>
      <c r="C35" s="430">
        <v>12020</v>
      </c>
      <c r="D35" s="430">
        <v>11503</v>
      </c>
      <c r="E35" s="430">
        <v>11341</v>
      </c>
      <c r="F35" s="430">
        <v>50</v>
      </c>
      <c r="G35" s="430">
        <v>1</v>
      </c>
      <c r="H35" s="430">
        <v>111</v>
      </c>
      <c r="I35" s="430">
        <v>517</v>
      </c>
      <c r="J35" s="430">
        <v>416</v>
      </c>
      <c r="K35" s="430">
        <v>98</v>
      </c>
      <c r="L35" s="430">
        <v>11</v>
      </c>
      <c r="M35" s="430">
        <v>307</v>
      </c>
    </row>
    <row r="36" spans="1:13" s="429" customFormat="1" ht="12" customHeight="1">
      <c r="A36" s="433" t="s">
        <v>74</v>
      </c>
      <c r="B36" s="432">
        <v>10800</v>
      </c>
      <c r="C36" s="430">
        <v>9662</v>
      </c>
      <c r="D36" s="430">
        <v>9255</v>
      </c>
      <c r="E36" s="430">
        <v>9099</v>
      </c>
      <c r="F36" s="430">
        <v>46</v>
      </c>
      <c r="G36" s="431" t="s">
        <v>759</v>
      </c>
      <c r="H36" s="430">
        <v>110</v>
      </c>
      <c r="I36" s="430">
        <v>407</v>
      </c>
      <c r="J36" s="430">
        <v>366</v>
      </c>
      <c r="K36" s="430">
        <v>96</v>
      </c>
      <c r="L36" s="430">
        <v>7</v>
      </c>
      <c r="M36" s="430">
        <v>263</v>
      </c>
    </row>
    <row r="37" spans="1:13" s="429" customFormat="1" ht="12" customHeight="1">
      <c r="A37" s="433" t="s">
        <v>76</v>
      </c>
      <c r="B37" s="432">
        <v>8827</v>
      </c>
      <c r="C37" s="430">
        <v>7931</v>
      </c>
      <c r="D37" s="430">
        <v>7595</v>
      </c>
      <c r="E37" s="430">
        <v>7405</v>
      </c>
      <c r="F37" s="430">
        <v>80</v>
      </c>
      <c r="G37" s="431" t="s">
        <v>759</v>
      </c>
      <c r="H37" s="430">
        <v>110</v>
      </c>
      <c r="I37" s="430">
        <v>336</v>
      </c>
      <c r="J37" s="430">
        <v>388</v>
      </c>
      <c r="K37" s="430">
        <v>115</v>
      </c>
      <c r="L37" s="431" t="s">
        <v>759</v>
      </c>
      <c r="M37" s="430">
        <v>273</v>
      </c>
    </row>
    <row r="38" spans="1:13" s="429" customFormat="1" ht="12" customHeight="1">
      <c r="A38" s="433" t="s">
        <v>78</v>
      </c>
      <c r="B38" s="432">
        <v>9786</v>
      </c>
      <c r="C38" s="430">
        <v>7769</v>
      </c>
      <c r="D38" s="430">
        <v>7396</v>
      </c>
      <c r="E38" s="430">
        <v>7107</v>
      </c>
      <c r="F38" s="430">
        <v>147</v>
      </c>
      <c r="G38" s="430">
        <v>1</v>
      </c>
      <c r="H38" s="430">
        <v>141</v>
      </c>
      <c r="I38" s="430">
        <v>373</v>
      </c>
      <c r="J38" s="430">
        <v>1617</v>
      </c>
      <c r="K38" s="430">
        <v>337</v>
      </c>
      <c r="L38" s="430">
        <v>4</v>
      </c>
      <c r="M38" s="430">
        <v>1276</v>
      </c>
    </row>
    <row r="39" spans="1:13" s="429" customFormat="1" ht="12" customHeight="1">
      <c r="A39" s="433" t="s">
        <v>80</v>
      </c>
      <c r="B39" s="432">
        <v>11817</v>
      </c>
      <c r="C39" s="430">
        <v>6539</v>
      </c>
      <c r="D39" s="430">
        <v>6205</v>
      </c>
      <c r="E39" s="430">
        <v>5616</v>
      </c>
      <c r="F39" s="430">
        <v>356</v>
      </c>
      <c r="G39" s="431" t="s">
        <v>759</v>
      </c>
      <c r="H39" s="430">
        <v>233</v>
      </c>
      <c r="I39" s="430">
        <v>334</v>
      </c>
      <c r="J39" s="430">
        <v>4833</v>
      </c>
      <c r="K39" s="430">
        <v>718</v>
      </c>
      <c r="L39" s="430">
        <v>1</v>
      </c>
      <c r="M39" s="430">
        <v>4114</v>
      </c>
    </row>
    <row r="40" spans="1:13" s="429" customFormat="1" ht="12" customHeight="1">
      <c r="A40" s="433" t="s">
        <v>82</v>
      </c>
      <c r="B40" s="432">
        <v>10416</v>
      </c>
      <c r="C40" s="430">
        <v>3558</v>
      </c>
      <c r="D40" s="430">
        <v>3430</v>
      </c>
      <c r="E40" s="430">
        <v>2826</v>
      </c>
      <c r="F40" s="430">
        <v>338</v>
      </c>
      <c r="G40" s="431" t="s">
        <v>759</v>
      </c>
      <c r="H40" s="430">
        <v>266</v>
      </c>
      <c r="I40" s="430">
        <v>128</v>
      </c>
      <c r="J40" s="430">
        <v>6509</v>
      </c>
      <c r="K40" s="430">
        <v>802</v>
      </c>
      <c r="L40" s="430">
        <v>1</v>
      </c>
      <c r="M40" s="430">
        <v>5706</v>
      </c>
    </row>
    <row r="41" spans="1:13" s="429" customFormat="1" ht="12" customHeight="1">
      <c r="A41" s="433" t="s">
        <v>84</v>
      </c>
      <c r="B41" s="432">
        <v>7992</v>
      </c>
      <c r="C41" s="430">
        <v>1558</v>
      </c>
      <c r="D41" s="430">
        <v>1509</v>
      </c>
      <c r="E41" s="430">
        <v>1156</v>
      </c>
      <c r="F41" s="430">
        <v>155</v>
      </c>
      <c r="G41" s="430">
        <v>1</v>
      </c>
      <c r="H41" s="430">
        <v>197</v>
      </c>
      <c r="I41" s="430">
        <v>49</v>
      </c>
      <c r="J41" s="430">
        <v>6132</v>
      </c>
      <c r="K41" s="430">
        <v>628</v>
      </c>
      <c r="L41" s="430">
        <v>4</v>
      </c>
      <c r="M41" s="430">
        <v>5500</v>
      </c>
    </row>
    <row r="42" spans="1:13" s="429" customFormat="1" ht="12" customHeight="1">
      <c r="A42" s="433" t="s">
        <v>86</v>
      </c>
      <c r="B42" s="432">
        <v>4249</v>
      </c>
      <c r="C42" s="430">
        <v>439</v>
      </c>
      <c r="D42" s="430">
        <v>429</v>
      </c>
      <c r="E42" s="430">
        <v>295</v>
      </c>
      <c r="F42" s="430">
        <v>59</v>
      </c>
      <c r="G42" s="431" t="s">
        <v>759</v>
      </c>
      <c r="H42" s="430">
        <v>75</v>
      </c>
      <c r="I42" s="430">
        <v>10</v>
      </c>
      <c r="J42" s="430">
        <v>3632</v>
      </c>
      <c r="K42" s="430">
        <v>332</v>
      </c>
      <c r="L42" s="430">
        <v>5</v>
      </c>
      <c r="M42" s="430">
        <v>3295</v>
      </c>
    </row>
    <row r="43" spans="1:13" s="429" customFormat="1" ht="12" customHeight="1">
      <c r="A43" s="433" t="s">
        <v>764</v>
      </c>
      <c r="B43" s="432">
        <v>2114</v>
      </c>
      <c r="C43" s="430">
        <v>136</v>
      </c>
      <c r="D43" s="430">
        <v>133</v>
      </c>
      <c r="E43" s="430">
        <v>80</v>
      </c>
      <c r="F43" s="430">
        <v>24</v>
      </c>
      <c r="G43" s="431" t="s">
        <v>759</v>
      </c>
      <c r="H43" s="430">
        <v>29</v>
      </c>
      <c r="I43" s="430">
        <v>3</v>
      </c>
      <c r="J43" s="430">
        <v>1906</v>
      </c>
      <c r="K43" s="430">
        <v>123</v>
      </c>
      <c r="L43" s="431" t="s">
        <v>759</v>
      </c>
      <c r="M43" s="430">
        <v>1783</v>
      </c>
    </row>
    <row r="44" spans="1:13" s="429" customFormat="1" ht="8.25" customHeight="1">
      <c r="A44" s="440" t="s">
        <v>763</v>
      </c>
      <c r="B44" s="435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</row>
    <row r="45" spans="1:13" s="429" customFormat="1" ht="12" customHeight="1">
      <c r="A45" s="433" t="s">
        <v>762</v>
      </c>
      <c r="B45" s="432">
        <v>36588</v>
      </c>
      <c r="C45" s="430">
        <v>12230</v>
      </c>
      <c r="D45" s="430">
        <v>11706</v>
      </c>
      <c r="E45" s="430">
        <v>9973</v>
      </c>
      <c r="F45" s="430">
        <v>932</v>
      </c>
      <c r="G45" s="430">
        <v>1</v>
      </c>
      <c r="H45" s="430">
        <v>800</v>
      </c>
      <c r="I45" s="430">
        <v>524</v>
      </c>
      <c r="J45" s="430">
        <v>23012</v>
      </c>
      <c r="K45" s="430">
        <v>2603</v>
      </c>
      <c r="L45" s="430">
        <v>11</v>
      </c>
      <c r="M45" s="430">
        <v>20398</v>
      </c>
    </row>
    <row r="46" spans="1:13" s="429" customFormat="1" ht="12" customHeight="1">
      <c r="A46" s="433" t="s">
        <v>761</v>
      </c>
      <c r="B46" s="432">
        <v>22233</v>
      </c>
      <c r="C46" s="430">
        <v>10097</v>
      </c>
      <c r="D46" s="430">
        <v>9635</v>
      </c>
      <c r="E46" s="430">
        <v>8442</v>
      </c>
      <c r="F46" s="430">
        <v>694</v>
      </c>
      <c r="G46" s="431" t="s">
        <v>759</v>
      </c>
      <c r="H46" s="430">
        <v>499</v>
      </c>
      <c r="I46" s="430">
        <v>462</v>
      </c>
      <c r="J46" s="430">
        <v>11342</v>
      </c>
      <c r="K46" s="430">
        <v>1520</v>
      </c>
      <c r="L46" s="430">
        <v>2</v>
      </c>
      <c r="M46" s="430">
        <v>9820</v>
      </c>
    </row>
    <row r="47" spans="1:13" s="429" customFormat="1" ht="12" customHeight="1">
      <c r="A47" s="433" t="s">
        <v>760</v>
      </c>
      <c r="B47" s="432">
        <v>14355</v>
      </c>
      <c r="C47" s="430">
        <v>2133</v>
      </c>
      <c r="D47" s="430">
        <v>2071</v>
      </c>
      <c r="E47" s="430">
        <v>1531</v>
      </c>
      <c r="F47" s="430">
        <v>238</v>
      </c>
      <c r="G47" s="430">
        <v>1</v>
      </c>
      <c r="H47" s="430">
        <v>301</v>
      </c>
      <c r="I47" s="430">
        <v>62</v>
      </c>
      <c r="J47" s="430">
        <v>11670</v>
      </c>
      <c r="K47" s="430">
        <v>1083</v>
      </c>
      <c r="L47" s="430">
        <v>9</v>
      </c>
      <c r="M47" s="430">
        <v>10578</v>
      </c>
    </row>
    <row r="48" spans="1:13" s="429" customFormat="1" ht="12" customHeight="1">
      <c r="A48" s="439" t="s">
        <v>766</v>
      </c>
      <c r="B48" s="438">
        <v>148091</v>
      </c>
      <c r="C48" s="437">
        <v>69842</v>
      </c>
      <c r="D48" s="437">
        <v>67454</v>
      </c>
      <c r="E48" s="437">
        <v>41464</v>
      </c>
      <c r="F48" s="437">
        <v>22405</v>
      </c>
      <c r="G48" s="437">
        <v>2017</v>
      </c>
      <c r="H48" s="437">
        <v>1568</v>
      </c>
      <c r="I48" s="437">
        <v>2388</v>
      </c>
      <c r="J48" s="437">
        <v>68573</v>
      </c>
      <c r="K48" s="437">
        <v>39475</v>
      </c>
      <c r="L48" s="437">
        <v>8262</v>
      </c>
      <c r="M48" s="437">
        <v>20836</v>
      </c>
    </row>
    <row r="49" spans="1:13" s="429" customFormat="1" ht="12" customHeight="1">
      <c r="A49" s="433" t="s">
        <v>765</v>
      </c>
      <c r="B49" s="432">
        <v>8369</v>
      </c>
      <c r="C49" s="430">
        <v>1297</v>
      </c>
      <c r="D49" s="430">
        <v>1241</v>
      </c>
      <c r="E49" s="430">
        <v>300</v>
      </c>
      <c r="F49" s="430">
        <v>44</v>
      </c>
      <c r="G49" s="430">
        <v>892</v>
      </c>
      <c r="H49" s="430">
        <v>5</v>
      </c>
      <c r="I49" s="430">
        <v>56</v>
      </c>
      <c r="J49" s="430">
        <v>6335</v>
      </c>
      <c r="K49" s="430">
        <v>73</v>
      </c>
      <c r="L49" s="430">
        <v>6169</v>
      </c>
      <c r="M49" s="430">
        <v>93</v>
      </c>
    </row>
    <row r="50" spans="1:13" s="429" customFormat="1" ht="12" customHeight="1">
      <c r="A50" s="433" t="s">
        <v>83</v>
      </c>
      <c r="B50" s="432">
        <v>8909</v>
      </c>
      <c r="C50" s="430">
        <v>5604</v>
      </c>
      <c r="D50" s="430">
        <v>5299</v>
      </c>
      <c r="E50" s="430">
        <v>3979</v>
      </c>
      <c r="F50" s="430">
        <v>238</v>
      </c>
      <c r="G50" s="430">
        <v>1032</v>
      </c>
      <c r="H50" s="430">
        <v>50</v>
      </c>
      <c r="I50" s="430">
        <v>305</v>
      </c>
      <c r="J50" s="430">
        <v>2362</v>
      </c>
      <c r="K50" s="430">
        <v>416</v>
      </c>
      <c r="L50" s="430">
        <v>1858</v>
      </c>
      <c r="M50" s="430">
        <v>88</v>
      </c>
    </row>
    <row r="51" spans="1:13" s="429" customFormat="1" ht="12" customHeight="1">
      <c r="A51" s="433" t="s">
        <v>85</v>
      </c>
      <c r="B51" s="432">
        <v>8812</v>
      </c>
      <c r="C51" s="430">
        <v>6283</v>
      </c>
      <c r="D51" s="430">
        <v>5975</v>
      </c>
      <c r="E51" s="430">
        <v>5149</v>
      </c>
      <c r="F51" s="430">
        <v>566</v>
      </c>
      <c r="G51" s="430">
        <v>44</v>
      </c>
      <c r="H51" s="430">
        <v>216</v>
      </c>
      <c r="I51" s="430">
        <v>308</v>
      </c>
      <c r="J51" s="430">
        <v>1564</v>
      </c>
      <c r="K51" s="430">
        <v>1352</v>
      </c>
      <c r="L51" s="430">
        <v>129</v>
      </c>
      <c r="M51" s="430">
        <v>83</v>
      </c>
    </row>
    <row r="52" spans="1:13" s="429" customFormat="1" ht="12" customHeight="1">
      <c r="A52" s="433" t="s">
        <v>87</v>
      </c>
      <c r="B52" s="432">
        <v>10251</v>
      </c>
      <c r="C52" s="430">
        <v>6464</v>
      </c>
      <c r="D52" s="430">
        <v>6186</v>
      </c>
      <c r="E52" s="430">
        <v>4525</v>
      </c>
      <c r="F52" s="430">
        <v>1266</v>
      </c>
      <c r="G52" s="430">
        <v>17</v>
      </c>
      <c r="H52" s="430">
        <v>378</v>
      </c>
      <c r="I52" s="430">
        <v>278</v>
      </c>
      <c r="J52" s="430">
        <v>2807</v>
      </c>
      <c r="K52" s="430">
        <v>2658</v>
      </c>
      <c r="L52" s="430">
        <v>36</v>
      </c>
      <c r="M52" s="430">
        <v>113</v>
      </c>
    </row>
    <row r="53" spans="1:13" s="429" customFormat="1" ht="12" customHeight="1">
      <c r="A53" s="433" t="s">
        <v>89</v>
      </c>
      <c r="B53" s="432">
        <v>11595</v>
      </c>
      <c r="C53" s="430">
        <v>7115</v>
      </c>
      <c r="D53" s="430">
        <v>6862</v>
      </c>
      <c r="E53" s="430">
        <v>4530</v>
      </c>
      <c r="F53" s="430">
        <v>2063</v>
      </c>
      <c r="G53" s="430">
        <v>10</v>
      </c>
      <c r="H53" s="430">
        <v>259</v>
      </c>
      <c r="I53" s="430">
        <v>253</v>
      </c>
      <c r="J53" s="430">
        <v>3542</v>
      </c>
      <c r="K53" s="430">
        <v>3407</v>
      </c>
      <c r="L53" s="430">
        <v>19</v>
      </c>
      <c r="M53" s="430">
        <v>116</v>
      </c>
    </row>
    <row r="54" spans="1:13" s="429" customFormat="1" ht="12" customHeight="1">
      <c r="A54" s="433" t="s">
        <v>91</v>
      </c>
      <c r="B54" s="432">
        <v>14479</v>
      </c>
      <c r="C54" s="430">
        <v>9713</v>
      </c>
      <c r="D54" s="430">
        <v>9383</v>
      </c>
      <c r="E54" s="430">
        <v>5492</v>
      </c>
      <c r="F54" s="430">
        <v>3770</v>
      </c>
      <c r="G54" s="430">
        <v>6</v>
      </c>
      <c r="H54" s="430">
        <v>115</v>
      </c>
      <c r="I54" s="430">
        <v>330</v>
      </c>
      <c r="J54" s="430">
        <v>3674</v>
      </c>
      <c r="K54" s="430">
        <v>3501</v>
      </c>
      <c r="L54" s="430">
        <v>13</v>
      </c>
      <c r="M54" s="430">
        <v>160</v>
      </c>
    </row>
    <row r="55" spans="1:13" s="429" customFormat="1" ht="12" customHeight="1">
      <c r="A55" s="433" t="s">
        <v>93</v>
      </c>
      <c r="B55" s="432">
        <v>12627</v>
      </c>
      <c r="C55" s="430">
        <v>8897</v>
      </c>
      <c r="D55" s="430">
        <v>8633</v>
      </c>
      <c r="E55" s="430">
        <v>4867</v>
      </c>
      <c r="F55" s="430">
        <v>3695</v>
      </c>
      <c r="G55" s="430">
        <v>12</v>
      </c>
      <c r="H55" s="430">
        <v>59</v>
      </c>
      <c r="I55" s="430">
        <v>264</v>
      </c>
      <c r="J55" s="430">
        <v>2850</v>
      </c>
      <c r="K55" s="430">
        <v>2672</v>
      </c>
      <c r="L55" s="430">
        <v>14</v>
      </c>
      <c r="M55" s="430">
        <v>164</v>
      </c>
    </row>
    <row r="56" spans="1:13" s="429" customFormat="1" ht="12" customHeight="1">
      <c r="A56" s="433" t="s">
        <v>74</v>
      </c>
      <c r="B56" s="432">
        <v>10025</v>
      </c>
      <c r="C56" s="430">
        <v>6953</v>
      </c>
      <c r="D56" s="430">
        <v>6769</v>
      </c>
      <c r="E56" s="430">
        <v>3806</v>
      </c>
      <c r="F56" s="430">
        <v>2906</v>
      </c>
      <c r="G56" s="430">
        <v>1</v>
      </c>
      <c r="H56" s="430">
        <v>56</v>
      </c>
      <c r="I56" s="430">
        <v>184</v>
      </c>
      <c r="J56" s="430">
        <v>2543</v>
      </c>
      <c r="K56" s="430">
        <v>2391</v>
      </c>
      <c r="L56" s="430">
        <v>1</v>
      </c>
      <c r="M56" s="430">
        <v>151</v>
      </c>
    </row>
    <row r="57" spans="1:13" s="429" customFormat="1" ht="12" customHeight="1">
      <c r="A57" s="433" t="s">
        <v>76</v>
      </c>
      <c r="B57" s="432">
        <v>8748</v>
      </c>
      <c r="C57" s="430">
        <v>5602</v>
      </c>
      <c r="D57" s="430">
        <v>5466</v>
      </c>
      <c r="E57" s="430">
        <v>3204</v>
      </c>
      <c r="F57" s="430">
        <v>2201</v>
      </c>
      <c r="G57" s="430">
        <v>1</v>
      </c>
      <c r="H57" s="430">
        <v>60</v>
      </c>
      <c r="I57" s="430">
        <v>136</v>
      </c>
      <c r="J57" s="430">
        <v>2756</v>
      </c>
      <c r="K57" s="430">
        <v>2545</v>
      </c>
      <c r="L57" s="430">
        <v>3</v>
      </c>
      <c r="M57" s="430">
        <v>208</v>
      </c>
    </row>
    <row r="58" spans="1:13" s="429" customFormat="1" ht="12" customHeight="1">
      <c r="A58" s="433" t="s">
        <v>78</v>
      </c>
      <c r="B58" s="432">
        <v>10534</v>
      </c>
      <c r="C58" s="430">
        <v>5037</v>
      </c>
      <c r="D58" s="430">
        <v>4895</v>
      </c>
      <c r="E58" s="430">
        <v>2646</v>
      </c>
      <c r="F58" s="430">
        <v>2170</v>
      </c>
      <c r="G58" s="431" t="s">
        <v>759</v>
      </c>
      <c r="H58" s="430">
        <v>79</v>
      </c>
      <c r="I58" s="430">
        <v>142</v>
      </c>
      <c r="J58" s="430">
        <v>5070</v>
      </c>
      <c r="K58" s="430">
        <v>4195</v>
      </c>
      <c r="L58" s="430">
        <v>3</v>
      </c>
      <c r="M58" s="430">
        <v>872</v>
      </c>
    </row>
    <row r="59" spans="1:13" s="429" customFormat="1" ht="12" customHeight="1">
      <c r="A59" s="433" t="s">
        <v>80</v>
      </c>
      <c r="B59" s="432">
        <v>13234</v>
      </c>
      <c r="C59" s="430">
        <v>3874</v>
      </c>
      <c r="D59" s="430">
        <v>3782</v>
      </c>
      <c r="E59" s="430">
        <v>1774</v>
      </c>
      <c r="F59" s="430">
        <v>1913</v>
      </c>
      <c r="G59" s="430">
        <v>1</v>
      </c>
      <c r="H59" s="430">
        <v>94</v>
      </c>
      <c r="I59" s="430">
        <v>92</v>
      </c>
      <c r="J59" s="430">
        <v>8916</v>
      </c>
      <c r="K59" s="430">
        <v>6019</v>
      </c>
      <c r="L59" s="430">
        <v>3</v>
      </c>
      <c r="M59" s="430">
        <v>2894</v>
      </c>
    </row>
    <row r="60" spans="1:13" s="429" customFormat="1" ht="12" customHeight="1">
      <c r="A60" s="433" t="s">
        <v>82</v>
      </c>
      <c r="B60" s="432">
        <v>11865</v>
      </c>
      <c r="C60" s="430">
        <v>1922</v>
      </c>
      <c r="D60" s="430">
        <v>1899</v>
      </c>
      <c r="E60" s="430">
        <v>795</v>
      </c>
      <c r="F60" s="430">
        <v>1019</v>
      </c>
      <c r="G60" s="430">
        <v>1</v>
      </c>
      <c r="H60" s="430">
        <v>84</v>
      </c>
      <c r="I60" s="430">
        <v>23</v>
      </c>
      <c r="J60" s="430">
        <v>9455</v>
      </c>
      <c r="K60" s="430">
        <v>4941</v>
      </c>
      <c r="L60" s="430">
        <v>9</v>
      </c>
      <c r="M60" s="430">
        <v>4505</v>
      </c>
    </row>
    <row r="61" spans="1:13" s="429" customFormat="1" ht="12" customHeight="1">
      <c r="A61" s="433" t="s">
        <v>84</v>
      </c>
      <c r="B61" s="432">
        <v>8676</v>
      </c>
      <c r="C61" s="430">
        <v>759</v>
      </c>
      <c r="D61" s="430">
        <v>749</v>
      </c>
      <c r="E61" s="430">
        <v>293</v>
      </c>
      <c r="F61" s="430">
        <v>385</v>
      </c>
      <c r="G61" s="431" t="s">
        <v>759</v>
      </c>
      <c r="H61" s="430">
        <v>71</v>
      </c>
      <c r="I61" s="430">
        <v>10</v>
      </c>
      <c r="J61" s="430">
        <v>7474</v>
      </c>
      <c r="K61" s="430">
        <v>3101</v>
      </c>
      <c r="L61" s="430">
        <v>4</v>
      </c>
      <c r="M61" s="430">
        <v>4369</v>
      </c>
    </row>
    <row r="62" spans="1:13" s="429" customFormat="1" ht="12" customHeight="1">
      <c r="A62" s="433" t="s">
        <v>86</v>
      </c>
      <c r="B62" s="432">
        <v>5363</v>
      </c>
      <c r="C62" s="430">
        <v>239</v>
      </c>
      <c r="D62" s="430">
        <v>234</v>
      </c>
      <c r="E62" s="430">
        <v>77</v>
      </c>
      <c r="F62" s="430">
        <v>128</v>
      </c>
      <c r="G62" s="431" t="s">
        <v>759</v>
      </c>
      <c r="H62" s="430">
        <v>29</v>
      </c>
      <c r="I62" s="430">
        <v>5</v>
      </c>
      <c r="J62" s="430">
        <v>4859</v>
      </c>
      <c r="K62" s="430">
        <v>1537</v>
      </c>
      <c r="L62" s="431" t="s">
        <v>759</v>
      </c>
      <c r="M62" s="430">
        <v>3322</v>
      </c>
    </row>
    <row r="63" spans="1:13" s="429" customFormat="1" ht="12" customHeight="1">
      <c r="A63" s="433" t="s">
        <v>764</v>
      </c>
      <c r="B63" s="432">
        <v>4604</v>
      </c>
      <c r="C63" s="430">
        <v>83</v>
      </c>
      <c r="D63" s="430">
        <v>81</v>
      </c>
      <c r="E63" s="430">
        <v>27</v>
      </c>
      <c r="F63" s="430">
        <v>41</v>
      </c>
      <c r="G63" s="431" t="s">
        <v>759</v>
      </c>
      <c r="H63" s="430">
        <v>13</v>
      </c>
      <c r="I63" s="430">
        <v>2</v>
      </c>
      <c r="J63" s="430">
        <v>4366</v>
      </c>
      <c r="K63" s="430">
        <v>667</v>
      </c>
      <c r="L63" s="430">
        <v>1</v>
      </c>
      <c r="M63" s="430">
        <v>3698</v>
      </c>
    </row>
    <row r="64" spans="1:13" s="429" customFormat="1" ht="8.25" customHeight="1">
      <c r="A64" s="436" t="s">
        <v>763</v>
      </c>
      <c r="B64" s="435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4"/>
    </row>
    <row r="65" spans="1:13" s="429" customFormat="1" ht="12" customHeight="1">
      <c r="A65" s="433" t="s">
        <v>762</v>
      </c>
      <c r="B65" s="432">
        <v>43742</v>
      </c>
      <c r="C65" s="430">
        <v>6877</v>
      </c>
      <c r="D65" s="430">
        <v>6745</v>
      </c>
      <c r="E65" s="430">
        <v>2966</v>
      </c>
      <c r="F65" s="430">
        <v>3486</v>
      </c>
      <c r="G65" s="430">
        <v>2</v>
      </c>
      <c r="H65" s="430">
        <v>291</v>
      </c>
      <c r="I65" s="430">
        <v>132</v>
      </c>
      <c r="J65" s="430">
        <v>35070</v>
      </c>
      <c r="K65" s="430">
        <v>16265</v>
      </c>
      <c r="L65" s="430">
        <v>17</v>
      </c>
      <c r="M65" s="430">
        <v>18788</v>
      </c>
    </row>
    <row r="66" spans="1:13" s="429" customFormat="1" ht="12" customHeight="1">
      <c r="A66" s="433" t="s">
        <v>761</v>
      </c>
      <c r="B66" s="432">
        <v>25099</v>
      </c>
      <c r="C66" s="430">
        <v>5796</v>
      </c>
      <c r="D66" s="430">
        <v>5681</v>
      </c>
      <c r="E66" s="430">
        <v>2569</v>
      </c>
      <c r="F66" s="430">
        <v>2932</v>
      </c>
      <c r="G66" s="430">
        <v>2</v>
      </c>
      <c r="H66" s="430">
        <v>178</v>
      </c>
      <c r="I66" s="430">
        <v>115</v>
      </c>
      <c r="J66" s="430">
        <v>18371</v>
      </c>
      <c r="K66" s="430">
        <v>10960</v>
      </c>
      <c r="L66" s="430">
        <v>12</v>
      </c>
      <c r="M66" s="430">
        <v>7399</v>
      </c>
    </row>
    <row r="67" spans="1:13" s="429" customFormat="1" ht="12" customHeight="1">
      <c r="A67" s="433" t="s">
        <v>760</v>
      </c>
      <c r="B67" s="432">
        <v>18643</v>
      </c>
      <c r="C67" s="430">
        <v>1081</v>
      </c>
      <c r="D67" s="430">
        <v>1064</v>
      </c>
      <c r="E67" s="430">
        <v>397</v>
      </c>
      <c r="F67" s="430">
        <v>554</v>
      </c>
      <c r="G67" s="431" t="s">
        <v>759</v>
      </c>
      <c r="H67" s="430">
        <v>113</v>
      </c>
      <c r="I67" s="430">
        <v>17</v>
      </c>
      <c r="J67" s="430">
        <v>16699</v>
      </c>
      <c r="K67" s="430">
        <v>5305</v>
      </c>
      <c r="L67" s="430">
        <v>5</v>
      </c>
      <c r="M67" s="430">
        <v>11389</v>
      </c>
    </row>
    <row r="68" spans="1:13" s="421" customFormat="1" ht="15" customHeight="1">
      <c r="A68" s="428" t="s">
        <v>758</v>
      </c>
      <c r="B68" s="427"/>
      <c r="C68" s="427"/>
      <c r="D68" s="427"/>
      <c r="E68" s="427"/>
      <c r="F68" s="427"/>
      <c r="G68" s="427"/>
      <c r="H68" s="427"/>
      <c r="I68" s="427"/>
      <c r="J68" s="427"/>
      <c r="K68" s="427"/>
      <c r="L68" s="427"/>
      <c r="M68" s="427"/>
    </row>
    <row r="69" spans="1:13" s="421" customFormat="1" ht="15" customHeight="1">
      <c r="A69" s="426" t="s">
        <v>757</v>
      </c>
      <c r="B69" s="422"/>
      <c r="C69" s="425"/>
      <c r="D69" s="424"/>
      <c r="E69" s="423"/>
      <c r="F69" s="423"/>
      <c r="G69" s="423"/>
      <c r="H69" s="422"/>
      <c r="I69" s="422"/>
      <c r="J69" s="422"/>
      <c r="K69" s="422"/>
      <c r="L69" s="422"/>
      <c r="M69" s="422"/>
    </row>
  </sheetData>
  <mergeCells count="11">
    <mergeCell ref="L6:L7"/>
    <mergeCell ref="M6:M7"/>
    <mergeCell ref="A5:A7"/>
    <mergeCell ref="B5:B7"/>
    <mergeCell ref="D5:G5"/>
    <mergeCell ref="J5:M5"/>
    <mergeCell ref="C6:C7"/>
    <mergeCell ref="D6:H6"/>
    <mergeCell ref="I6:I7"/>
    <mergeCell ref="J6:J7"/>
    <mergeCell ref="K6:K7"/>
  </mergeCells>
  <phoneticPr fontId="3"/>
  <hyperlinks>
    <hyperlink ref="A1" location="目次!A1" display="目次へもどる"/>
  </hyperlinks>
  <pageMargins left="0.74803149606299213" right="0.74803149606299213" top="0.78740157480314965" bottom="0.59055118110236227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73"/>
  <sheetViews>
    <sheetView zoomScale="70" zoomScaleNormal="70" zoomScaleSheetLayoutView="110" workbookViewId="0">
      <pane ySplit="6" topLeftCell="A7" activePane="bottomLeft" state="frozen"/>
      <selection activeCell="B15" sqref="B15"/>
      <selection pane="bottomLeft"/>
    </sheetView>
  </sheetViews>
  <sheetFormatPr defaultColWidth="8.875" defaultRowHeight="14.45" customHeight="1"/>
  <cols>
    <col min="1" max="1" width="8.75" style="4" customWidth="1"/>
    <col min="2" max="5" width="9.375" style="4" customWidth="1"/>
    <col min="6" max="10" width="8.125" style="4" customWidth="1"/>
    <col min="11" max="16384" width="8.875" style="4"/>
  </cols>
  <sheetData>
    <row r="1" spans="1:10" ht="14.45" customHeight="1">
      <c r="A1" s="554" t="s">
        <v>908</v>
      </c>
    </row>
    <row r="3" spans="1:10" ht="1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3"/>
    </row>
    <row r="4" spans="1:10" ht="15" customHeight="1">
      <c r="A4" s="5" t="s">
        <v>1</v>
      </c>
      <c r="B4" s="2"/>
      <c r="C4" s="2"/>
      <c r="D4" s="2"/>
      <c r="E4" s="2"/>
      <c r="F4" s="2"/>
      <c r="G4" s="2"/>
      <c r="H4" s="2"/>
      <c r="I4" s="2"/>
      <c r="J4" s="3"/>
    </row>
    <row r="5" spans="1:10" s="9" customFormat="1" ht="15" customHeight="1">
      <c r="A5" s="254" t="s">
        <v>2</v>
      </c>
      <c r="B5" s="256" t="s">
        <v>3</v>
      </c>
      <c r="C5" s="258" t="s">
        <v>4</v>
      </c>
      <c r="D5" s="259"/>
      <c r="E5" s="259"/>
      <c r="F5" s="259"/>
      <c r="G5" s="6" t="s">
        <v>5</v>
      </c>
      <c r="H5" s="7" t="s">
        <v>6</v>
      </c>
      <c r="I5" s="7" t="s">
        <v>7</v>
      </c>
      <c r="J5" s="8" t="s">
        <v>8</v>
      </c>
    </row>
    <row r="6" spans="1:10" s="9" customFormat="1" ht="15" customHeight="1">
      <c r="A6" s="255"/>
      <c r="B6" s="257"/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1" t="s">
        <v>14</v>
      </c>
      <c r="I6" s="11" t="s">
        <v>15</v>
      </c>
      <c r="J6" s="12" t="s">
        <v>16</v>
      </c>
    </row>
    <row r="7" spans="1:10" s="20" customFormat="1" ht="15" customHeight="1">
      <c r="A7" s="13" t="s">
        <v>17</v>
      </c>
      <c r="B7" s="14">
        <v>8193</v>
      </c>
      <c r="C7" s="15">
        <v>47480</v>
      </c>
      <c r="D7" s="15">
        <v>23489</v>
      </c>
      <c r="E7" s="15">
        <f t="shared" ref="E7:E46" si="0">+C7-D7</f>
        <v>23991</v>
      </c>
      <c r="F7" s="15">
        <v>505</v>
      </c>
      <c r="G7" s="16">
        <v>1.1000000000000001</v>
      </c>
      <c r="H7" s="17">
        <v>60.39</v>
      </c>
      <c r="I7" s="18">
        <f t="shared" ref="I7:I67" si="1">IFERROR(C7/H7,"")</f>
        <v>786.22288458354035</v>
      </c>
      <c r="J7" s="19">
        <f t="shared" ref="J7:J66" si="2">C7/B7</f>
        <v>5.7951910167215912</v>
      </c>
    </row>
    <row r="8" spans="1:10" s="20" customFormat="1" ht="15" customHeight="1">
      <c r="A8" s="13">
        <v>33</v>
      </c>
      <c r="B8" s="14">
        <v>8342</v>
      </c>
      <c r="C8" s="15">
        <v>48048</v>
      </c>
      <c r="D8" s="15">
        <v>23781</v>
      </c>
      <c r="E8" s="15">
        <f t="shared" si="0"/>
        <v>24267</v>
      </c>
      <c r="F8" s="18">
        <f t="shared" ref="F8:F66" si="3">C8-C7</f>
        <v>568</v>
      </c>
      <c r="G8" s="16">
        <f>F8/C7*100</f>
        <v>1.1962931760741364</v>
      </c>
      <c r="H8" s="17">
        <v>60.39</v>
      </c>
      <c r="I8" s="18">
        <f t="shared" si="1"/>
        <v>795.62841530054641</v>
      </c>
      <c r="J8" s="19">
        <f t="shared" si="2"/>
        <v>5.759769839367058</v>
      </c>
    </row>
    <row r="9" spans="1:10" s="20" customFormat="1" ht="15" customHeight="1">
      <c r="A9" s="13">
        <v>34</v>
      </c>
      <c r="B9" s="14">
        <v>8529</v>
      </c>
      <c r="C9" s="15">
        <v>48800</v>
      </c>
      <c r="D9" s="15">
        <v>24154</v>
      </c>
      <c r="E9" s="15">
        <f t="shared" si="0"/>
        <v>24646</v>
      </c>
      <c r="F9" s="18">
        <f t="shared" si="3"/>
        <v>752</v>
      </c>
      <c r="G9" s="16">
        <f>F9/C8*100</f>
        <v>1.5651015651015652</v>
      </c>
      <c r="H9" s="17">
        <v>57.94</v>
      </c>
      <c r="I9" s="18">
        <f t="shared" si="1"/>
        <v>842.25060407317915</v>
      </c>
      <c r="J9" s="19">
        <f t="shared" si="2"/>
        <v>5.7216555281979131</v>
      </c>
    </row>
    <row r="10" spans="1:10" s="20" customFormat="1" ht="15" customHeight="1">
      <c r="A10" s="13">
        <v>35</v>
      </c>
      <c r="B10" s="14">
        <v>8764</v>
      </c>
      <c r="C10" s="15">
        <v>49460</v>
      </c>
      <c r="D10" s="15">
        <v>24477</v>
      </c>
      <c r="E10" s="15">
        <f t="shared" si="0"/>
        <v>24983</v>
      </c>
      <c r="F10" s="18">
        <f t="shared" si="3"/>
        <v>660</v>
      </c>
      <c r="G10" s="16">
        <f t="shared" ref="G10:G48" si="4">F10/C9*100</f>
        <v>1.3524590163934427</v>
      </c>
      <c r="H10" s="17">
        <v>59.76</v>
      </c>
      <c r="I10" s="18">
        <f t="shared" si="1"/>
        <v>827.6439089692102</v>
      </c>
      <c r="J10" s="19">
        <f t="shared" si="2"/>
        <v>5.6435417617526245</v>
      </c>
    </row>
    <row r="11" spans="1:10" s="20" customFormat="1" ht="15" customHeight="1">
      <c r="A11" s="13">
        <v>36</v>
      </c>
      <c r="B11" s="14">
        <v>9240</v>
      </c>
      <c r="C11" s="15">
        <v>50793</v>
      </c>
      <c r="D11" s="15">
        <v>25179</v>
      </c>
      <c r="E11" s="15">
        <f t="shared" si="0"/>
        <v>25614</v>
      </c>
      <c r="F11" s="18">
        <f t="shared" si="3"/>
        <v>1333</v>
      </c>
      <c r="G11" s="16">
        <f t="shared" si="4"/>
        <v>2.6951071572988274</v>
      </c>
      <c r="H11" s="17">
        <v>59.76</v>
      </c>
      <c r="I11" s="18">
        <f t="shared" si="1"/>
        <v>849.94979919678713</v>
      </c>
      <c r="J11" s="19">
        <f t="shared" si="2"/>
        <v>5.4970779220779225</v>
      </c>
    </row>
    <row r="12" spans="1:10" s="20" customFormat="1" ht="15" customHeight="1">
      <c r="A12" s="13">
        <v>37</v>
      </c>
      <c r="B12" s="14">
        <v>9833</v>
      </c>
      <c r="C12" s="15">
        <v>52285</v>
      </c>
      <c r="D12" s="15">
        <v>25940</v>
      </c>
      <c r="E12" s="15">
        <f t="shared" si="0"/>
        <v>26345</v>
      </c>
      <c r="F12" s="18">
        <f t="shared" si="3"/>
        <v>1492</v>
      </c>
      <c r="G12" s="16">
        <f t="shared" si="4"/>
        <v>2.9374126355993937</v>
      </c>
      <c r="H12" s="17">
        <v>59.74</v>
      </c>
      <c r="I12" s="18">
        <f t="shared" si="1"/>
        <v>875.20924004017411</v>
      </c>
      <c r="J12" s="19">
        <f t="shared" si="2"/>
        <v>5.3172988914878472</v>
      </c>
    </row>
    <row r="13" spans="1:10" s="20" customFormat="1" ht="15" customHeight="1">
      <c r="A13" s="13">
        <v>38</v>
      </c>
      <c r="B13" s="14">
        <v>10866</v>
      </c>
      <c r="C13" s="15">
        <v>55648</v>
      </c>
      <c r="D13" s="15">
        <v>27713</v>
      </c>
      <c r="E13" s="15">
        <f t="shared" si="0"/>
        <v>27935</v>
      </c>
      <c r="F13" s="18">
        <f t="shared" si="3"/>
        <v>3363</v>
      </c>
      <c r="G13" s="16">
        <f t="shared" si="4"/>
        <v>6.4320550827197094</v>
      </c>
      <c r="H13" s="17">
        <v>59.73</v>
      </c>
      <c r="I13" s="18">
        <f t="shared" si="1"/>
        <v>931.65913276410515</v>
      </c>
      <c r="J13" s="19">
        <f t="shared" si="2"/>
        <v>5.1212957850174856</v>
      </c>
    </row>
    <row r="14" spans="1:10" s="20" customFormat="1" ht="15" customHeight="1">
      <c r="A14" s="13">
        <v>39</v>
      </c>
      <c r="B14" s="14">
        <v>12923</v>
      </c>
      <c r="C14" s="15">
        <v>62637</v>
      </c>
      <c r="D14" s="15">
        <v>31534</v>
      </c>
      <c r="E14" s="15">
        <f>+C14-D14</f>
        <v>31103</v>
      </c>
      <c r="F14" s="18">
        <f t="shared" si="3"/>
        <v>6989</v>
      </c>
      <c r="G14" s="16">
        <f t="shared" si="4"/>
        <v>12.559301322599195</v>
      </c>
      <c r="H14" s="17">
        <v>59.73</v>
      </c>
      <c r="I14" s="18">
        <f t="shared" si="1"/>
        <v>1048.6690105474636</v>
      </c>
      <c r="J14" s="19">
        <f t="shared" si="2"/>
        <v>4.8469395651164593</v>
      </c>
    </row>
    <row r="15" spans="1:10" s="20" customFormat="1" ht="15" customHeight="1">
      <c r="A15" s="13">
        <v>40</v>
      </c>
      <c r="B15" s="14">
        <v>15654</v>
      </c>
      <c r="C15" s="15">
        <v>70600</v>
      </c>
      <c r="D15" s="15">
        <v>35749</v>
      </c>
      <c r="E15" s="15">
        <f t="shared" si="0"/>
        <v>34851</v>
      </c>
      <c r="F15" s="18">
        <f t="shared" si="3"/>
        <v>7963</v>
      </c>
      <c r="G15" s="16">
        <f t="shared" si="4"/>
        <v>12.712933250315309</v>
      </c>
      <c r="H15" s="17">
        <v>59.73</v>
      </c>
      <c r="I15" s="18">
        <f t="shared" si="1"/>
        <v>1181.9856018751047</v>
      </c>
      <c r="J15" s="19">
        <f t="shared" si="2"/>
        <v>4.5100293854605855</v>
      </c>
    </row>
    <row r="16" spans="1:10" s="20" customFormat="1" ht="15" customHeight="1">
      <c r="A16" s="13">
        <v>41</v>
      </c>
      <c r="B16" s="14">
        <v>18861</v>
      </c>
      <c r="C16" s="15">
        <v>80540</v>
      </c>
      <c r="D16" s="15">
        <v>40901</v>
      </c>
      <c r="E16" s="15">
        <f t="shared" si="0"/>
        <v>39639</v>
      </c>
      <c r="F16" s="18">
        <f t="shared" si="3"/>
        <v>9940</v>
      </c>
      <c r="G16" s="16">
        <f t="shared" si="4"/>
        <v>14.079320113314447</v>
      </c>
      <c r="H16" s="17">
        <v>59.73</v>
      </c>
      <c r="I16" s="18">
        <f t="shared" si="1"/>
        <v>1348.4011384563871</v>
      </c>
      <c r="J16" s="19">
        <f t="shared" si="2"/>
        <v>4.2701871586872384</v>
      </c>
    </row>
    <row r="17" spans="1:10" s="20" customFormat="1" ht="15" customHeight="1">
      <c r="A17" s="13">
        <v>42</v>
      </c>
      <c r="B17" s="14">
        <v>23548</v>
      </c>
      <c r="C17" s="15">
        <v>95113</v>
      </c>
      <c r="D17" s="15">
        <v>48289</v>
      </c>
      <c r="E17" s="15">
        <f t="shared" si="0"/>
        <v>46824</v>
      </c>
      <c r="F17" s="18">
        <f t="shared" si="3"/>
        <v>14573</v>
      </c>
      <c r="G17" s="16">
        <f t="shared" si="4"/>
        <v>18.094114725602182</v>
      </c>
      <c r="H17" s="17">
        <v>59.73</v>
      </c>
      <c r="I17" s="18">
        <f t="shared" si="1"/>
        <v>1592.3823874100119</v>
      </c>
      <c r="J17" s="19">
        <f t="shared" si="2"/>
        <v>4.0391116018345503</v>
      </c>
    </row>
    <row r="18" spans="1:10" s="20" customFormat="1" ht="15" customHeight="1">
      <c r="A18" s="13">
        <v>43</v>
      </c>
      <c r="B18" s="14">
        <v>26803</v>
      </c>
      <c r="C18" s="15">
        <v>105492</v>
      </c>
      <c r="D18" s="15">
        <v>53597</v>
      </c>
      <c r="E18" s="15">
        <f t="shared" si="0"/>
        <v>51895</v>
      </c>
      <c r="F18" s="18">
        <f t="shared" si="3"/>
        <v>10379</v>
      </c>
      <c r="G18" s="16">
        <f t="shared" si="4"/>
        <v>10.912283284093657</v>
      </c>
      <c r="H18" s="17">
        <v>59.73</v>
      </c>
      <c r="I18" s="18">
        <f t="shared" si="1"/>
        <v>1766.1476644902061</v>
      </c>
      <c r="J18" s="19">
        <f t="shared" si="2"/>
        <v>3.9358280789463866</v>
      </c>
    </row>
    <row r="19" spans="1:10" s="20" customFormat="1" ht="15" customHeight="1">
      <c r="A19" s="13">
        <v>44</v>
      </c>
      <c r="B19" s="14">
        <v>30929</v>
      </c>
      <c r="C19" s="15">
        <v>118570</v>
      </c>
      <c r="D19" s="15">
        <v>60258</v>
      </c>
      <c r="E19" s="15">
        <f t="shared" si="0"/>
        <v>58312</v>
      </c>
      <c r="F19" s="18">
        <f t="shared" si="3"/>
        <v>13078</v>
      </c>
      <c r="G19" s="16">
        <f t="shared" si="4"/>
        <v>12.397148598945892</v>
      </c>
      <c r="H19" s="17">
        <v>59.73</v>
      </c>
      <c r="I19" s="18">
        <f t="shared" si="1"/>
        <v>1985.0996149338691</v>
      </c>
      <c r="J19" s="19">
        <f t="shared" si="2"/>
        <v>3.8336189336868309</v>
      </c>
    </row>
    <row r="20" spans="1:10" s="20" customFormat="1" ht="15" customHeight="1">
      <c r="A20" s="13">
        <v>45</v>
      </c>
      <c r="B20" s="14">
        <v>35580</v>
      </c>
      <c r="C20" s="15">
        <v>131887</v>
      </c>
      <c r="D20" s="15">
        <v>66905</v>
      </c>
      <c r="E20" s="15">
        <f t="shared" si="0"/>
        <v>64982</v>
      </c>
      <c r="F20" s="18">
        <f t="shared" si="3"/>
        <v>13317</v>
      </c>
      <c r="G20" s="16">
        <f t="shared" si="4"/>
        <v>11.231340136628152</v>
      </c>
      <c r="H20" s="17">
        <v>59.73</v>
      </c>
      <c r="I20" s="18">
        <f t="shared" si="1"/>
        <v>2208.0529047379878</v>
      </c>
      <c r="J20" s="19">
        <f t="shared" si="2"/>
        <v>3.7067734682405846</v>
      </c>
    </row>
    <row r="21" spans="1:10" s="20" customFormat="1" ht="15" customHeight="1">
      <c r="A21" s="13">
        <v>46</v>
      </c>
      <c r="B21" s="14">
        <v>39901</v>
      </c>
      <c r="C21" s="15">
        <v>145878</v>
      </c>
      <c r="D21" s="15">
        <v>73999</v>
      </c>
      <c r="E21" s="15">
        <f t="shared" si="0"/>
        <v>71879</v>
      </c>
      <c r="F21" s="18">
        <f t="shared" si="3"/>
        <v>13991</v>
      </c>
      <c r="G21" s="16">
        <f t="shared" si="4"/>
        <v>10.608323792337378</v>
      </c>
      <c r="H21" s="17">
        <v>59.73</v>
      </c>
      <c r="I21" s="18">
        <f t="shared" si="1"/>
        <v>2442.2903063787044</v>
      </c>
      <c r="J21" s="19">
        <f t="shared" si="2"/>
        <v>3.6559985965264028</v>
      </c>
    </row>
    <row r="22" spans="1:10" s="20" customFormat="1" ht="15" customHeight="1">
      <c r="A22" s="13">
        <v>47</v>
      </c>
      <c r="B22" s="14">
        <v>44218</v>
      </c>
      <c r="C22" s="15">
        <v>159931</v>
      </c>
      <c r="D22" s="15">
        <v>81109</v>
      </c>
      <c r="E22" s="15">
        <f t="shared" si="0"/>
        <v>78822</v>
      </c>
      <c r="F22" s="18">
        <f t="shared" si="3"/>
        <v>14053</v>
      </c>
      <c r="G22" s="16">
        <f t="shared" si="4"/>
        <v>9.6333922867053285</v>
      </c>
      <c r="H22" s="17">
        <v>59.73</v>
      </c>
      <c r="I22" s="18">
        <f t="shared" si="1"/>
        <v>2677.5657123723422</v>
      </c>
      <c r="J22" s="19">
        <f t="shared" si="2"/>
        <v>3.6168754805735222</v>
      </c>
    </row>
    <row r="23" spans="1:10" s="20" customFormat="1" ht="15" customHeight="1">
      <c r="A23" s="13">
        <v>48</v>
      </c>
      <c r="B23" s="14">
        <v>48328</v>
      </c>
      <c r="C23" s="15">
        <v>172555</v>
      </c>
      <c r="D23" s="15">
        <v>87496</v>
      </c>
      <c r="E23" s="15">
        <f t="shared" si="0"/>
        <v>85059</v>
      </c>
      <c r="F23" s="18">
        <f t="shared" si="3"/>
        <v>12624</v>
      </c>
      <c r="G23" s="16">
        <f t="shared" si="4"/>
        <v>7.8934040304881474</v>
      </c>
      <c r="H23" s="17">
        <v>59.73</v>
      </c>
      <c r="I23" s="18">
        <f t="shared" si="1"/>
        <v>2888.9167922317097</v>
      </c>
      <c r="J23" s="19">
        <f t="shared" si="2"/>
        <v>3.5704974341996358</v>
      </c>
    </row>
    <row r="24" spans="1:10" s="20" customFormat="1" ht="15" customHeight="1">
      <c r="A24" s="13">
        <v>49</v>
      </c>
      <c r="B24" s="14">
        <v>51358</v>
      </c>
      <c r="C24" s="15">
        <v>181822</v>
      </c>
      <c r="D24" s="15">
        <v>92158</v>
      </c>
      <c r="E24" s="15">
        <f t="shared" si="0"/>
        <v>89664</v>
      </c>
      <c r="F24" s="18">
        <f t="shared" si="3"/>
        <v>9267</v>
      </c>
      <c r="G24" s="16">
        <f t="shared" si="4"/>
        <v>5.3704615919561878</v>
      </c>
      <c r="H24" s="17">
        <v>59.73</v>
      </c>
      <c r="I24" s="18">
        <f t="shared" si="1"/>
        <v>3044.0649589820864</v>
      </c>
      <c r="J24" s="19">
        <f t="shared" si="2"/>
        <v>3.5402858366758831</v>
      </c>
    </row>
    <row r="25" spans="1:10" s="20" customFormat="1" ht="15" customHeight="1">
      <c r="A25" s="13">
        <v>50</v>
      </c>
      <c r="B25" s="14">
        <v>54060</v>
      </c>
      <c r="C25" s="15">
        <v>190079</v>
      </c>
      <c r="D25" s="15">
        <v>96279</v>
      </c>
      <c r="E25" s="15">
        <f t="shared" si="0"/>
        <v>93800</v>
      </c>
      <c r="F25" s="18">
        <f t="shared" si="3"/>
        <v>8257</v>
      </c>
      <c r="G25" s="16">
        <f t="shared" si="4"/>
        <v>4.5412546336526933</v>
      </c>
      <c r="H25" s="17">
        <v>59.73</v>
      </c>
      <c r="I25" s="18">
        <f t="shared" si="1"/>
        <v>3182.303699983258</v>
      </c>
      <c r="J25" s="19">
        <f t="shared" si="2"/>
        <v>3.5160747317795042</v>
      </c>
    </row>
    <row r="26" spans="1:10" s="20" customFormat="1" ht="15" customHeight="1">
      <c r="A26" s="13">
        <v>51</v>
      </c>
      <c r="B26" s="14">
        <v>56264</v>
      </c>
      <c r="C26" s="15">
        <v>197087</v>
      </c>
      <c r="D26" s="15">
        <v>99699</v>
      </c>
      <c r="E26" s="15">
        <f t="shared" si="0"/>
        <v>97388</v>
      </c>
      <c r="F26" s="18">
        <f t="shared" si="3"/>
        <v>7008</v>
      </c>
      <c r="G26" s="16">
        <f t="shared" si="4"/>
        <v>3.6868880833758597</v>
      </c>
      <c r="H26" s="17">
        <v>59.73</v>
      </c>
      <c r="I26" s="18">
        <f t="shared" si="1"/>
        <v>3299.6316758747698</v>
      </c>
      <c r="J26" s="19">
        <f t="shared" si="2"/>
        <v>3.5028970567325466</v>
      </c>
    </row>
    <row r="27" spans="1:10" s="20" customFormat="1" ht="15" customHeight="1">
      <c r="A27" s="13">
        <v>52</v>
      </c>
      <c r="B27" s="14">
        <v>58197</v>
      </c>
      <c r="C27" s="15">
        <v>202857</v>
      </c>
      <c r="D27" s="15">
        <v>102412</v>
      </c>
      <c r="E27" s="15">
        <f t="shared" si="0"/>
        <v>100445</v>
      </c>
      <c r="F27" s="18">
        <f t="shared" si="3"/>
        <v>5770</v>
      </c>
      <c r="G27" s="16">
        <f t="shared" si="4"/>
        <v>2.9276410925124439</v>
      </c>
      <c r="H27" s="17">
        <v>59.73</v>
      </c>
      <c r="I27" s="18">
        <f t="shared" si="1"/>
        <v>3396.2330487192366</v>
      </c>
      <c r="J27" s="19">
        <f t="shared" si="2"/>
        <v>3.4856951389246866</v>
      </c>
    </row>
    <row r="28" spans="1:10" s="20" customFormat="1" ht="15" customHeight="1">
      <c r="A28" s="13">
        <v>53</v>
      </c>
      <c r="B28" s="14">
        <v>59486</v>
      </c>
      <c r="C28" s="15">
        <v>207575</v>
      </c>
      <c r="D28" s="15">
        <v>104683</v>
      </c>
      <c r="E28" s="15">
        <f t="shared" si="0"/>
        <v>102892</v>
      </c>
      <c r="F28" s="18">
        <f t="shared" si="3"/>
        <v>4718</v>
      </c>
      <c r="G28" s="16">
        <f t="shared" si="4"/>
        <v>2.3257762857579478</v>
      </c>
      <c r="H28" s="17">
        <v>59.73</v>
      </c>
      <c r="I28" s="18">
        <f t="shared" si="1"/>
        <v>3475.221831575423</v>
      </c>
      <c r="J28" s="19">
        <f t="shared" si="2"/>
        <v>3.4894765154826346</v>
      </c>
    </row>
    <row r="29" spans="1:10" s="20" customFormat="1" ht="15" customHeight="1">
      <c r="A29" s="13">
        <v>54</v>
      </c>
      <c r="B29" s="14">
        <v>61171</v>
      </c>
      <c r="C29" s="15">
        <v>212977</v>
      </c>
      <c r="D29" s="15">
        <v>107348</v>
      </c>
      <c r="E29" s="15">
        <f t="shared" si="0"/>
        <v>105629</v>
      </c>
      <c r="F29" s="18">
        <f t="shared" si="3"/>
        <v>5402</v>
      </c>
      <c r="G29" s="16">
        <f t="shared" si="4"/>
        <v>2.6024328555943632</v>
      </c>
      <c r="H29" s="17">
        <v>59.73</v>
      </c>
      <c r="I29" s="18">
        <f t="shared" si="1"/>
        <v>3565.6621463251299</v>
      </c>
      <c r="J29" s="19">
        <f t="shared" si="2"/>
        <v>3.4816661489921694</v>
      </c>
    </row>
    <row r="30" spans="1:10" s="20" customFormat="1" ht="15" customHeight="1">
      <c r="A30" s="13">
        <v>55</v>
      </c>
      <c r="B30" s="14">
        <v>63230</v>
      </c>
      <c r="C30" s="15">
        <v>218817</v>
      </c>
      <c r="D30" s="15">
        <v>110420</v>
      </c>
      <c r="E30" s="15">
        <f t="shared" si="0"/>
        <v>108397</v>
      </c>
      <c r="F30" s="18">
        <f t="shared" si="3"/>
        <v>5840</v>
      </c>
      <c r="G30" s="16">
        <f t="shared" si="4"/>
        <v>2.7420801307183407</v>
      </c>
      <c r="H30" s="17">
        <v>59.73</v>
      </c>
      <c r="I30" s="18">
        <f t="shared" si="1"/>
        <v>3663.4354595680566</v>
      </c>
      <c r="J30" s="19">
        <f t="shared" si="2"/>
        <v>3.4606515894353946</v>
      </c>
    </row>
    <row r="31" spans="1:10" s="20" customFormat="1" ht="15" customHeight="1">
      <c r="A31" s="13">
        <v>56</v>
      </c>
      <c r="B31" s="14">
        <v>64898</v>
      </c>
      <c r="C31" s="15">
        <v>223687</v>
      </c>
      <c r="D31" s="15">
        <v>112964</v>
      </c>
      <c r="E31" s="15">
        <f t="shared" si="0"/>
        <v>110723</v>
      </c>
      <c r="F31" s="18">
        <f t="shared" si="3"/>
        <v>4870</v>
      </c>
      <c r="G31" s="16">
        <f t="shared" si="4"/>
        <v>2.225604043561515</v>
      </c>
      <c r="H31" s="17">
        <v>59.73</v>
      </c>
      <c r="I31" s="18">
        <f t="shared" si="1"/>
        <v>3744.9690272894695</v>
      </c>
      <c r="J31" s="19">
        <f t="shared" si="2"/>
        <v>3.4467472033036457</v>
      </c>
    </row>
    <row r="32" spans="1:10" s="20" customFormat="1" ht="15" customHeight="1">
      <c r="A32" s="13">
        <v>57</v>
      </c>
      <c r="B32" s="14">
        <v>67068</v>
      </c>
      <c r="C32" s="15">
        <v>229656</v>
      </c>
      <c r="D32" s="15">
        <v>115908</v>
      </c>
      <c r="E32" s="15">
        <f t="shared" si="0"/>
        <v>113748</v>
      </c>
      <c r="F32" s="18">
        <f t="shared" si="3"/>
        <v>5969</v>
      </c>
      <c r="G32" s="16">
        <f t="shared" si="4"/>
        <v>2.6684608403706966</v>
      </c>
      <c r="H32" s="17">
        <v>59.73</v>
      </c>
      <c r="I32" s="18">
        <f t="shared" si="1"/>
        <v>3844.9020592667002</v>
      </c>
      <c r="J32" s="19">
        <f t="shared" si="2"/>
        <v>3.4242261585256752</v>
      </c>
    </row>
    <row r="33" spans="1:10" s="20" customFormat="1" ht="15" customHeight="1">
      <c r="A33" s="13">
        <v>58</v>
      </c>
      <c r="B33" s="14">
        <v>69577</v>
      </c>
      <c r="C33" s="15">
        <v>236406</v>
      </c>
      <c r="D33" s="15">
        <v>119323</v>
      </c>
      <c r="E33" s="15">
        <f t="shared" si="0"/>
        <v>117083</v>
      </c>
      <c r="F33" s="18">
        <f t="shared" si="3"/>
        <v>6750</v>
      </c>
      <c r="G33" s="16">
        <f t="shared" si="4"/>
        <v>2.9391785975546032</v>
      </c>
      <c r="H33" s="17">
        <v>59.73</v>
      </c>
      <c r="I33" s="18">
        <f t="shared" si="1"/>
        <v>3957.9105976896035</v>
      </c>
      <c r="J33" s="19">
        <f t="shared" si="2"/>
        <v>3.397760754272245</v>
      </c>
    </row>
    <row r="34" spans="1:10" s="20" customFormat="1" ht="15" customHeight="1">
      <c r="A34" s="13">
        <v>59</v>
      </c>
      <c r="B34" s="14">
        <v>73442</v>
      </c>
      <c r="C34" s="15">
        <v>243328</v>
      </c>
      <c r="D34" s="15">
        <v>122742</v>
      </c>
      <c r="E34" s="15">
        <f t="shared" si="0"/>
        <v>120586</v>
      </c>
      <c r="F34" s="18">
        <f t="shared" si="3"/>
        <v>6922</v>
      </c>
      <c r="G34" s="16">
        <f t="shared" si="4"/>
        <v>2.9280136713958189</v>
      </c>
      <c r="H34" s="17">
        <v>59.73</v>
      </c>
      <c r="I34" s="18">
        <f t="shared" si="1"/>
        <v>4073.7987610915789</v>
      </c>
      <c r="J34" s="19">
        <f t="shared" si="2"/>
        <v>3.3131995316031699</v>
      </c>
    </row>
    <row r="35" spans="1:10" s="20" customFormat="1" ht="15" customHeight="1">
      <c r="A35" s="13">
        <v>60</v>
      </c>
      <c r="B35" s="14">
        <v>75423</v>
      </c>
      <c r="C35" s="15">
        <v>248435</v>
      </c>
      <c r="D35" s="15">
        <v>125165</v>
      </c>
      <c r="E35" s="15">
        <f t="shared" si="0"/>
        <v>123270</v>
      </c>
      <c r="F35" s="18">
        <f t="shared" si="3"/>
        <v>5107</v>
      </c>
      <c r="G35" s="16">
        <f t="shared" si="4"/>
        <v>2.098813124671226</v>
      </c>
      <c r="H35" s="17">
        <v>59.73</v>
      </c>
      <c r="I35" s="18">
        <f t="shared" si="1"/>
        <v>4159.3001841620626</v>
      </c>
      <c r="J35" s="19">
        <f t="shared" si="2"/>
        <v>3.2938891319623989</v>
      </c>
    </row>
    <row r="36" spans="1:10" s="20" customFormat="1" ht="15" customHeight="1">
      <c r="A36" s="13">
        <v>61</v>
      </c>
      <c r="B36" s="14">
        <v>78672</v>
      </c>
      <c r="C36" s="15">
        <v>256486</v>
      </c>
      <c r="D36" s="15">
        <v>129342</v>
      </c>
      <c r="E36" s="15">
        <f t="shared" si="0"/>
        <v>127144</v>
      </c>
      <c r="F36" s="18">
        <f t="shared" si="3"/>
        <v>8051</v>
      </c>
      <c r="G36" s="16">
        <f t="shared" si="4"/>
        <v>3.2406866987340752</v>
      </c>
      <c r="H36" s="17">
        <v>59.73</v>
      </c>
      <c r="I36" s="18">
        <f t="shared" si="1"/>
        <v>4294.0900719906249</v>
      </c>
      <c r="J36" s="19">
        <f t="shared" si="2"/>
        <v>3.2601942241203985</v>
      </c>
    </row>
    <row r="37" spans="1:10" s="20" customFormat="1" ht="15" customHeight="1">
      <c r="A37" s="13">
        <v>62</v>
      </c>
      <c r="B37" s="14">
        <v>81797</v>
      </c>
      <c r="C37" s="15">
        <v>264487</v>
      </c>
      <c r="D37" s="15">
        <v>133382</v>
      </c>
      <c r="E37" s="15">
        <f t="shared" si="0"/>
        <v>131105</v>
      </c>
      <c r="F37" s="18">
        <f t="shared" si="3"/>
        <v>8001</v>
      </c>
      <c r="G37" s="16">
        <f t="shared" si="4"/>
        <v>3.119468509002441</v>
      </c>
      <c r="H37" s="17">
        <v>59.73</v>
      </c>
      <c r="I37" s="18">
        <f t="shared" si="1"/>
        <v>4428.0428595345729</v>
      </c>
      <c r="J37" s="19">
        <f t="shared" si="2"/>
        <v>3.2334559947186325</v>
      </c>
    </row>
    <row r="38" spans="1:10" s="20" customFormat="1" ht="15" customHeight="1">
      <c r="A38" s="13">
        <v>63</v>
      </c>
      <c r="B38" s="14">
        <v>85258</v>
      </c>
      <c r="C38" s="15">
        <v>271964</v>
      </c>
      <c r="D38" s="15">
        <v>137176</v>
      </c>
      <c r="E38" s="15">
        <f t="shared" si="0"/>
        <v>134788</v>
      </c>
      <c r="F38" s="18">
        <f t="shared" si="3"/>
        <v>7477</v>
      </c>
      <c r="G38" s="16">
        <f t="shared" si="4"/>
        <v>2.8269820444861185</v>
      </c>
      <c r="H38" s="17">
        <v>59.73</v>
      </c>
      <c r="I38" s="18">
        <f t="shared" si="1"/>
        <v>4553.2228360957643</v>
      </c>
      <c r="J38" s="19">
        <f t="shared" si="2"/>
        <v>3.1898942034765065</v>
      </c>
    </row>
    <row r="39" spans="1:10" s="20" customFormat="1" ht="15" customHeight="1">
      <c r="A39" s="21" t="s">
        <v>18</v>
      </c>
      <c r="B39" s="14">
        <v>88071</v>
      </c>
      <c r="C39" s="15">
        <v>277144</v>
      </c>
      <c r="D39" s="15">
        <v>139840</v>
      </c>
      <c r="E39" s="15">
        <f t="shared" si="0"/>
        <v>137304</v>
      </c>
      <c r="F39" s="18">
        <f t="shared" si="3"/>
        <v>5180</v>
      </c>
      <c r="G39" s="16">
        <f t="shared" si="4"/>
        <v>1.9046638525687225</v>
      </c>
      <c r="H39" s="17">
        <v>60.31</v>
      </c>
      <c r="I39" s="18">
        <f t="shared" si="1"/>
        <v>4595.3241585143423</v>
      </c>
      <c r="J39" s="19">
        <f t="shared" si="2"/>
        <v>3.1468247209637679</v>
      </c>
    </row>
    <row r="40" spans="1:10" s="20" customFormat="1" ht="15" customHeight="1">
      <c r="A40" s="22" t="s">
        <v>19</v>
      </c>
      <c r="B40" s="14">
        <v>90871</v>
      </c>
      <c r="C40" s="15">
        <v>281623</v>
      </c>
      <c r="D40" s="15">
        <v>142208</v>
      </c>
      <c r="E40" s="15">
        <f t="shared" si="0"/>
        <v>139415</v>
      </c>
      <c r="F40" s="18">
        <f t="shared" si="3"/>
        <v>4479</v>
      </c>
      <c r="G40" s="16">
        <f t="shared" si="4"/>
        <v>1.6161273561758509</v>
      </c>
      <c r="H40" s="17">
        <v>60.31</v>
      </c>
      <c r="I40" s="18">
        <f t="shared" si="1"/>
        <v>4669.5904493450507</v>
      </c>
      <c r="J40" s="19">
        <f t="shared" si="2"/>
        <v>3.0991515444971443</v>
      </c>
    </row>
    <row r="41" spans="1:10" s="20" customFormat="1" ht="15" customHeight="1">
      <c r="A41" s="22" t="s">
        <v>20</v>
      </c>
      <c r="B41" s="14">
        <v>93398</v>
      </c>
      <c r="C41" s="15">
        <v>284836</v>
      </c>
      <c r="D41" s="15">
        <v>144077</v>
      </c>
      <c r="E41" s="15">
        <f t="shared" si="0"/>
        <v>140759</v>
      </c>
      <c r="F41" s="18">
        <f t="shared" si="3"/>
        <v>3213</v>
      </c>
      <c r="G41" s="16">
        <f t="shared" si="4"/>
        <v>1.1408869303998608</v>
      </c>
      <c r="H41" s="17">
        <v>60.31</v>
      </c>
      <c r="I41" s="18">
        <f t="shared" si="1"/>
        <v>4722.8651964848286</v>
      </c>
      <c r="J41" s="19">
        <f t="shared" si="2"/>
        <v>3.0497012783999655</v>
      </c>
    </row>
    <row r="42" spans="1:10" s="20" customFormat="1" ht="15" customHeight="1">
      <c r="A42" s="22" t="s">
        <v>21</v>
      </c>
      <c r="B42" s="14">
        <v>96168</v>
      </c>
      <c r="C42" s="15">
        <v>288101</v>
      </c>
      <c r="D42" s="15">
        <v>145770</v>
      </c>
      <c r="E42" s="15">
        <f t="shared" si="0"/>
        <v>142331</v>
      </c>
      <c r="F42" s="18">
        <f t="shared" si="3"/>
        <v>3265</v>
      </c>
      <c r="G42" s="16">
        <f t="shared" si="4"/>
        <v>1.1462736451852995</v>
      </c>
      <c r="H42" s="17">
        <v>60.31</v>
      </c>
      <c r="I42" s="18">
        <f t="shared" si="1"/>
        <v>4777.0021555297626</v>
      </c>
      <c r="J42" s="19">
        <f t="shared" si="2"/>
        <v>2.9958094168538389</v>
      </c>
    </row>
    <row r="43" spans="1:10" s="20" customFormat="1" ht="15" customHeight="1">
      <c r="A43" s="22" t="s">
        <v>22</v>
      </c>
      <c r="B43" s="14">
        <v>98718</v>
      </c>
      <c r="C43" s="15">
        <v>291519</v>
      </c>
      <c r="D43" s="15">
        <v>147595</v>
      </c>
      <c r="E43" s="15">
        <f t="shared" si="0"/>
        <v>143924</v>
      </c>
      <c r="F43" s="18">
        <f t="shared" si="3"/>
        <v>3418</v>
      </c>
      <c r="G43" s="16">
        <f t="shared" si="4"/>
        <v>1.1863894953505889</v>
      </c>
      <c r="H43" s="17">
        <v>60.31</v>
      </c>
      <c r="I43" s="18">
        <f t="shared" si="1"/>
        <v>4833.6760072956395</v>
      </c>
      <c r="J43" s="19">
        <f t="shared" si="2"/>
        <v>2.9530480763386615</v>
      </c>
    </row>
    <row r="44" spans="1:10" s="20" customFormat="1" ht="15" customHeight="1">
      <c r="A44" s="22" t="s">
        <v>23</v>
      </c>
      <c r="B44" s="14">
        <v>100677</v>
      </c>
      <c r="C44" s="15">
        <v>294257</v>
      </c>
      <c r="D44" s="15">
        <v>148845</v>
      </c>
      <c r="E44" s="15">
        <f t="shared" si="0"/>
        <v>145412</v>
      </c>
      <c r="F44" s="18">
        <f t="shared" si="3"/>
        <v>2738</v>
      </c>
      <c r="G44" s="16">
        <f t="shared" si="4"/>
        <v>0.93921836998617592</v>
      </c>
      <c r="H44" s="17">
        <v>60.31</v>
      </c>
      <c r="I44" s="18">
        <f t="shared" si="1"/>
        <v>4879.0747803017739</v>
      </c>
      <c r="J44" s="19">
        <f t="shared" si="2"/>
        <v>2.9227827607099934</v>
      </c>
    </row>
    <row r="45" spans="1:10" s="20" customFormat="1" ht="15" customHeight="1">
      <c r="A45" s="22" t="s">
        <v>24</v>
      </c>
      <c r="B45" s="14">
        <v>102351</v>
      </c>
      <c r="C45" s="15">
        <v>296426</v>
      </c>
      <c r="D45" s="15">
        <v>149775</v>
      </c>
      <c r="E45" s="15">
        <f t="shared" si="0"/>
        <v>146651</v>
      </c>
      <c r="F45" s="18">
        <f t="shared" si="3"/>
        <v>2169</v>
      </c>
      <c r="G45" s="16">
        <f t="shared" si="4"/>
        <v>0.73711075692336969</v>
      </c>
      <c r="H45" s="17">
        <v>60.31</v>
      </c>
      <c r="I45" s="18">
        <f t="shared" si="1"/>
        <v>4915.0389653457132</v>
      </c>
      <c r="J45" s="19">
        <f t="shared" si="2"/>
        <v>2.8961710193354242</v>
      </c>
    </row>
    <row r="46" spans="1:10" s="20" customFormat="1" ht="15" customHeight="1">
      <c r="A46" s="22" t="s">
        <v>25</v>
      </c>
      <c r="B46" s="14">
        <v>103930</v>
      </c>
      <c r="C46" s="15">
        <v>297822</v>
      </c>
      <c r="D46" s="15">
        <v>150413</v>
      </c>
      <c r="E46" s="15">
        <f t="shared" si="0"/>
        <v>147409</v>
      </c>
      <c r="F46" s="18">
        <f t="shared" si="3"/>
        <v>1396</v>
      </c>
      <c r="G46" s="16">
        <f t="shared" si="4"/>
        <v>0.47094384433214359</v>
      </c>
      <c r="H46" s="17">
        <v>60.31</v>
      </c>
      <c r="I46" s="18">
        <f t="shared" si="1"/>
        <v>4938.1860387995357</v>
      </c>
      <c r="J46" s="19">
        <f t="shared" si="2"/>
        <v>2.8656018473972868</v>
      </c>
    </row>
    <row r="47" spans="1:10" s="20" customFormat="1" ht="15" customHeight="1">
      <c r="A47" s="22" t="s">
        <v>26</v>
      </c>
      <c r="B47" s="14">
        <v>105872</v>
      </c>
      <c r="C47" s="23">
        <v>299870</v>
      </c>
      <c r="D47" s="23">
        <v>151420</v>
      </c>
      <c r="E47" s="23">
        <f>+C47-D47</f>
        <v>148450</v>
      </c>
      <c r="F47" s="18">
        <f t="shared" si="3"/>
        <v>2048</v>
      </c>
      <c r="G47" s="16">
        <f t="shared" si="4"/>
        <v>0.68765907152594496</v>
      </c>
      <c r="H47" s="24">
        <v>60.31</v>
      </c>
      <c r="I47" s="18">
        <f t="shared" si="1"/>
        <v>4972.1439230641681</v>
      </c>
      <c r="J47" s="19">
        <f t="shared" si="2"/>
        <v>2.8323824996221854</v>
      </c>
    </row>
    <row r="48" spans="1:10" s="20" customFormat="1" ht="15" customHeight="1">
      <c r="A48" s="22" t="s">
        <v>27</v>
      </c>
      <c r="B48" s="14">
        <v>108239</v>
      </c>
      <c r="C48" s="23">
        <v>302368</v>
      </c>
      <c r="D48" s="23">
        <v>152524</v>
      </c>
      <c r="E48" s="23">
        <f>+C48-D48</f>
        <v>149844</v>
      </c>
      <c r="F48" s="18">
        <f t="shared" si="3"/>
        <v>2498</v>
      </c>
      <c r="G48" s="16">
        <f t="shared" si="4"/>
        <v>0.83302764531296891</v>
      </c>
      <c r="H48" s="24">
        <v>60.31</v>
      </c>
      <c r="I48" s="18">
        <f t="shared" si="1"/>
        <v>5013.5632565080414</v>
      </c>
      <c r="J48" s="19">
        <f t="shared" si="2"/>
        <v>2.7935217435489981</v>
      </c>
    </row>
    <row r="49" spans="1:10" s="20" customFormat="1" ht="15" customHeight="1">
      <c r="A49" s="25" t="s">
        <v>28</v>
      </c>
      <c r="B49" s="23">
        <v>110993</v>
      </c>
      <c r="C49" s="23">
        <v>305566</v>
      </c>
      <c r="D49" s="23">
        <v>154102</v>
      </c>
      <c r="E49" s="23">
        <v>151464</v>
      </c>
      <c r="F49" s="18">
        <f t="shared" si="3"/>
        <v>3198</v>
      </c>
      <c r="G49" s="26">
        <v>1.1000000000000001</v>
      </c>
      <c r="H49" s="24">
        <v>60.31</v>
      </c>
      <c r="I49" s="18">
        <f t="shared" si="1"/>
        <v>5066.5892886751781</v>
      </c>
      <c r="J49" s="19">
        <f t="shared" si="2"/>
        <v>2.7530204607497768</v>
      </c>
    </row>
    <row r="50" spans="1:10" s="20" customFormat="1" ht="15" customHeight="1">
      <c r="A50" s="27" t="s">
        <v>29</v>
      </c>
      <c r="B50" s="14">
        <v>113305</v>
      </c>
      <c r="C50" s="23">
        <v>308047</v>
      </c>
      <c r="D50" s="23">
        <v>155195</v>
      </c>
      <c r="E50" s="23">
        <v>152852</v>
      </c>
      <c r="F50" s="18">
        <f t="shared" si="3"/>
        <v>2481</v>
      </c>
      <c r="G50" s="26">
        <f t="shared" ref="G50:G61" si="5">F50/C49*100</f>
        <v>0.81193588291891117</v>
      </c>
      <c r="H50" s="24">
        <v>60.31</v>
      </c>
      <c r="I50" s="18">
        <f t="shared" si="1"/>
        <v>5107.7267451500575</v>
      </c>
      <c r="J50" s="19">
        <f t="shared" si="2"/>
        <v>2.7187414500683995</v>
      </c>
    </row>
    <row r="51" spans="1:10" s="20" customFormat="1" ht="15" customHeight="1">
      <c r="A51" s="22" t="s">
        <v>30</v>
      </c>
      <c r="B51" s="14">
        <v>115119</v>
      </c>
      <c r="C51" s="23">
        <v>309743</v>
      </c>
      <c r="D51" s="23">
        <v>155790</v>
      </c>
      <c r="E51" s="23">
        <v>153953</v>
      </c>
      <c r="F51" s="18">
        <f t="shared" si="3"/>
        <v>1696</v>
      </c>
      <c r="G51" s="16">
        <f t="shared" si="5"/>
        <v>0.55056533580914602</v>
      </c>
      <c r="H51" s="24">
        <v>60.31</v>
      </c>
      <c r="I51" s="18">
        <f t="shared" si="1"/>
        <v>5135.8481180567069</v>
      </c>
      <c r="J51" s="19">
        <f t="shared" si="2"/>
        <v>2.6906331708927285</v>
      </c>
    </row>
    <row r="52" spans="1:10" s="20" customFormat="1" ht="15" customHeight="1">
      <c r="A52" s="22" t="s">
        <v>31</v>
      </c>
      <c r="B52" s="14">
        <v>117398</v>
      </c>
      <c r="C52" s="23">
        <f>D52+E52</f>
        <v>311737</v>
      </c>
      <c r="D52" s="23">
        <v>156717</v>
      </c>
      <c r="E52" s="23">
        <v>155020</v>
      </c>
      <c r="F52" s="18">
        <f t="shared" si="3"/>
        <v>1994</v>
      </c>
      <c r="G52" s="26">
        <f t="shared" si="5"/>
        <v>0.64375950384673741</v>
      </c>
      <c r="H52" s="24">
        <v>60.31</v>
      </c>
      <c r="I52" s="18">
        <f t="shared" si="1"/>
        <v>5168.9106284198306</v>
      </c>
      <c r="J52" s="19">
        <f t="shared" si="2"/>
        <v>2.6553859520605121</v>
      </c>
    </row>
    <row r="53" spans="1:10" s="20" customFormat="1" ht="15" customHeight="1">
      <c r="A53" s="27" t="s">
        <v>32</v>
      </c>
      <c r="B53" s="14">
        <v>120257</v>
      </c>
      <c r="C53" s="23">
        <v>314667</v>
      </c>
      <c r="D53" s="23">
        <v>158172</v>
      </c>
      <c r="E53" s="23">
        <v>156495</v>
      </c>
      <c r="F53" s="18">
        <f t="shared" si="3"/>
        <v>2930</v>
      </c>
      <c r="G53" s="26">
        <f t="shared" si="5"/>
        <v>0.93989484725906769</v>
      </c>
      <c r="H53" s="24">
        <v>60.31</v>
      </c>
      <c r="I53" s="18">
        <f t="shared" si="1"/>
        <v>5217.4929530757754</v>
      </c>
      <c r="J53" s="19">
        <f t="shared" si="2"/>
        <v>2.6166210698753503</v>
      </c>
    </row>
    <row r="54" spans="1:10" s="20" customFormat="1" ht="15" customHeight="1">
      <c r="A54" s="27" t="s">
        <v>33</v>
      </c>
      <c r="B54" s="14">
        <v>122637</v>
      </c>
      <c r="C54" s="23">
        <v>316466</v>
      </c>
      <c r="D54" s="23">
        <v>158959</v>
      </c>
      <c r="E54" s="23">
        <v>157507</v>
      </c>
      <c r="F54" s="18">
        <f t="shared" si="3"/>
        <v>1799</v>
      </c>
      <c r="G54" s="26">
        <f t="shared" si="5"/>
        <v>0.57171549606409322</v>
      </c>
      <c r="H54" s="24">
        <v>60.31</v>
      </c>
      <c r="I54" s="18">
        <f t="shared" si="1"/>
        <v>5247.3221687945615</v>
      </c>
      <c r="J54" s="19">
        <f t="shared" si="2"/>
        <v>2.5805099602893091</v>
      </c>
    </row>
    <row r="55" spans="1:10" s="20" customFormat="1" ht="15" customHeight="1">
      <c r="A55" s="27" t="s">
        <v>34</v>
      </c>
      <c r="B55" s="14">
        <v>124201</v>
      </c>
      <c r="C55" s="23">
        <v>317033</v>
      </c>
      <c r="D55" s="23">
        <v>158972</v>
      </c>
      <c r="E55" s="23">
        <v>158061</v>
      </c>
      <c r="F55" s="18">
        <f t="shared" si="3"/>
        <v>567</v>
      </c>
      <c r="G55" s="26">
        <f t="shared" si="5"/>
        <v>0.17916616634962365</v>
      </c>
      <c r="H55" s="24">
        <v>60.31</v>
      </c>
      <c r="I55" s="18">
        <f t="shared" si="1"/>
        <v>5256.723594760404</v>
      </c>
      <c r="J55" s="19">
        <f t="shared" si="2"/>
        <v>2.5525800919477297</v>
      </c>
    </row>
    <row r="56" spans="1:10" s="20" customFormat="1" ht="15" customHeight="1">
      <c r="A56" s="25" t="s">
        <v>35</v>
      </c>
      <c r="B56" s="23">
        <v>125960</v>
      </c>
      <c r="C56" s="23">
        <v>317483</v>
      </c>
      <c r="D56" s="23">
        <v>159168</v>
      </c>
      <c r="E56" s="23">
        <v>158315</v>
      </c>
      <c r="F56" s="18">
        <f t="shared" si="3"/>
        <v>450</v>
      </c>
      <c r="G56" s="26">
        <f t="shared" si="5"/>
        <v>0.14194105976349466</v>
      </c>
      <c r="H56" s="24">
        <v>60.31</v>
      </c>
      <c r="I56" s="18">
        <f t="shared" si="1"/>
        <v>5264.1850439396449</v>
      </c>
      <c r="J56" s="19">
        <f t="shared" si="2"/>
        <v>2.5205065100031758</v>
      </c>
    </row>
    <row r="57" spans="1:10" s="20" customFormat="1" ht="15" customHeight="1">
      <c r="A57" s="25" t="s">
        <v>36</v>
      </c>
      <c r="B57" s="23">
        <v>128001</v>
      </c>
      <c r="C57" s="23">
        <v>319164</v>
      </c>
      <c r="D57" s="23">
        <v>159920</v>
      </c>
      <c r="E57" s="23">
        <v>159244</v>
      </c>
      <c r="F57" s="18">
        <f t="shared" si="3"/>
        <v>1681</v>
      </c>
      <c r="G57" s="26">
        <f t="shared" si="5"/>
        <v>0.52947716885628515</v>
      </c>
      <c r="H57" s="24">
        <v>60.31</v>
      </c>
      <c r="I57" s="18">
        <f t="shared" si="1"/>
        <v>5292.0577018736521</v>
      </c>
      <c r="J57" s="19">
        <f t="shared" si="2"/>
        <v>2.4934492699275785</v>
      </c>
    </row>
    <row r="58" spans="1:10" ht="15" customHeight="1">
      <c r="A58" s="25" t="s">
        <v>37</v>
      </c>
      <c r="B58" s="23">
        <v>130392</v>
      </c>
      <c r="C58" s="23">
        <f t="shared" ref="C58:C63" si="6">SUM(D58:E58)</f>
        <v>320802</v>
      </c>
      <c r="D58" s="23">
        <v>160844</v>
      </c>
      <c r="E58" s="23">
        <v>159958</v>
      </c>
      <c r="F58" s="18">
        <f t="shared" si="3"/>
        <v>1638</v>
      </c>
      <c r="G58" s="26">
        <f t="shared" si="5"/>
        <v>0.51321577621536263</v>
      </c>
      <c r="H58" s="24">
        <v>60.31</v>
      </c>
      <c r="I58" s="18">
        <f t="shared" si="1"/>
        <v>5319.2173768860885</v>
      </c>
      <c r="J58" s="19">
        <f t="shared" si="2"/>
        <v>2.4602889747837291</v>
      </c>
    </row>
    <row r="59" spans="1:10" ht="15" customHeight="1">
      <c r="A59" s="25" t="s">
        <v>38</v>
      </c>
      <c r="B59" s="23">
        <v>133212</v>
      </c>
      <c r="C59" s="23">
        <f t="shared" si="6"/>
        <v>323886</v>
      </c>
      <c r="D59" s="23">
        <v>162361</v>
      </c>
      <c r="E59" s="23">
        <v>161525</v>
      </c>
      <c r="F59" s="18">
        <f t="shared" si="3"/>
        <v>3084</v>
      </c>
      <c r="G59" s="26">
        <f t="shared" si="5"/>
        <v>0.96134064002094743</v>
      </c>
      <c r="H59" s="24">
        <v>60.31</v>
      </c>
      <c r="I59" s="18">
        <f t="shared" si="1"/>
        <v>5370.3531752611507</v>
      </c>
      <c r="J59" s="19">
        <f t="shared" si="2"/>
        <v>2.4313575353571752</v>
      </c>
    </row>
    <row r="60" spans="1:10" ht="15" customHeight="1">
      <c r="A60" s="25">
        <v>22</v>
      </c>
      <c r="B60" s="23">
        <v>135781</v>
      </c>
      <c r="C60" s="23">
        <f t="shared" si="6"/>
        <v>326881</v>
      </c>
      <c r="D60" s="23">
        <v>163759</v>
      </c>
      <c r="E60" s="23">
        <v>163122</v>
      </c>
      <c r="F60" s="18">
        <f t="shared" si="3"/>
        <v>2995</v>
      </c>
      <c r="G60" s="26">
        <f t="shared" si="5"/>
        <v>0.92470807629845064</v>
      </c>
      <c r="H60" s="24">
        <v>60.31</v>
      </c>
      <c r="I60" s="18">
        <f t="shared" si="1"/>
        <v>5420.0132647985411</v>
      </c>
      <c r="J60" s="19">
        <f t="shared" si="2"/>
        <v>2.4074134083561027</v>
      </c>
    </row>
    <row r="61" spans="1:10" ht="15" customHeight="1">
      <c r="A61" s="28">
        <v>23</v>
      </c>
      <c r="B61" s="18">
        <v>137789</v>
      </c>
      <c r="C61" s="18">
        <f t="shared" si="6"/>
        <v>328749</v>
      </c>
      <c r="D61" s="18">
        <v>164521</v>
      </c>
      <c r="E61" s="18">
        <v>164228</v>
      </c>
      <c r="F61" s="18">
        <f t="shared" si="3"/>
        <v>1868</v>
      </c>
      <c r="G61" s="29">
        <f t="shared" si="5"/>
        <v>0.57146178578748841</v>
      </c>
      <c r="H61" s="30">
        <v>60.31</v>
      </c>
      <c r="I61" s="18">
        <f t="shared" si="1"/>
        <v>5450.9865693914771</v>
      </c>
      <c r="J61" s="19">
        <f t="shared" si="2"/>
        <v>2.3858871172589975</v>
      </c>
    </row>
    <row r="62" spans="1:10" ht="15" customHeight="1">
      <c r="A62" s="28">
        <v>24</v>
      </c>
      <c r="B62" s="18">
        <v>139425</v>
      </c>
      <c r="C62" s="18">
        <f t="shared" si="6"/>
        <v>329712</v>
      </c>
      <c r="D62" s="18">
        <v>164806</v>
      </c>
      <c r="E62" s="18">
        <v>164906</v>
      </c>
      <c r="F62" s="18">
        <f t="shared" si="3"/>
        <v>963</v>
      </c>
      <c r="G62" s="29">
        <f>F62/C61*100</f>
        <v>0.29292864769170396</v>
      </c>
      <c r="H62" s="30">
        <v>60.31</v>
      </c>
      <c r="I62" s="18">
        <f t="shared" si="1"/>
        <v>5466.9540706350517</v>
      </c>
      <c r="J62" s="19">
        <f t="shared" si="2"/>
        <v>2.3647982786444324</v>
      </c>
    </row>
    <row r="63" spans="1:10" ht="15" customHeight="1">
      <c r="A63" s="28">
        <v>25</v>
      </c>
      <c r="B63" s="18">
        <v>139326</v>
      </c>
      <c r="C63" s="18">
        <f t="shared" si="6"/>
        <v>330428</v>
      </c>
      <c r="D63" s="18">
        <v>164963</v>
      </c>
      <c r="E63" s="18">
        <v>165465</v>
      </c>
      <c r="F63" s="18">
        <f t="shared" si="3"/>
        <v>716</v>
      </c>
      <c r="G63" s="29">
        <f t="shared" ref="G63:G67" si="7">F63/C62*100</f>
        <v>0.21715921774154412</v>
      </c>
      <c r="H63" s="30">
        <v>60.31</v>
      </c>
      <c r="I63" s="18">
        <f t="shared" si="1"/>
        <v>5478.8260653291327</v>
      </c>
      <c r="J63" s="19">
        <f t="shared" si="2"/>
        <v>2.3716176449478201</v>
      </c>
    </row>
    <row r="64" spans="1:10" ht="15" customHeight="1">
      <c r="A64" s="28">
        <v>26</v>
      </c>
      <c r="B64" s="18">
        <v>141640</v>
      </c>
      <c r="C64" s="18">
        <v>332745</v>
      </c>
      <c r="D64" s="18">
        <v>165893</v>
      </c>
      <c r="E64" s="18">
        <v>166852</v>
      </c>
      <c r="F64" s="18">
        <f t="shared" si="3"/>
        <v>2317</v>
      </c>
      <c r="G64" s="29">
        <f t="shared" si="7"/>
        <v>0.70121176171510891</v>
      </c>
      <c r="H64" s="30">
        <v>60.31</v>
      </c>
      <c r="I64" s="18">
        <f t="shared" si="1"/>
        <v>5517.2442381031333</v>
      </c>
      <c r="J64" s="19">
        <f t="shared" si="2"/>
        <v>2.3492304433775768</v>
      </c>
    </row>
    <row r="65" spans="1:10" ht="15" customHeight="1">
      <c r="A65" s="28">
        <v>27</v>
      </c>
      <c r="B65" s="18">
        <v>143818</v>
      </c>
      <c r="C65" s="18">
        <v>334693</v>
      </c>
      <c r="D65" s="18">
        <v>166780</v>
      </c>
      <c r="E65" s="18">
        <v>167913</v>
      </c>
      <c r="F65" s="18">
        <f t="shared" si="3"/>
        <v>1948</v>
      </c>
      <c r="G65" s="29">
        <f t="shared" si="7"/>
        <v>0.58543328975642017</v>
      </c>
      <c r="H65" s="30">
        <v>60.24</v>
      </c>
      <c r="I65" s="18">
        <f t="shared" si="1"/>
        <v>5555.9926958831338</v>
      </c>
      <c r="J65" s="19">
        <f t="shared" si="2"/>
        <v>2.3271982644731537</v>
      </c>
    </row>
    <row r="66" spans="1:10" ht="15" customHeight="1">
      <c r="A66" s="28">
        <v>28</v>
      </c>
      <c r="B66" s="18">
        <v>146368</v>
      </c>
      <c r="C66" s="18">
        <v>337181</v>
      </c>
      <c r="D66" s="18">
        <v>167929</v>
      </c>
      <c r="E66" s="18">
        <v>169252</v>
      </c>
      <c r="F66" s="18">
        <f t="shared" si="3"/>
        <v>2488</v>
      </c>
      <c r="G66" s="29">
        <f t="shared" si="7"/>
        <v>0.74336780273265346</v>
      </c>
      <c r="H66" s="30">
        <v>60.24</v>
      </c>
      <c r="I66" s="18">
        <f t="shared" si="1"/>
        <v>5597.2941567065072</v>
      </c>
      <c r="J66" s="19">
        <f t="shared" si="2"/>
        <v>2.3036524376912988</v>
      </c>
    </row>
    <row r="67" spans="1:10" ht="15" customHeight="1">
      <c r="A67" s="31">
        <v>29</v>
      </c>
      <c r="B67" s="32">
        <v>148864</v>
      </c>
      <c r="C67" s="32">
        <v>339677</v>
      </c>
      <c r="D67" s="32">
        <v>169091</v>
      </c>
      <c r="E67" s="32">
        <v>170586</v>
      </c>
      <c r="F67" s="18">
        <f>C67-C66</f>
        <v>2496</v>
      </c>
      <c r="G67" s="29">
        <f t="shared" si="7"/>
        <v>0.74025523383583303</v>
      </c>
      <c r="H67" s="30">
        <v>60.24</v>
      </c>
      <c r="I67" s="18">
        <f t="shared" si="1"/>
        <v>5638.7284196547143</v>
      </c>
      <c r="J67" s="19">
        <f>C67/B67</f>
        <v>2.2817941208082546</v>
      </c>
    </row>
    <row r="68" spans="1:10" ht="15" customHeight="1">
      <c r="A68" s="31">
        <v>30</v>
      </c>
      <c r="B68" s="33">
        <v>151228</v>
      </c>
      <c r="C68" s="33">
        <f>SUM(D68:E68)</f>
        <v>341095</v>
      </c>
      <c r="D68" s="33">
        <v>169692</v>
      </c>
      <c r="E68" s="33">
        <v>171403</v>
      </c>
      <c r="F68" s="18">
        <f>C68-C67</f>
        <v>1418</v>
      </c>
      <c r="G68" s="29">
        <f>F68/C67*100</f>
        <v>0.41745540616526877</v>
      </c>
      <c r="H68" s="30">
        <v>60.24</v>
      </c>
      <c r="I68" s="18">
        <f>IFERROR(C68/H68,"")</f>
        <v>5662.2675962815401</v>
      </c>
      <c r="J68" s="19">
        <f>C68/B68</f>
        <v>2.2555016266828893</v>
      </c>
    </row>
    <row r="69" spans="1:10" ht="15" customHeight="1">
      <c r="A69" s="21">
        <v>31</v>
      </c>
      <c r="B69" s="34">
        <v>153949</v>
      </c>
      <c r="C69" s="33">
        <f>SUM(D69:E69)</f>
        <v>343383</v>
      </c>
      <c r="D69" s="33">
        <v>170725</v>
      </c>
      <c r="E69" s="33">
        <v>172658</v>
      </c>
      <c r="F69" s="18">
        <f>C69-C68</f>
        <v>2288</v>
      </c>
      <c r="G69" s="29">
        <f>F69/C68*100</f>
        <v>0.67078086750025656</v>
      </c>
      <c r="H69" s="30">
        <v>60.24</v>
      </c>
      <c r="I69" s="18">
        <f>IFERROR(C69/H69,"")</f>
        <v>5700.2490039840632</v>
      </c>
      <c r="J69" s="35">
        <f>C69/B69</f>
        <v>2.2304984118117037</v>
      </c>
    </row>
    <row r="70" spans="1:10" ht="15" customHeight="1">
      <c r="A70" s="36" t="s">
        <v>39</v>
      </c>
      <c r="B70" s="37"/>
      <c r="C70" s="37"/>
      <c r="D70" s="37"/>
      <c r="E70" s="37"/>
      <c r="F70" s="37"/>
      <c r="G70" s="37"/>
      <c r="H70" s="37"/>
      <c r="I70" s="37"/>
      <c r="J70" s="37"/>
    </row>
    <row r="71" spans="1:10" ht="15" customHeight="1">
      <c r="A71" s="38" t="s">
        <v>40</v>
      </c>
      <c r="B71" s="39"/>
      <c r="C71" s="39"/>
      <c r="D71" s="39"/>
      <c r="E71" s="39"/>
      <c r="F71" s="39"/>
      <c r="G71" s="39"/>
      <c r="H71" s="9"/>
      <c r="I71" s="9"/>
      <c r="J71" s="9"/>
    </row>
    <row r="72" spans="1:10" ht="15" customHeight="1">
      <c r="A72" s="38" t="s">
        <v>41</v>
      </c>
      <c r="B72" s="39"/>
      <c r="C72" s="39"/>
      <c r="D72" s="39"/>
      <c r="E72" s="39"/>
      <c r="F72" s="39"/>
      <c r="G72" s="39"/>
      <c r="H72" s="9"/>
      <c r="I72" s="9"/>
      <c r="J72" s="9"/>
    </row>
    <row r="73" spans="1:10" ht="15" customHeight="1">
      <c r="A73" s="38" t="s">
        <v>42</v>
      </c>
      <c r="B73" s="9"/>
      <c r="C73" s="9"/>
      <c r="D73" s="9"/>
      <c r="E73" s="9"/>
      <c r="F73" s="9"/>
      <c r="G73" s="9"/>
      <c r="H73" s="9"/>
      <c r="I73" s="9"/>
      <c r="J73" s="40" t="s">
        <v>43</v>
      </c>
    </row>
  </sheetData>
  <mergeCells count="3">
    <mergeCell ref="A5:A6"/>
    <mergeCell ref="B5:B6"/>
    <mergeCell ref="C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rowBreaks count="1" manualBreakCount="1">
    <brk id="5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0" zoomScaleNormal="110" workbookViewId="0"/>
  </sheetViews>
  <sheetFormatPr defaultRowHeight="15" customHeight="1"/>
  <cols>
    <col min="1" max="1" width="25" style="39" customWidth="1"/>
    <col min="2" max="8" width="8.75" style="39" customWidth="1"/>
    <col min="9" max="16384" width="9" style="39"/>
  </cols>
  <sheetData>
    <row r="1" spans="1:8" ht="15" customHeight="1">
      <c r="A1" s="561" t="s">
        <v>908</v>
      </c>
    </row>
    <row r="3" spans="1:8" ht="15" customHeight="1">
      <c r="A3" s="1" t="s">
        <v>807</v>
      </c>
    </row>
    <row r="4" spans="1:8" ht="15" customHeight="1">
      <c r="A4" s="483" t="s">
        <v>806</v>
      </c>
      <c r="H4" s="291" t="s">
        <v>805</v>
      </c>
    </row>
    <row r="5" spans="1:8" ht="15" customHeight="1">
      <c r="A5" s="254" t="s">
        <v>802</v>
      </c>
      <c r="B5" s="480" t="s">
        <v>594</v>
      </c>
      <c r="C5" s="479" t="s">
        <v>801</v>
      </c>
      <c r="D5" s="479" t="s">
        <v>800</v>
      </c>
      <c r="E5" s="479" t="s">
        <v>799</v>
      </c>
      <c r="F5" s="479" t="s">
        <v>798</v>
      </c>
      <c r="G5" s="479" t="s">
        <v>797</v>
      </c>
      <c r="H5" s="482" t="s">
        <v>796</v>
      </c>
    </row>
    <row r="6" spans="1:8" ht="15" customHeight="1">
      <c r="A6" s="481"/>
      <c r="B6" s="480"/>
      <c r="C6" s="479"/>
      <c r="D6" s="479"/>
      <c r="E6" s="479"/>
      <c r="F6" s="479"/>
      <c r="G6" s="479"/>
      <c r="H6" s="478"/>
    </row>
    <row r="7" spans="1:8" ht="15" customHeight="1">
      <c r="A7" s="477" t="s">
        <v>795</v>
      </c>
      <c r="B7" s="476">
        <f>SUM(C7:G7)</f>
        <v>8681</v>
      </c>
      <c r="C7" s="475">
        <f>SUM(C8:C9)</f>
        <v>2748</v>
      </c>
      <c r="D7" s="475">
        <f>SUM(D8:D9)</f>
        <v>2387</v>
      </c>
      <c r="E7" s="475">
        <f>SUM(E8:E9)</f>
        <v>1832</v>
      </c>
      <c r="F7" s="475">
        <f>SUM(F8:F9)</f>
        <v>1091</v>
      </c>
      <c r="G7" s="475">
        <f>SUM(G8:G9)</f>
        <v>623</v>
      </c>
      <c r="H7" s="475">
        <f>SUM(H8:H9)</f>
        <v>11663</v>
      </c>
    </row>
    <row r="8" spans="1:8" ht="15" customHeight="1">
      <c r="A8" s="474" t="s">
        <v>591</v>
      </c>
      <c r="B8" s="356">
        <f>SUM(C8:G8)</f>
        <v>3153</v>
      </c>
      <c r="C8" s="282">
        <v>1236</v>
      </c>
      <c r="D8" s="282">
        <v>913</v>
      </c>
      <c r="E8" s="282">
        <v>574</v>
      </c>
      <c r="F8" s="282">
        <v>296</v>
      </c>
      <c r="G8" s="282">
        <v>134</v>
      </c>
      <c r="H8" s="282">
        <v>4829</v>
      </c>
    </row>
    <row r="9" spans="1:8" ht="15" customHeight="1">
      <c r="A9" s="473" t="s">
        <v>590</v>
      </c>
      <c r="B9" s="472">
        <f>SUM(C9:G9)</f>
        <v>5528</v>
      </c>
      <c r="C9" s="278">
        <v>1512</v>
      </c>
      <c r="D9" s="278">
        <v>1474</v>
      </c>
      <c r="E9" s="278">
        <v>1258</v>
      </c>
      <c r="F9" s="278">
        <v>795</v>
      </c>
      <c r="G9" s="278">
        <v>489</v>
      </c>
      <c r="H9" s="278">
        <v>6834</v>
      </c>
    </row>
    <row r="10" spans="1:8" ht="15" customHeight="1">
      <c r="A10" s="485"/>
      <c r="B10" s="484"/>
      <c r="C10" s="379"/>
      <c r="D10" s="379"/>
      <c r="E10" s="379"/>
      <c r="F10" s="379"/>
      <c r="G10" s="379"/>
      <c r="H10" s="379"/>
    </row>
    <row r="11" spans="1:8" ht="15" customHeight="1">
      <c r="A11" s="483" t="s">
        <v>804</v>
      </c>
      <c r="H11" s="291" t="s">
        <v>803</v>
      </c>
    </row>
    <row r="12" spans="1:8" ht="15" customHeight="1">
      <c r="A12" s="254" t="s">
        <v>802</v>
      </c>
      <c r="B12" s="480" t="s">
        <v>594</v>
      </c>
      <c r="C12" s="479" t="s">
        <v>801</v>
      </c>
      <c r="D12" s="479" t="s">
        <v>800</v>
      </c>
      <c r="E12" s="479" t="s">
        <v>799</v>
      </c>
      <c r="F12" s="479" t="s">
        <v>798</v>
      </c>
      <c r="G12" s="479" t="s">
        <v>797</v>
      </c>
      <c r="H12" s="482" t="s">
        <v>796</v>
      </c>
    </row>
    <row r="13" spans="1:8" ht="15" customHeight="1">
      <c r="A13" s="481"/>
      <c r="B13" s="480"/>
      <c r="C13" s="479"/>
      <c r="D13" s="479"/>
      <c r="E13" s="479"/>
      <c r="F13" s="479"/>
      <c r="G13" s="479"/>
      <c r="H13" s="478"/>
    </row>
    <row r="14" spans="1:8" ht="15" customHeight="1">
      <c r="A14" s="477" t="s">
        <v>795</v>
      </c>
      <c r="B14" s="476">
        <f>SUM(C14:G14)</f>
        <v>12088</v>
      </c>
      <c r="C14" s="475">
        <f>SUM(C15:C16)</f>
        <v>3385</v>
      </c>
      <c r="D14" s="475">
        <f>SUM(D15:D16)</f>
        <v>3244</v>
      </c>
      <c r="E14" s="475">
        <f>SUM(E15:E16)</f>
        <v>2578</v>
      </c>
      <c r="F14" s="475">
        <f>SUM(F15:F16)</f>
        <v>1795</v>
      </c>
      <c r="G14" s="475">
        <f>SUM(G15:G16)</f>
        <v>1086</v>
      </c>
      <c r="H14" s="475">
        <f>SUM(H15:H16)</f>
        <v>14898</v>
      </c>
    </row>
    <row r="15" spans="1:8" ht="15" customHeight="1">
      <c r="A15" s="474" t="s">
        <v>591</v>
      </c>
      <c r="B15" s="356">
        <f>SUM(C15:G15)</f>
        <v>4518</v>
      </c>
      <c r="C15" s="282">
        <v>1688</v>
      </c>
      <c r="D15" s="282">
        <v>1251</v>
      </c>
      <c r="E15" s="282">
        <v>798</v>
      </c>
      <c r="F15" s="282">
        <v>493</v>
      </c>
      <c r="G15" s="282">
        <v>288</v>
      </c>
      <c r="H15" s="282">
        <f>B15+1612</f>
        <v>6130</v>
      </c>
    </row>
    <row r="16" spans="1:8" ht="15" customHeight="1">
      <c r="A16" s="473" t="s">
        <v>590</v>
      </c>
      <c r="B16" s="472">
        <f>SUM(C16:G16)</f>
        <v>7570</v>
      </c>
      <c r="C16" s="278">
        <v>1697</v>
      </c>
      <c r="D16" s="278">
        <v>1993</v>
      </c>
      <c r="E16" s="278">
        <v>1780</v>
      </c>
      <c r="F16" s="278">
        <v>1302</v>
      </c>
      <c r="G16" s="278">
        <v>798</v>
      </c>
      <c r="H16" s="278">
        <f>B16+1198</f>
        <v>8768</v>
      </c>
    </row>
    <row r="17" spans="1:8" ht="15" customHeight="1">
      <c r="A17" s="336" t="s">
        <v>794</v>
      </c>
      <c r="H17" s="471"/>
    </row>
  </sheetData>
  <mergeCells count="16">
    <mergeCell ref="A5:A6"/>
    <mergeCell ref="B5:B6"/>
    <mergeCell ref="C5:C6"/>
    <mergeCell ref="D5:D6"/>
    <mergeCell ref="E5:E6"/>
    <mergeCell ref="F5:F6"/>
    <mergeCell ref="G5:G6"/>
    <mergeCell ref="H5:H6"/>
    <mergeCell ref="A12:A13"/>
    <mergeCell ref="B12:B13"/>
    <mergeCell ref="C12:C13"/>
    <mergeCell ref="D12:D13"/>
    <mergeCell ref="E12:E13"/>
    <mergeCell ref="F12:F13"/>
    <mergeCell ref="G12:G13"/>
    <mergeCell ref="H12:H13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0" zoomScaleNormal="110" workbookViewId="0"/>
  </sheetViews>
  <sheetFormatPr defaultRowHeight="15" customHeight="1"/>
  <cols>
    <col min="1" max="1" width="25" style="39" customWidth="1"/>
    <col min="2" max="8" width="8.75" style="39" customWidth="1"/>
    <col min="9" max="16384" width="9" style="39"/>
  </cols>
  <sheetData>
    <row r="1" spans="1:8" ht="15" customHeight="1">
      <c r="A1" s="563" t="s">
        <v>908</v>
      </c>
    </row>
    <row r="3" spans="1:8" ht="15" customHeight="1">
      <c r="A3" s="1" t="s">
        <v>816</v>
      </c>
    </row>
    <row r="4" spans="1:8" ht="15" customHeight="1">
      <c r="A4" s="483" t="s">
        <v>806</v>
      </c>
      <c r="B4" s="493"/>
      <c r="C4" s="493"/>
      <c r="D4" s="493"/>
      <c r="H4" s="291" t="s">
        <v>813</v>
      </c>
    </row>
    <row r="5" spans="1:8" ht="15" customHeight="1">
      <c r="A5" s="254" t="s">
        <v>812</v>
      </c>
      <c r="B5" s="258" t="s">
        <v>811</v>
      </c>
      <c r="C5" s="258"/>
      <c r="D5" s="258"/>
      <c r="E5" s="258"/>
      <c r="F5" s="258"/>
      <c r="G5" s="258"/>
      <c r="H5" s="492"/>
    </row>
    <row r="6" spans="1:8" ht="15" customHeight="1">
      <c r="A6" s="481"/>
      <c r="B6" s="491" t="s">
        <v>594</v>
      </c>
      <c r="C6" s="289" t="s">
        <v>810</v>
      </c>
      <c r="D6" s="289" t="s">
        <v>801</v>
      </c>
      <c r="E6" s="289" t="s">
        <v>800</v>
      </c>
      <c r="F6" s="289" t="s">
        <v>799</v>
      </c>
      <c r="G6" s="289" t="s">
        <v>798</v>
      </c>
      <c r="H6" s="490" t="s">
        <v>797</v>
      </c>
    </row>
    <row r="7" spans="1:8" ht="15" customHeight="1">
      <c r="A7" s="489" t="s">
        <v>809</v>
      </c>
      <c r="B7" s="497">
        <v>12487</v>
      </c>
      <c r="C7" s="496">
        <v>2475</v>
      </c>
      <c r="D7" s="496">
        <v>4474</v>
      </c>
      <c r="E7" s="496">
        <v>3313</v>
      </c>
      <c r="F7" s="496">
        <v>1555</v>
      </c>
      <c r="G7" s="496">
        <v>525</v>
      </c>
      <c r="H7" s="284">
        <v>145</v>
      </c>
    </row>
    <row r="8" spans="1:8" ht="15" customHeight="1">
      <c r="A8" s="487" t="s">
        <v>808</v>
      </c>
      <c r="B8" s="495">
        <v>4341</v>
      </c>
      <c r="C8" s="284">
        <v>2070</v>
      </c>
      <c r="D8" s="284">
        <v>1953</v>
      </c>
      <c r="E8" s="284">
        <v>278</v>
      </c>
      <c r="F8" s="284">
        <v>30</v>
      </c>
      <c r="G8" s="284">
        <v>9</v>
      </c>
      <c r="H8" s="286">
        <v>1</v>
      </c>
    </row>
    <row r="9" spans="1:8" ht="15" customHeight="1">
      <c r="A9" s="487" t="s">
        <v>800</v>
      </c>
      <c r="B9" s="495">
        <v>4288</v>
      </c>
      <c r="C9" s="284">
        <v>372</v>
      </c>
      <c r="D9" s="284">
        <v>2113</v>
      </c>
      <c r="E9" s="284">
        <v>1588</v>
      </c>
      <c r="F9" s="284">
        <v>190</v>
      </c>
      <c r="G9" s="284">
        <v>25</v>
      </c>
      <c r="H9" s="284" t="s">
        <v>815</v>
      </c>
    </row>
    <row r="10" spans="1:8" ht="15" customHeight="1">
      <c r="A10" s="487" t="s">
        <v>799</v>
      </c>
      <c r="B10" s="495">
        <v>2545</v>
      </c>
      <c r="C10" s="284">
        <v>28</v>
      </c>
      <c r="D10" s="284">
        <v>373</v>
      </c>
      <c r="E10" s="284">
        <v>1272</v>
      </c>
      <c r="F10" s="284">
        <v>789</v>
      </c>
      <c r="G10" s="284">
        <v>77</v>
      </c>
      <c r="H10" s="284">
        <v>6</v>
      </c>
    </row>
    <row r="11" spans="1:8" ht="15" customHeight="1">
      <c r="A11" s="487" t="s">
        <v>798</v>
      </c>
      <c r="B11" s="495">
        <v>965</v>
      </c>
      <c r="C11" s="284">
        <v>4</v>
      </c>
      <c r="D11" s="284">
        <v>28</v>
      </c>
      <c r="E11" s="284">
        <v>159</v>
      </c>
      <c r="F11" s="284">
        <v>487</v>
      </c>
      <c r="G11" s="284">
        <v>255</v>
      </c>
      <c r="H11" s="284">
        <v>32</v>
      </c>
    </row>
    <row r="12" spans="1:8" ht="15" customHeight="1">
      <c r="A12" s="486" t="s">
        <v>797</v>
      </c>
      <c r="B12" s="494">
        <v>348</v>
      </c>
      <c r="C12" s="359">
        <v>1</v>
      </c>
      <c r="D12" s="359">
        <v>7</v>
      </c>
      <c r="E12" s="359">
        <v>16</v>
      </c>
      <c r="F12" s="359">
        <v>59</v>
      </c>
      <c r="G12" s="359">
        <v>159</v>
      </c>
      <c r="H12" s="359">
        <v>106</v>
      </c>
    </row>
    <row r="14" spans="1:8" ht="15" customHeight="1">
      <c r="A14" s="483" t="s">
        <v>814</v>
      </c>
      <c r="B14" s="493"/>
      <c r="C14" s="493"/>
      <c r="D14" s="493"/>
      <c r="H14" s="291" t="s">
        <v>813</v>
      </c>
    </row>
    <row r="15" spans="1:8" ht="15" customHeight="1">
      <c r="A15" s="254" t="s">
        <v>812</v>
      </c>
      <c r="B15" s="258" t="s">
        <v>811</v>
      </c>
      <c r="C15" s="258"/>
      <c r="D15" s="258"/>
      <c r="E15" s="258"/>
      <c r="F15" s="258"/>
      <c r="G15" s="258"/>
      <c r="H15" s="492"/>
    </row>
    <row r="16" spans="1:8" ht="15" customHeight="1">
      <c r="A16" s="481"/>
      <c r="B16" s="491" t="s">
        <v>594</v>
      </c>
      <c r="C16" s="289" t="s">
        <v>810</v>
      </c>
      <c r="D16" s="289" t="s">
        <v>801</v>
      </c>
      <c r="E16" s="289" t="s">
        <v>800</v>
      </c>
      <c r="F16" s="289" t="s">
        <v>799</v>
      </c>
      <c r="G16" s="289" t="s">
        <v>798</v>
      </c>
      <c r="H16" s="490" t="s">
        <v>797</v>
      </c>
    </row>
    <row r="17" spans="1:8" ht="15" customHeight="1">
      <c r="A17" s="489" t="s">
        <v>809</v>
      </c>
      <c r="B17" s="488">
        <v>15180</v>
      </c>
      <c r="C17" s="475">
        <f>SUM(C18:C22)</f>
        <v>2027</v>
      </c>
      <c r="D17" s="475">
        <f>SUM(D18:D22)</f>
        <v>4916</v>
      </c>
      <c r="E17" s="475">
        <f>SUM(E18:E22)</f>
        <v>4349</v>
      </c>
      <c r="F17" s="475">
        <f>SUM(F18:F22)</f>
        <v>2646</v>
      </c>
      <c r="G17" s="475">
        <f>SUM(G18:G22)</f>
        <v>986</v>
      </c>
      <c r="H17" s="475">
        <f>SUM(H18:H22)</f>
        <v>256</v>
      </c>
    </row>
    <row r="18" spans="1:8" ht="15" customHeight="1">
      <c r="A18" s="487" t="s">
        <v>808</v>
      </c>
      <c r="B18" s="356">
        <f>SUM(C18:H18)</f>
        <v>4266</v>
      </c>
      <c r="C18" s="282">
        <v>1658</v>
      </c>
      <c r="D18" s="282">
        <v>2306</v>
      </c>
      <c r="E18" s="282">
        <v>252</v>
      </c>
      <c r="F18" s="282">
        <v>43</v>
      </c>
      <c r="G18" s="282">
        <v>6</v>
      </c>
      <c r="H18" s="282">
        <v>1</v>
      </c>
    </row>
    <row r="19" spans="1:8" ht="15" customHeight="1">
      <c r="A19" s="487" t="s">
        <v>800</v>
      </c>
      <c r="B19" s="356">
        <f>SUM(C19:H19)</f>
        <v>4714</v>
      </c>
      <c r="C19" s="282">
        <v>325</v>
      </c>
      <c r="D19" s="282">
        <v>2245</v>
      </c>
      <c r="E19" s="282">
        <v>1896</v>
      </c>
      <c r="F19" s="282">
        <v>220</v>
      </c>
      <c r="G19" s="282">
        <v>24</v>
      </c>
      <c r="H19" s="286">
        <v>4</v>
      </c>
    </row>
    <row r="20" spans="1:8" ht="15" customHeight="1">
      <c r="A20" s="487" t="s">
        <v>799</v>
      </c>
      <c r="B20" s="356">
        <f>SUM(C20:H20)</f>
        <v>3750</v>
      </c>
      <c r="C20" s="282">
        <v>34</v>
      </c>
      <c r="D20" s="282">
        <v>346</v>
      </c>
      <c r="E20" s="282">
        <v>1884</v>
      </c>
      <c r="F20" s="282">
        <v>1320</v>
      </c>
      <c r="G20" s="282">
        <v>149</v>
      </c>
      <c r="H20" s="282">
        <v>17</v>
      </c>
    </row>
    <row r="21" spans="1:8" ht="15" customHeight="1">
      <c r="A21" s="487" t="s">
        <v>798</v>
      </c>
      <c r="B21" s="356">
        <f>SUM(C21:H21)</f>
        <v>1843</v>
      </c>
      <c r="C21" s="282">
        <v>7</v>
      </c>
      <c r="D21" s="282">
        <v>18</v>
      </c>
      <c r="E21" s="282">
        <v>299</v>
      </c>
      <c r="F21" s="282">
        <v>957</v>
      </c>
      <c r="G21" s="282">
        <v>518</v>
      </c>
      <c r="H21" s="282">
        <v>44</v>
      </c>
    </row>
    <row r="22" spans="1:8" ht="15" customHeight="1">
      <c r="A22" s="486" t="s">
        <v>797</v>
      </c>
      <c r="B22" s="472">
        <f>SUM(C22:H22)</f>
        <v>607</v>
      </c>
      <c r="C22" s="359">
        <v>3</v>
      </c>
      <c r="D22" s="278">
        <v>1</v>
      </c>
      <c r="E22" s="278">
        <v>18</v>
      </c>
      <c r="F22" s="278">
        <v>106</v>
      </c>
      <c r="G22" s="278">
        <v>289</v>
      </c>
      <c r="H22" s="278">
        <v>190</v>
      </c>
    </row>
    <row r="23" spans="1:8" ht="15" customHeight="1">
      <c r="A23" s="336" t="s">
        <v>793</v>
      </c>
      <c r="H23" s="471"/>
    </row>
  </sheetData>
  <mergeCells count="4">
    <mergeCell ref="A5:A6"/>
    <mergeCell ref="B5:H5"/>
    <mergeCell ref="A15:A16"/>
    <mergeCell ref="B15:H15"/>
  </mergeCells>
  <phoneticPr fontId="3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110" zoomScaleNormal="110" workbookViewId="0"/>
  </sheetViews>
  <sheetFormatPr defaultColWidth="8.75" defaultRowHeight="15" customHeight="1"/>
  <cols>
    <col min="1" max="1" width="26.25" style="2" customWidth="1"/>
    <col min="2" max="4" width="20" style="2" customWidth="1"/>
    <col min="5" max="16384" width="8.75" style="2"/>
  </cols>
  <sheetData>
    <row r="1" spans="1:4" ht="15" customHeight="1">
      <c r="A1" s="555" t="s">
        <v>908</v>
      </c>
    </row>
    <row r="3" spans="1:4" ht="15" customHeight="1">
      <c r="A3" s="293" t="s">
        <v>834</v>
      </c>
    </row>
    <row r="4" spans="1:4" s="9" customFormat="1" ht="15" customHeight="1">
      <c r="A4" s="510" t="s">
        <v>791</v>
      </c>
      <c r="D4" s="291" t="s">
        <v>833</v>
      </c>
    </row>
    <row r="5" spans="1:4" s="509" customFormat="1" ht="30" customHeight="1">
      <c r="A5" s="290" t="s">
        <v>832</v>
      </c>
      <c r="B5" s="289" t="s">
        <v>831</v>
      </c>
      <c r="C5" s="289" t="s">
        <v>830</v>
      </c>
      <c r="D5" s="490" t="s">
        <v>829</v>
      </c>
    </row>
    <row r="6" spans="1:4" s="9" customFormat="1" ht="15" customHeight="1">
      <c r="A6" s="508" t="s">
        <v>828</v>
      </c>
      <c r="B6" s="507">
        <v>133259</v>
      </c>
      <c r="C6" s="506">
        <v>328717</v>
      </c>
      <c r="D6" s="505">
        <v>2.4667527146000001</v>
      </c>
    </row>
    <row r="7" spans="1:4" s="9" customFormat="1" ht="15" customHeight="1">
      <c r="A7" s="504" t="s">
        <v>827</v>
      </c>
      <c r="B7" s="343">
        <v>74623</v>
      </c>
      <c r="C7" s="502">
        <v>211285</v>
      </c>
      <c r="D7" s="501">
        <v>2.8313656646999998</v>
      </c>
    </row>
    <row r="8" spans="1:4" s="9" customFormat="1" ht="15" customHeight="1">
      <c r="A8" s="504" t="s">
        <v>826</v>
      </c>
      <c r="B8" s="343">
        <v>989</v>
      </c>
      <c r="C8" s="502">
        <v>2155</v>
      </c>
      <c r="D8" s="501">
        <v>2.1789686551999998</v>
      </c>
    </row>
    <row r="9" spans="1:4" s="9" customFormat="1" ht="15" customHeight="1">
      <c r="A9" s="504" t="s">
        <v>825</v>
      </c>
      <c r="B9" s="343">
        <v>57541</v>
      </c>
      <c r="C9" s="502">
        <v>115031</v>
      </c>
      <c r="D9" s="501">
        <v>1.9991136755000001</v>
      </c>
    </row>
    <row r="10" spans="1:4" s="9" customFormat="1" ht="15" customHeight="1">
      <c r="A10" s="503" t="s">
        <v>824</v>
      </c>
      <c r="B10" s="343">
        <v>18295</v>
      </c>
      <c r="C10" s="502">
        <v>29644</v>
      </c>
      <c r="D10" s="501">
        <v>1.6203334244000001</v>
      </c>
    </row>
    <row r="11" spans="1:4" s="9" customFormat="1" ht="15" customHeight="1">
      <c r="A11" s="503" t="s">
        <v>823</v>
      </c>
      <c r="B11" s="343">
        <v>19831</v>
      </c>
      <c r="C11" s="502">
        <v>37559</v>
      </c>
      <c r="D11" s="501">
        <v>1.8939539105000001</v>
      </c>
    </row>
    <row r="12" spans="1:4" s="9" customFormat="1" ht="15" customHeight="1">
      <c r="A12" s="503" t="s">
        <v>822</v>
      </c>
      <c r="B12" s="343">
        <v>17256</v>
      </c>
      <c r="C12" s="502">
        <v>42591</v>
      </c>
      <c r="D12" s="501">
        <v>2.4681849791000001</v>
      </c>
    </row>
    <row r="13" spans="1:4" s="9" customFormat="1" ht="15" customHeight="1">
      <c r="A13" s="503" t="s">
        <v>821</v>
      </c>
      <c r="B13" s="343">
        <v>1166</v>
      </c>
      <c r="C13" s="502">
        <v>2926</v>
      </c>
      <c r="D13" s="501">
        <v>2.5094339623000002</v>
      </c>
    </row>
    <row r="14" spans="1:4" s="9" customFormat="1" ht="15" customHeight="1">
      <c r="A14" s="503" t="s">
        <v>820</v>
      </c>
      <c r="B14" s="343">
        <v>993</v>
      </c>
      <c r="C14" s="502">
        <v>2311</v>
      </c>
      <c r="D14" s="501">
        <v>2.3272910373000002</v>
      </c>
    </row>
    <row r="15" spans="1:4" s="9" customFormat="1" ht="15" customHeight="1">
      <c r="A15" s="500" t="s">
        <v>452</v>
      </c>
      <c r="B15" s="339">
        <v>106</v>
      </c>
      <c r="C15" s="499">
        <v>246</v>
      </c>
      <c r="D15" s="277">
        <v>2.3207547169999998</v>
      </c>
    </row>
    <row r="16" spans="1:4" s="9" customFormat="1" ht="15" customHeight="1">
      <c r="A16" s="9" t="s">
        <v>819</v>
      </c>
    </row>
    <row r="17" spans="1:1" ht="15" customHeight="1">
      <c r="A17" s="9" t="s">
        <v>818</v>
      </c>
    </row>
    <row r="18" spans="1:1" ht="15" customHeight="1">
      <c r="A18" s="498" t="s">
        <v>817</v>
      </c>
    </row>
  </sheetData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110" zoomScaleNormal="110" workbookViewId="0"/>
  </sheetViews>
  <sheetFormatPr defaultColWidth="8.875" defaultRowHeight="15" customHeight="1"/>
  <cols>
    <col min="1" max="1" width="33.75" style="9" customWidth="1"/>
    <col min="2" max="4" width="17.5" style="9" customWidth="1"/>
    <col min="5" max="16384" width="8.875" style="9"/>
  </cols>
  <sheetData>
    <row r="1" spans="1:4" ht="15" customHeight="1">
      <c r="A1" s="555" t="s">
        <v>908</v>
      </c>
    </row>
    <row r="3" spans="1:4" ht="15" customHeight="1">
      <c r="A3" s="293" t="s">
        <v>877</v>
      </c>
    </row>
    <row r="4" spans="1:4" ht="15" customHeight="1">
      <c r="A4" s="409" t="s">
        <v>663</v>
      </c>
    </row>
    <row r="5" spans="1:4" ht="15" customHeight="1">
      <c r="A5" s="498" t="s">
        <v>876</v>
      </c>
      <c r="B5" s="40"/>
      <c r="C5" s="40"/>
      <c r="D5" s="291" t="s">
        <v>875</v>
      </c>
    </row>
    <row r="6" spans="1:4" ht="15" customHeight="1">
      <c r="A6" s="520" t="s">
        <v>863</v>
      </c>
      <c r="B6" s="253" t="s">
        <v>874</v>
      </c>
      <c r="C6" s="253" t="s">
        <v>873</v>
      </c>
      <c r="D6" s="520" t="s">
        <v>872</v>
      </c>
    </row>
    <row r="7" spans="1:4" ht="15" customHeight="1">
      <c r="A7" s="518" t="s">
        <v>138</v>
      </c>
      <c r="B7" s="517">
        <v>156994</v>
      </c>
      <c r="C7" s="517">
        <f>C8+C12+C16+C24</f>
        <v>157698</v>
      </c>
      <c r="D7" s="517">
        <f>D8+D12+D16+D24</f>
        <v>157099</v>
      </c>
    </row>
    <row r="8" spans="1:4" ht="15" customHeight="1">
      <c r="A8" s="504" t="s">
        <v>860</v>
      </c>
      <c r="B8" s="513">
        <f>+B9+B10+B11</f>
        <v>2137</v>
      </c>
      <c r="C8" s="513">
        <v>1659</v>
      </c>
      <c r="D8" s="513">
        <v>1303</v>
      </c>
    </row>
    <row r="9" spans="1:4" ht="15" customHeight="1">
      <c r="A9" s="503" t="s">
        <v>859</v>
      </c>
      <c r="B9" s="513">
        <v>2114</v>
      </c>
      <c r="C9" s="513">
        <v>1655</v>
      </c>
      <c r="D9" s="513">
        <v>1300</v>
      </c>
    </row>
    <row r="10" spans="1:4" ht="15" customHeight="1">
      <c r="A10" s="503" t="s">
        <v>858</v>
      </c>
      <c r="B10" s="513">
        <v>4</v>
      </c>
      <c r="C10" s="521" t="s">
        <v>469</v>
      </c>
      <c r="D10" s="513">
        <v>3</v>
      </c>
    </row>
    <row r="11" spans="1:4" ht="15" customHeight="1">
      <c r="A11" s="503" t="s">
        <v>857</v>
      </c>
      <c r="B11" s="513">
        <v>19</v>
      </c>
      <c r="C11" s="513">
        <v>4</v>
      </c>
      <c r="D11" s="521" t="s">
        <v>469</v>
      </c>
    </row>
    <row r="12" spans="1:4" ht="15" customHeight="1">
      <c r="A12" s="504" t="s">
        <v>856</v>
      </c>
      <c r="B12" s="513">
        <f>+B13+B14+B15</f>
        <v>48202</v>
      </c>
      <c r="C12" s="513">
        <f>+C13+C14+C15</f>
        <v>43258</v>
      </c>
      <c r="D12" s="513">
        <f>+D13+D14+D15</f>
        <v>38251</v>
      </c>
    </row>
    <row r="13" spans="1:4" ht="15" customHeight="1">
      <c r="A13" s="503" t="s">
        <v>871</v>
      </c>
      <c r="B13" s="513">
        <v>24</v>
      </c>
      <c r="C13" s="513">
        <v>35</v>
      </c>
      <c r="D13" s="513">
        <v>12</v>
      </c>
    </row>
    <row r="14" spans="1:4" ht="15" customHeight="1">
      <c r="A14" s="503" t="s">
        <v>854</v>
      </c>
      <c r="B14" s="513">
        <v>15055</v>
      </c>
      <c r="C14" s="513">
        <v>14535</v>
      </c>
      <c r="D14" s="513">
        <v>13735</v>
      </c>
    </row>
    <row r="15" spans="1:4" ht="15" customHeight="1">
      <c r="A15" s="503" t="s">
        <v>853</v>
      </c>
      <c r="B15" s="513">
        <v>33123</v>
      </c>
      <c r="C15" s="513">
        <v>28688</v>
      </c>
      <c r="D15" s="513">
        <v>24504</v>
      </c>
    </row>
    <row r="16" spans="1:4" ht="15" customHeight="1">
      <c r="A16" s="504" t="s">
        <v>852</v>
      </c>
      <c r="B16" s="513">
        <f>+B17+B18+B19+B20+B21+B22+B23</f>
        <v>104543</v>
      </c>
      <c r="C16" s="513">
        <f>+C17+C18+C19+C20+C21+C22+C23</f>
        <v>108533</v>
      </c>
      <c r="D16" s="513">
        <f>+D17+D18+D19+D20+D21+D22+D23</f>
        <v>111909</v>
      </c>
    </row>
    <row r="17" spans="1:4" ht="15" customHeight="1">
      <c r="A17" s="503" t="s">
        <v>851</v>
      </c>
      <c r="B17" s="513">
        <v>737</v>
      </c>
      <c r="C17" s="513">
        <v>727</v>
      </c>
      <c r="D17" s="513">
        <v>471</v>
      </c>
    </row>
    <row r="18" spans="1:4" ht="15" customHeight="1">
      <c r="A18" s="503" t="s">
        <v>870</v>
      </c>
      <c r="B18" s="513">
        <v>11722</v>
      </c>
      <c r="C18" s="513">
        <v>12453</v>
      </c>
      <c r="D18" s="513">
        <v>17535</v>
      </c>
    </row>
    <row r="19" spans="1:4" ht="15" customHeight="1">
      <c r="A19" s="503" t="s">
        <v>869</v>
      </c>
      <c r="B19" s="513">
        <v>41613</v>
      </c>
      <c r="C19" s="513">
        <v>41433</v>
      </c>
      <c r="D19" s="513">
        <v>40410</v>
      </c>
    </row>
    <row r="20" spans="1:4" ht="15" customHeight="1">
      <c r="A20" s="503" t="s">
        <v>868</v>
      </c>
      <c r="B20" s="513">
        <v>7686</v>
      </c>
      <c r="C20" s="513">
        <v>6498</v>
      </c>
      <c r="D20" s="513">
        <v>5355</v>
      </c>
    </row>
    <row r="21" spans="1:4" ht="15" customHeight="1">
      <c r="A21" s="503" t="s">
        <v>867</v>
      </c>
      <c r="B21" s="513">
        <v>2468</v>
      </c>
      <c r="C21" s="513">
        <v>2890</v>
      </c>
      <c r="D21" s="513">
        <v>3046</v>
      </c>
    </row>
    <row r="22" spans="1:4" ht="15" customHeight="1">
      <c r="A22" s="503" t="s">
        <v>866</v>
      </c>
      <c r="B22" s="513">
        <v>36076</v>
      </c>
      <c r="C22" s="513">
        <v>40196</v>
      </c>
      <c r="D22" s="513">
        <v>40910</v>
      </c>
    </row>
    <row r="23" spans="1:4" ht="15" customHeight="1">
      <c r="A23" s="503" t="s">
        <v>865</v>
      </c>
      <c r="B23" s="513">
        <v>4241</v>
      </c>
      <c r="C23" s="513">
        <v>4336</v>
      </c>
      <c r="D23" s="513">
        <v>4182</v>
      </c>
    </row>
    <row r="24" spans="1:4" ht="15" customHeight="1">
      <c r="A24" s="500" t="s">
        <v>837</v>
      </c>
      <c r="B24" s="359">
        <v>2112</v>
      </c>
      <c r="C24" s="359">
        <v>4248</v>
      </c>
      <c r="D24" s="359">
        <v>5636</v>
      </c>
    </row>
    <row r="25" spans="1:4" ht="15" customHeight="1">
      <c r="A25" s="9" t="s">
        <v>836</v>
      </c>
      <c r="B25" s="337"/>
      <c r="C25" s="337"/>
      <c r="D25" s="337"/>
    </row>
    <row r="26" spans="1:4" ht="15" customHeight="1">
      <c r="B26" s="337"/>
      <c r="C26" s="337"/>
    </row>
    <row r="27" spans="1:4" ht="15" customHeight="1">
      <c r="A27" s="498" t="s">
        <v>864</v>
      </c>
      <c r="C27" s="291" t="s">
        <v>46</v>
      </c>
    </row>
    <row r="28" spans="1:4" ht="15" customHeight="1">
      <c r="A28" s="520" t="s">
        <v>863</v>
      </c>
      <c r="B28" s="519" t="s">
        <v>862</v>
      </c>
      <c r="C28" s="519" t="s">
        <v>861</v>
      </c>
    </row>
    <row r="29" spans="1:4" ht="15" customHeight="1">
      <c r="A29" s="518" t="s">
        <v>138</v>
      </c>
      <c r="B29" s="517">
        <v>157390</v>
      </c>
      <c r="C29" s="516">
        <v>160205</v>
      </c>
    </row>
    <row r="30" spans="1:4" ht="15" customHeight="1">
      <c r="A30" s="504" t="s">
        <v>860</v>
      </c>
      <c r="B30" s="513">
        <v>1169</v>
      </c>
      <c r="C30" s="512">
        <v>1187</v>
      </c>
    </row>
    <row r="31" spans="1:4" ht="15" customHeight="1">
      <c r="A31" s="503" t="s">
        <v>859</v>
      </c>
      <c r="B31" s="513">
        <v>1162</v>
      </c>
      <c r="C31" s="515">
        <v>1174</v>
      </c>
    </row>
    <row r="32" spans="1:4" ht="15" customHeight="1">
      <c r="A32" s="503" t="s">
        <v>858</v>
      </c>
      <c r="B32" s="513">
        <v>3</v>
      </c>
      <c r="C32" s="515">
        <v>8</v>
      </c>
    </row>
    <row r="33" spans="1:3" ht="15" customHeight="1">
      <c r="A33" s="503" t="s">
        <v>857</v>
      </c>
      <c r="B33" s="513">
        <v>4</v>
      </c>
      <c r="C33" s="515">
        <v>5</v>
      </c>
    </row>
    <row r="34" spans="1:3" ht="15" customHeight="1">
      <c r="A34" s="504" t="s">
        <v>856</v>
      </c>
      <c r="B34" s="513">
        <v>32822</v>
      </c>
      <c r="C34" s="512">
        <v>33985</v>
      </c>
    </row>
    <row r="35" spans="1:3" ht="15" customHeight="1">
      <c r="A35" s="503" t="s">
        <v>855</v>
      </c>
      <c r="B35" s="513">
        <v>14</v>
      </c>
      <c r="C35" s="515">
        <v>18</v>
      </c>
    </row>
    <row r="36" spans="1:3" ht="15" customHeight="1">
      <c r="A36" s="503" t="s">
        <v>854</v>
      </c>
      <c r="B36" s="513">
        <v>12039</v>
      </c>
      <c r="C36" s="515">
        <v>12380</v>
      </c>
    </row>
    <row r="37" spans="1:3" ht="15" customHeight="1">
      <c r="A37" s="503" t="s">
        <v>853</v>
      </c>
      <c r="B37" s="513">
        <v>20769</v>
      </c>
      <c r="C37" s="515">
        <v>21587</v>
      </c>
    </row>
    <row r="38" spans="1:3" ht="15" customHeight="1">
      <c r="A38" s="504" t="s">
        <v>852</v>
      </c>
      <c r="B38" s="513">
        <v>107733</v>
      </c>
      <c r="C38" s="512">
        <v>111193</v>
      </c>
    </row>
    <row r="39" spans="1:3" ht="15" customHeight="1">
      <c r="A39" s="503" t="s">
        <v>851</v>
      </c>
      <c r="B39" s="513">
        <v>523</v>
      </c>
      <c r="C39" s="512">
        <v>541</v>
      </c>
    </row>
    <row r="40" spans="1:3" ht="15" customHeight="1">
      <c r="A40" s="503" t="s">
        <v>850</v>
      </c>
      <c r="B40" s="513">
        <v>6107</v>
      </c>
      <c r="C40" s="512">
        <v>6699</v>
      </c>
    </row>
    <row r="41" spans="1:3" ht="15" customHeight="1">
      <c r="A41" s="503" t="s">
        <v>849</v>
      </c>
      <c r="B41" s="513">
        <v>11970</v>
      </c>
      <c r="C41" s="512">
        <v>11933</v>
      </c>
    </row>
    <row r="42" spans="1:3" ht="15" customHeight="1">
      <c r="A42" s="503" t="s">
        <v>848</v>
      </c>
      <c r="B42" s="513">
        <v>29276</v>
      </c>
      <c r="C42" s="512">
        <v>27288</v>
      </c>
    </row>
    <row r="43" spans="1:3" ht="15" customHeight="1">
      <c r="A43" s="503" t="s">
        <v>847</v>
      </c>
      <c r="B43" s="513">
        <v>5134</v>
      </c>
      <c r="C43" s="512">
        <v>4885</v>
      </c>
    </row>
    <row r="44" spans="1:3" ht="15" customHeight="1">
      <c r="A44" s="503" t="s">
        <v>846</v>
      </c>
      <c r="B44" s="513">
        <v>3868</v>
      </c>
      <c r="C44" s="512">
        <v>4450</v>
      </c>
    </row>
    <row r="45" spans="1:3" ht="15" customHeight="1">
      <c r="A45" s="514" t="s">
        <v>845</v>
      </c>
      <c r="B45" s="513">
        <v>5061</v>
      </c>
      <c r="C45" s="512">
        <v>5248</v>
      </c>
    </row>
    <row r="46" spans="1:3" ht="15" customHeight="1">
      <c r="A46" s="503" t="s">
        <v>844</v>
      </c>
      <c r="B46" s="513">
        <v>8663</v>
      </c>
      <c r="C46" s="512">
        <v>8460</v>
      </c>
    </row>
    <row r="47" spans="1:3" ht="15" customHeight="1">
      <c r="A47" s="503" t="s">
        <v>843</v>
      </c>
      <c r="B47" s="513">
        <v>5730</v>
      </c>
      <c r="C47" s="512">
        <v>5651</v>
      </c>
    </row>
    <row r="48" spans="1:3" ht="15" customHeight="1">
      <c r="A48" s="503" t="s">
        <v>842</v>
      </c>
      <c r="B48" s="513">
        <v>5712</v>
      </c>
      <c r="C48" s="512">
        <v>6262</v>
      </c>
    </row>
    <row r="49" spans="1:4" ht="15" customHeight="1">
      <c r="A49" s="503" t="s">
        <v>841</v>
      </c>
      <c r="B49" s="513">
        <v>11696</v>
      </c>
      <c r="C49" s="512">
        <v>14745</v>
      </c>
    </row>
    <row r="50" spans="1:4" ht="15" customHeight="1">
      <c r="A50" s="503" t="s">
        <v>840</v>
      </c>
      <c r="B50" s="513">
        <v>528</v>
      </c>
      <c r="C50" s="512">
        <v>797</v>
      </c>
    </row>
    <row r="51" spans="1:4" ht="15" customHeight="1">
      <c r="A51" s="514" t="s">
        <v>839</v>
      </c>
      <c r="B51" s="513">
        <v>9489</v>
      </c>
      <c r="C51" s="512">
        <v>9809</v>
      </c>
    </row>
    <row r="52" spans="1:4" ht="15" customHeight="1">
      <c r="A52" s="514" t="s">
        <v>838</v>
      </c>
      <c r="B52" s="513">
        <v>3976</v>
      </c>
      <c r="C52" s="512">
        <v>4425</v>
      </c>
    </row>
    <row r="53" spans="1:4" ht="15" customHeight="1">
      <c r="A53" s="500" t="s">
        <v>837</v>
      </c>
      <c r="B53" s="359">
        <v>15666</v>
      </c>
      <c r="C53" s="511">
        <v>13840</v>
      </c>
    </row>
    <row r="54" spans="1:4" ht="15" customHeight="1">
      <c r="A54" s="9" t="s">
        <v>836</v>
      </c>
      <c r="B54" s="337"/>
      <c r="D54" s="337"/>
    </row>
    <row r="55" spans="1:4" ht="15" customHeight="1">
      <c r="A55" s="336" t="s">
        <v>835</v>
      </c>
      <c r="B55" s="337"/>
    </row>
  </sheetData>
  <phoneticPr fontId="3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0" workbookViewId="0"/>
  </sheetViews>
  <sheetFormatPr defaultColWidth="11.25" defaultRowHeight="15" customHeight="1"/>
  <cols>
    <col min="1" max="1" width="11.25" style="20" customWidth="1"/>
    <col min="2" max="7" width="12.5" style="20" customWidth="1"/>
    <col min="8" max="16384" width="11.25" style="20"/>
  </cols>
  <sheetData>
    <row r="1" spans="1:7" ht="15" customHeight="1">
      <c r="A1" s="554" t="s">
        <v>908</v>
      </c>
    </row>
    <row r="3" spans="1:7" ht="15" customHeight="1">
      <c r="A3" s="1" t="s">
        <v>889</v>
      </c>
    </row>
    <row r="4" spans="1:7" ht="15" customHeight="1">
      <c r="A4" s="292" t="s">
        <v>486</v>
      </c>
      <c r="G4" s="536" t="s">
        <v>888</v>
      </c>
    </row>
    <row r="5" spans="1:7" s="9" customFormat="1" ht="15" customHeight="1">
      <c r="A5" s="254" t="s">
        <v>2</v>
      </c>
      <c r="B5" s="492" t="s">
        <v>887</v>
      </c>
      <c r="C5" s="535"/>
      <c r="D5" s="492" t="s">
        <v>886</v>
      </c>
      <c r="E5" s="535"/>
      <c r="F5" s="492" t="s">
        <v>885</v>
      </c>
      <c r="G5" s="534"/>
    </row>
    <row r="6" spans="1:7" s="9" customFormat="1" ht="15" customHeight="1">
      <c r="A6" s="255"/>
      <c r="B6" s="253" t="s">
        <v>884</v>
      </c>
      <c r="C6" s="253" t="s">
        <v>883</v>
      </c>
      <c r="D6" s="253" t="s">
        <v>47</v>
      </c>
      <c r="E6" s="253" t="s">
        <v>97</v>
      </c>
      <c r="F6" s="253" t="s">
        <v>47</v>
      </c>
      <c r="G6" s="533" t="s">
        <v>97</v>
      </c>
    </row>
    <row r="7" spans="1:7" ht="15" customHeight="1">
      <c r="A7" s="13" t="s">
        <v>882</v>
      </c>
      <c r="B7" s="343">
        <v>49585</v>
      </c>
      <c r="C7" s="532">
        <v>59.76</v>
      </c>
      <c r="D7" s="341">
        <v>12283</v>
      </c>
      <c r="E7" s="531">
        <v>1</v>
      </c>
      <c r="F7" s="530">
        <f>+D7/B7*100</f>
        <v>24.771604315821317</v>
      </c>
      <c r="G7" s="530">
        <f>+E7/C7*100</f>
        <v>1.6733601070950468</v>
      </c>
    </row>
    <row r="8" spans="1:7" ht="15" customHeight="1">
      <c r="A8" s="13">
        <v>40</v>
      </c>
      <c r="B8" s="343">
        <v>76571</v>
      </c>
      <c r="C8" s="532">
        <v>59.73</v>
      </c>
      <c r="D8" s="341">
        <v>31807</v>
      </c>
      <c r="E8" s="531">
        <v>4.4000000000000004</v>
      </c>
      <c r="F8" s="530">
        <f>+D8/B8*100</f>
        <v>41.539225032975928</v>
      </c>
      <c r="G8" s="530">
        <f>+E8/C8*100</f>
        <v>7.3664825046040523</v>
      </c>
    </row>
    <row r="9" spans="1:7" ht="15" customHeight="1">
      <c r="A9" s="13">
        <v>45</v>
      </c>
      <c r="B9" s="343">
        <v>139368</v>
      </c>
      <c r="C9" s="532">
        <v>59.73</v>
      </c>
      <c r="D9" s="341">
        <v>83645</v>
      </c>
      <c r="E9" s="531">
        <v>11.2</v>
      </c>
      <c r="F9" s="530">
        <f>+D9/B9*100</f>
        <v>60.017364100797884</v>
      </c>
      <c r="G9" s="530">
        <f>+E9/C9*100</f>
        <v>18.751046375355767</v>
      </c>
    </row>
    <row r="10" spans="1:7" ht="15" customHeight="1">
      <c r="A10" s="13">
        <v>50</v>
      </c>
      <c r="B10" s="343">
        <v>195917</v>
      </c>
      <c r="C10" s="532">
        <v>59.73</v>
      </c>
      <c r="D10" s="341">
        <v>145148</v>
      </c>
      <c r="E10" s="531">
        <v>20.5</v>
      </c>
      <c r="F10" s="530">
        <f>+D10/B10*100</f>
        <v>74.086475395192863</v>
      </c>
      <c r="G10" s="530">
        <f>+E10/C10*100</f>
        <v>34.321111669177967</v>
      </c>
    </row>
    <row r="11" spans="1:7" ht="15" customHeight="1">
      <c r="A11" s="13">
        <v>55</v>
      </c>
      <c r="B11" s="343">
        <v>223241</v>
      </c>
      <c r="C11" s="532">
        <v>59.73</v>
      </c>
      <c r="D11" s="341">
        <v>181991</v>
      </c>
      <c r="E11" s="531">
        <v>23.9</v>
      </c>
      <c r="F11" s="530">
        <f>+D11/B11*100</f>
        <v>81.52221142173704</v>
      </c>
      <c r="G11" s="530">
        <f>+E11/C11*100</f>
        <v>40.013393604553826</v>
      </c>
    </row>
    <row r="12" spans="1:7" ht="15" customHeight="1">
      <c r="A12" s="13">
        <v>60</v>
      </c>
      <c r="B12" s="343">
        <v>253479</v>
      </c>
      <c r="C12" s="532">
        <v>59.73</v>
      </c>
      <c r="D12" s="341">
        <v>218151</v>
      </c>
      <c r="E12" s="531">
        <v>27.5</v>
      </c>
      <c r="F12" s="530">
        <f>+D12/B12*100</f>
        <v>86.062750760418027</v>
      </c>
      <c r="G12" s="530">
        <f>+E12/C12*100</f>
        <v>46.04051565377533</v>
      </c>
    </row>
    <row r="13" spans="1:7" ht="15" customHeight="1">
      <c r="A13" s="13" t="s">
        <v>881</v>
      </c>
      <c r="B13" s="343">
        <v>285259</v>
      </c>
      <c r="C13" s="532">
        <v>60.31</v>
      </c>
      <c r="D13" s="341">
        <v>253484</v>
      </c>
      <c r="E13" s="531">
        <v>29.8</v>
      </c>
      <c r="F13" s="530">
        <f>+D13/B13*100</f>
        <v>88.86100000350558</v>
      </c>
      <c r="G13" s="530">
        <f>+E13/C13*100</f>
        <v>49.411374564748797</v>
      </c>
    </row>
    <row r="14" spans="1:7" ht="15" customHeight="1">
      <c r="A14" s="21">
        <v>7</v>
      </c>
      <c r="B14" s="343">
        <v>298253</v>
      </c>
      <c r="C14" s="529">
        <v>60.31</v>
      </c>
      <c r="D14" s="282">
        <v>268857</v>
      </c>
      <c r="E14" s="528">
        <v>31.2</v>
      </c>
      <c r="F14" s="530">
        <f>+D14/B14*100</f>
        <v>90.143938200118683</v>
      </c>
      <c r="G14" s="530">
        <f>+E14/C14*100</f>
        <v>51.732714309401416</v>
      </c>
    </row>
    <row r="15" spans="1:7" ht="15" customHeight="1">
      <c r="A15" s="31">
        <v>12</v>
      </c>
      <c r="B15" s="282">
        <v>308307</v>
      </c>
      <c r="C15" s="529">
        <v>60.31</v>
      </c>
      <c r="D15" s="282">
        <v>277421</v>
      </c>
      <c r="E15" s="528">
        <v>31.1</v>
      </c>
      <c r="F15" s="527">
        <f>+D15/B15*100</f>
        <v>89.982063332976551</v>
      </c>
      <c r="G15" s="527">
        <f>+E15/C15*100</f>
        <v>51.566904327640529</v>
      </c>
    </row>
    <row r="16" spans="1:7" ht="15" customHeight="1">
      <c r="A16" s="31">
        <v>17</v>
      </c>
      <c r="B16" s="282">
        <v>315792</v>
      </c>
      <c r="C16" s="529">
        <v>60.31</v>
      </c>
      <c r="D16" s="282">
        <v>284642</v>
      </c>
      <c r="E16" s="528">
        <v>31.1</v>
      </c>
      <c r="F16" s="527">
        <f>+D16/B16*100</f>
        <v>90.13591224603536</v>
      </c>
      <c r="G16" s="527">
        <f>+E16/C16*100</f>
        <v>51.566904327640529</v>
      </c>
    </row>
    <row r="17" spans="1:7" ht="15" customHeight="1">
      <c r="A17" s="21">
        <v>22</v>
      </c>
      <c r="B17" s="343">
        <v>326313</v>
      </c>
      <c r="C17" s="529">
        <v>60.31</v>
      </c>
      <c r="D17" s="282">
        <v>292540</v>
      </c>
      <c r="E17" s="528">
        <v>31.4</v>
      </c>
      <c r="F17" s="527">
        <f>+D17/B17*100</f>
        <v>89.65012120264899</v>
      </c>
      <c r="G17" s="527">
        <f>+E17/C17*100</f>
        <v>52.064334272923233</v>
      </c>
    </row>
    <row r="18" spans="1:7" ht="15" customHeight="1">
      <c r="A18" s="526">
        <v>27</v>
      </c>
      <c r="B18" s="339">
        <v>337498</v>
      </c>
      <c r="C18" s="525">
        <v>60.24</v>
      </c>
      <c r="D18" s="278">
        <v>304711</v>
      </c>
      <c r="E18" s="524">
        <v>32.619999999999997</v>
      </c>
      <c r="F18" s="523">
        <f>+D18/B18*100</f>
        <v>90.285275764597131</v>
      </c>
      <c r="G18" s="523">
        <f>+E18/C18*100</f>
        <v>54.150066401062411</v>
      </c>
    </row>
    <row r="19" spans="1:7" s="276" customFormat="1" ht="15" customHeight="1">
      <c r="A19" s="276" t="s">
        <v>880</v>
      </c>
      <c r="B19" s="522"/>
      <c r="C19" s="522"/>
      <c r="D19" s="522"/>
      <c r="E19" s="522"/>
      <c r="F19" s="522"/>
      <c r="G19" s="522"/>
    </row>
    <row r="20" spans="1:7" s="9" customFormat="1" ht="15" customHeight="1">
      <c r="A20" s="276" t="s">
        <v>879</v>
      </c>
    </row>
    <row r="21" spans="1:7" s="9" customFormat="1" ht="15" customHeight="1">
      <c r="A21" s="276" t="s">
        <v>878</v>
      </c>
    </row>
    <row r="22" spans="1:7" ht="15" customHeight="1">
      <c r="A22" s="276" t="s">
        <v>757</v>
      </c>
      <c r="B22" s="9"/>
      <c r="C22" s="9"/>
      <c r="D22" s="9"/>
      <c r="E22" s="9"/>
      <c r="F22" s="9"/>
      <c r="G22" s="9"/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110" zoomScaleNormal="110" workbookViewId="0"/>
  </sheetViews>
  <sheetFormatPr defaultColWidth="8.75" defaultRowHeight="15" customHeight="1"/>
  <cols>
    <col min="1" max="1" width="8.75" style="9" customWidth="1"/>
    <col min="2" max="2" width="8.125" style="9" customWidth="1"/>
    <col min="3" max="3" width="6.25" style="9" customWidth="1"/>
    <col min="4" max="4" width="8.125" style="9" customWidth="1"/>
    <col min="5" max="5" width="6.25" style="9" customWidth="1"/>
    <col min="6" max="6" width="8.125" style="9" customWidth="1"/>
    <col min="7" max="7" width="6.25" style="9" customWidth="1"/>
    <col min="8" max="8" width="8.125" style="9" customWidth="1"/>
    <col min="9" max="9" width="6.25" style="9" customWidth="1"/>
    <col min="10" max="10" width="8.125" style="9" customWidth="1"/>
    <col min="11" max="11" width="6.25" style="9" customWidth="1"/>
    <col min="12" max="12" width="5.625" style="9" customWidth="1"/>
    <col min="13" max="16384" width="8.75" style="9"/>
  </cols>
  <sheetData>
    <row r="1" spans="1:12" ht="15" customHeight="1">
      <c r="A1" s="555" t="s">
        <v>908</v>
      </c>
    </row>
    <row r="3" spans="1:12" ht="15" customHeight="1">
      <c r="A3" s="293" t="s">
        <v>905</v>
      </c>
    </row>
    <row r="4" spans="1:12" ht="15" customHeight="1">
      <c r="A4" s="292" t="s">
        <v>904</v>
      </c>
      <c r="L4" s="291" t="s">
        <v>903</v>
      </c>
    </row>
    <row r="5" spans="1:12" ht="15" customHeight="1">
      <c r="A5" s="254" t="s">
        <v>2</v>
      </c>
      <c r="B5" s="549" t="s">
        <v>902</v>
      </c>
      <c r="C5" s="550"/>
      <c r="D5" s="552" t="s">
        <v>901</v>
      </c>
      <c r="E5" s="551"/>
      <c r="F5" s="549" t="s">
        <v>900</v>
      </c>
      <c r="G5" s="550"/>
      <c r="H5" s="549" t="s">
        <v>899</v>
      </c>
      <c r="I5" s="550"/>
      <c r="J5" s="549" t="s">
        <v>898</v>
      </c>
      <c r="K5" s="548"/>
      <c r="L5" s="547" t="s">
        <v>897</v>
      </c>
    </row>
    <row r="6" spans="1:12" ht="15" customHeight="1">
      <c r="A6" s="255"/>
      <c r="B6" s="546"/>
      <c r="C6" s="545" t="s">
        <v>896</v>
      </c>
      <c r="D6" s="12"/>
      <c r="E6" s="545" t="s">
        <v>896</v>
      </c>
      <c r="F6" s="546"/>
      <c r="G6" s="545" t="s">
        <v>896</v>
      </c>
      <c r="H6" s="12"/>
      <c r="I6" s="545" t="s">
        <v>896</v>
      </c>
      <c r="J6" s="12"/>
      <c r="K6" s="545" t="s">
        <v>896</v>
      </c>
      <c r="L6" s="544"/>
    </row>
    <row r="7" spans="1:12" ht="15" customHeight="1">
      <c r="A7" s="21" t="s">
        <v>895</v>
      </c>
      <c r="B7" s="343">
        <v>49585</v>
      </c>
      <c r="C7" s="543" t="s">
        <v>469</v>
      </c>
      <c r="D7" s="542">
        <v>2021</v>
      </c>
      <c r="E7" s="543" t="s">
        <v>469</v>
      </c>
      <c r="F7" s="542">
        <v>6341</v>
      </c>
      <c r="G7" s="543" t="s">
        <v>471</v>
      </c>
      <c r="H7" s="542">
        <v>4320</v>
      </c>
      <c r="I7" s="543" t="s">
        <v>894</v>
      </c>
      <c r="J7" s="542">
        <v>45265</v>
      </c>
      <c r="K7" s="543" t="s">
        <v>469</v>
      </c>
      <c r="L7" s="283">
        <f>+J7/B7*100</f>
        <v>91.287687808813146</v>
      </c>
    </row>
    <row r="8" spans="1:12" ht="15" customHeight="1">
      <c r="A8" s="21">
        <v>40</v>
      </c>
      <c r="B8" s="343">
        <v>76571</v>
      </c>
      <c r="C8" s="527">
        <f>+(B8-B7)/B7*100</f>
        <v>54.42371684985379</v>
      </c>
      <c r="D8" s="542">
        <v>5501</v>
      </c>
      <c r="E8" s="527">
        <f>+(D8-D7)/D7*100</f>
        <v>172.19198416625431</v>
      </c>
      <c r="F8" s="542">
        <v>16143</v>
      </c>
      <c r="G8" s="527">
        <f>+(F8-F7)/F7*100</f>
        <v>154.58129632550072</v>
      </c>
      <c r="H8" s="542">
        <v>10642</v>
      </c>
      <c r="I8" s="527">
        <f>+(H8-H7)/H7*100</f>
        <v>146.34259259259258</v>
      </c>
      <c r="J8" s="542">
        <v>65929</v>
      </c>
      <c r="K8" s="527">
        <f>+(J8-J7)/J7*100</f>
        <v>45.651165359549324</v>
      </c>
      <c r="L8" s="283">
        <f>+J8/B8*100</f>
        <v>86.101787883141128</v>
      </c>
    </row>
    <row r="9" spans="1:12" ht="15" customHeight="1">
      <c r="A9" s="21">
        <v>45</v>
      </c>
      <c r="B9" s="343">
        <v>139368</v>
      </c>
      <c r="C9" s="527">
        <f>+(B9-B8)/B8*100</f>
        <v>82.011466482088522</v>
      </c>
      <c r="D9" s="542">
        <v>10138</v>
      </c>
      <c r="E9" s="527">
        <f>+(D9-D8)/D8*100</f>
        <v>84.293764770041818</v>
      </c>
      <c r="F9" s="542">
        <v>35246</v>
      </c>
      <c r="G9" s="527">
        <f>+(F9-F8)/F8*100</f>
        <v>118.3361209192839</v>
      </c>
      <c r="H9" s="542">
        <v>25108</v>
      </c>
      <c r="I9" s="527">
        <f>+(H9-H8)/H8*100</f>
        <v>135.93309528284158</v>
      </c>
      <c r="J9" s="542">
        <v>114260</v>
      </c>
      <c r="K9" s="527">
        <f>+(J9-J8)/J8*100</f>
        <v>73.307649137708751</v>
      </c>
      <c r="L9" s="283">
        <f>+J9/B9*100</f>
        <v>81.984386659778437</v>
      </c>
    </row>
    <row r="10" spans="1:12" ht="15" customHeight="1">
      <c r="A10" s="21">
        <v>50</v>
      </c>
      <c r="B10" s="343">
        <v>195917</v>
      </c>
      <c r="C10" s="527">
        <f>+(B10-B9)/B9*100</f>
        <v>40.575311405774642</v>
      </c>
      <c r="D10" s="542">
        <v>16540</v>
      </c>
      <c r="E10" s="527">
        <f>+(D10-D9)/D9*100</f>
        <v>63.148550009863882</v>
      </c>
      <c r="F10" s="542">
        <v>50184</v>
      </c>
      <c r="G10" s="527">
        <f>+(F10-F9)/F9*100</f>
        <v>42.382114282471775</v>
      </c>
      <c r="H10" s="542">
        <v>33644</v>
      </c>
      <c r="I10" s="527">
        <f>+(H10-H9)/H9*100</f>
        <v>33.997132388083479</v>
      </c>
      <c r="J10" s="542">
        <v>162273</v>
      </c>
      <c r="K10" s="527">
        <f>+(J10-J9)/J9*100</f>
        <v>42.020829686679498</v>
      </c>
      <c r="L10" s="283">
        <f>+J10/B10*100</f>
        <v>82.827421816381431</v>
      </c>
    </row>
    <row r="11" spans="1:12" ht="15" customHeight="1">
      <c r="A11" s="21">
        <v>55</v>
      </c>
      <c r="B11" s="343">
        <v>223021</v>
      </c>
      <c r="C11" s="527">
        <f>+(B11-B10)/B10*100</f>
        <v>13.834429886125246</v>
      </c>
      <c r="D11" s="542">
        <v>23603</v>
      </c>
      <c r="E11" s="527">
        <f>+(D11-D10)/D10*100</f>
        <v>42.70253929866989</v>
      </c>
      <c r="F11" s="542">
        <v>62079</v>
      </c>
      <c r="G11" s="527">
        <f>+(F11-F10)/F10*100</f>
        <v>23.702773792443807</v>
      </c>
      <c r="H11" s="542">
        <v>38476</v>
      </c>
      <c r="I11" s="527">
        <f>+(H11-H10)/H10*100</f>
        <v>14.362144810367376</v>
      </c>
      <c r="J11" s="542">
        <v>184545</v>
      </c>
      <c r="K11" s="527">
        <f>+(J11-J10)/J10*100</f>
        <v>13.725018949547984</v>
      </c>
      <c r="L11" s="283">
        <f>+J11/B11*100</f>
        <v>82.747812986221021</v>
      </c>
    </row>
    <row r="12" spans="1:12" ht="15" customHeight="1">
      <c r="A12" s="21">
        <v>60</v>
      </c>
      <c r="B12" s="343">
        <v>253368</v>
      </c>
      <c r="C12" s="527">
        <f>+(B12-B11)/B11*100</f>
        <v>13.607238780204556</v>
      </c>
      <c r="D12" s="542">
        <v>30431</v>
      </c>
      <c r="E12" s="527">
        <f>+(D12-D11)/D11*100</f>
        <v>28.928526034826081</v>
      </c>
      <c r="F12" s="542">
        <v>79992</v>
      </c>
      <c r="G12" s="527">
        <f>+(F12-F11)/F11*100</f>
        <v>28.855168414439664</v>
      </c>
      <c r="H12" s="542">
        <v>49561</v>
      </c>
      <c r="I12" s="527">
        <f>+(H12-H11)/H11*100</f>
        <v>28.810167377066222</v>
      </c>
      <c r="J12" s="542">
        <v>203807</v>
      </c>
      <c r="K12" s="527">
        <f>+(J12-J11)/J11*100</f>
        <v>10.437562654095208</v>
      </c>
      <c r="L12" s="283">
        <f>+J12/B12*100</f>
        <v>80.439124119857283</v>
      </c>
    </row>
    <row r="13" spans="1:12" ht="15" customHeight="1">
      <c r="A13" s="21" t="s">
        <v>893</v>
      </c>
      <c r="B13" s="343">
        <v>283299</v>
      </c>
      <c r="C13" s="527">
        <f>+(B13-B12)/B12*100</f>
        <v>11.813251870796627</v>
      </c>
      <c r="D13" s="542">
        <v>41404</v>
      </c>
      <c r="E13" s="527">
        <f>+(D13-D12)/D12*100</f>
        <v>36.058624429036179</v>
      </c>
      <c r="F13" s="542">
        <v>103334</v>
      </c>
      <c r="G13" s="527">
        <f>+(F13-F12)/F12*100</f>
        <v>29.180418041804181</v>
      </c>
      <c r="H13" s="542">
        <v>61930</v>
      </c>
      <c r="I13" s="527">
        <f>+(H13-H12)/H12*100</f>
        <v>24.957123544722666</v>
      </c>
      <c r="J13" s="542">
        <v>221369</v>
      </c>
      <c r="K13" s="527">
        <f>+(J13-J12)/J12*100</f>
        <v>8.6169758644207501</v>
      </c>
      <c r="L13" s="283">
        <f>+J13/B13*100</f>
        <v>78.139703987659686</v>
      </c>
    </row>
    <row r="14" spans="1:12" ht="15" customHeight="1">
      <c r="A14" s="31">
        <v>7</v>
      </c>
      <c r="B14" s="282">
        <v>297307</v>
      </c>
      <c r="C14" s="527">
        <f>+(B14-B13)/B13*100</f>
        <v>4.944599169075782</v>
      </c>
      <c r="D14" s="542">
        <v>44868</v>
      </c>
      <c r="E14" s="527">
        <f>+(D14-D13)/D13*100</f>
        <v>8.3663414162882805</v>
      </c>
      <c r="F14" s="542">
        <v>107416</v>
      </c>
      <c r="G14" s="527">
        <f>+(F14-F13)/F13*100</f>
        <v>3.9502970948574525</v>
      </c>
      <c r="H14" s="542">
        <v>62548</v>
      </c>
      <c r="I14" s="527">
        <f>+(H14-H13)/H13*100</f>
        <v>0.99790085580494092</v>
      </c>
      <c r="J14" s="542">
        <v>234759</v>
      </c>
      <c r="K14" s="527">
        <f>+(J14-J13)/J13*100</f>
        <v>6.0487240760901475</v>
      </c>
      <c r="L14" s="283">
        <f>+J14/B14*100</f>
        <v>78.961813882619651</v>
      </c>
    </row>
    <row r="15" spans="1:12" ht="15" customHeight="1">
      <c r="A15" s="31">
        <v>12</v>
      </c>
      <c r="B15" s="282">
        <v>307313</v>
      </c>
      <c r="C15" s="527">
        <v>3.3655447063136759</v>
      </c>
      <c r="D15" s="542">
        <v>45558</v>
      </c>
      <c r="E15" s="527">
        <v>1.5378443434073281</v>
      </c>
      <c r="F15" s="542">
        <v>101114</v>
      </c>
      <c r="G15" s="527">
        <v>-5.8669099575482244</v>
      </c>
      <c r="H15" s="542">
        <v>55556</v>
      </c>
      <c r="I15" s="527">
        <v>-11.178614823815309</v>
      </c>
      <c r="J15" s="542">
        <v>251757</v>
      </c>
      <c r="K15" s="527">
        <v>7.2406169731511882</v>
      </c>
      <c r="L15" s="283">
        <v>81.922014363206245</v>
      </c>
    </row>
    <row r="16" spans="1:12" ht="15" customHeight="1">
      <c r="A16" s="31">
        <v>17</v>
      </c>
      <c r="B16" s="282">
        <v>314651</v>
      </c>
      <c r="C16" s="527">
        <v>2.4</v>
      </c>
      <c r="D16" s="542">
        <v>47223</v>
      </c>
      <c r="E16" s="527">
        <v>3.7</v>
      </c>
      <c r="F16" s="542">
        <v>98048</v>
      </c>
      <c r="G16" s="527">
        <v>-3</v>
      </c>
      <c r="H16" s="542">
        <v>50825</v>
      </c>
      <c r="I16" s="527">
        <v>-8.5</v>
      </c>
      <c r="J16" s="542">
        <v>263826</v>
      </c>
      <c r="K16" s="527">
        <v>4.8</v>
      </c>
      <c r="L16" s="283">
        <v>83.8</v>
      </c>
    </row>
    <row r="17" spans="1:12" ht="15" customHeight="1">
      <c r="A17" s="31">
        <v>22</v>
      </c>
      <c r="B17" s="282">
        <v>325406</v>
      </c>
      <c r="C17" s="527">
        <v>3.4</v>
      </c>
      <c r="D17" s="542">
        <v>49595</v>
      </c>
      <c r="E17" s="527">
        <v>5</v>
      </c>
      <c r="F17" s="542">
        <v>93098</v>
      </c>
      <c r="G17" s="527">
        <v>-5</v>
      </c>
      <c r="H17" s="542">
        <v>43503</v>
      </c>
      <c r="I17" s="527">
        <v>-14.4</v>
      </c>
      <c r="J17" s="542">
        <v>281903</v>
      </c>
      <c r="K17" s="527">
        <v>6.9</v>
      </c>
      <c r="L17" s="283">
        <v>86.6</v>
      </c>
    </row>
    <row r="18" spans="1:12" ht="15" customHeight="1">
      <c r="A18" s="280">
        <v>27</v>
      </c>
      <c r="B18" s="541">
        <v>337498</v>
      </c>
      <c r="C18" s="539">
        <v>3.7</v>
      </c>
      <c r="D18" s="540">
        <v>54508</v>
      </c>
      <c r="E18" s="539">
        <v>9.9</v>
      </c>
      <c r="F18" s="540">
        <v>97291</v>
      </c>
      <c r="G18" s="539">
        <v>4.5</v>
      </c>
      <c r="H18" s="540">
        <v>42783</v>
      </c>
      <c r="I18" s="539">
        <v>-1.7</v>
      </c>
      <c r="J18" s="540">
        <v>294715</v>
      </c>
      <c r="K18" s="539">
        <v>4.5</v>
      </c>
      <c r="L18" s="538">
        <v>87.323480000000004</v>
      </c>
    </row>
    <row r="19" spans="1:12" ht="15" customHeight="1">
      <c r="A19" s="9" t="s">
        <v>892</v>
      </c>
      <c r="B19" s="379"/>
      <c r="C19" s="537"/>
      <c r="D19" s="379"/>
      <c r="E19" s="537"/>
      <c r="F19" s="379"/>
      <c r="G19" s="537"/>
      <c r="H19" s="379"/>
      <c r="I19" s="537"/>
      <c r="J19" s="379"/>
      <c r="K19" s="537"/>
      <c r="L19" s="40"/>
    </row>
    <row r="20" spans="1:12" ht="15" customHeight="1">
      <c r="A20" s="9" t="s">
        <v>891</v>
      </c>
    </row>
    <row r="21" spans="1:12" ht="15" customHeight="1">
      <c r="A21" s="310" t="s">
        <v>890</v>
      </c>
    </row>
  </sheetData>
  <mergeCells count="3">
    <mergeCell ref="A5:A6"/>
    <mergeCell ref="D5:E5"/>
    <mergeCell ref="L5:L6"/>
  </mergeCells>
  <phoneticPr fontId="3"/>
  <hyperlinks>
    <hyperlink ref="A1" location="目次!A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73"/>
  <sheetViews>
    <sheetView zoomScale="85" zoomScaleNormal="85" zoomScaleSheetLayoutView="100" workbookViewId="0">
      <pane ySplit="6" topLeftCell="A7" activePane="bottomLeft" state="frozen"/>
      <selection activeCell="B15" sqref="B15"/>
      <selection pane="bottomLeft"/>
    </sheetView>
  </sheetViews>
  <sheetFormatPr defaultColWidth="9" defaultRowHeight="15" customHeight="1"/>
  <cols>
    <col min="1" max="1" width="8.75" style="42" customWidth="1"/>
    <col min="2" max="2" width="11.25" style="42" customWidth="1"/>
    <col min="3" max="8" width="9.375" style="42" customWidth="1"/>
    <col min="9" max="9" width="10" style="42" customWidth="1"/>
    <col min="10" max="16384" width="9" style="42"/>
  </cols>
  <sheetData>
    <row r="1" spans="1:9" ht="15" customHeight="1">
      <c r="A1" s="555" t="s">
        <v>908</v>
      </c>
    </row>
    <row r="3" spans="1:9" ht="15" customHeight="1">
      <c r="A3" s="41" t="s">
        <v>44</v>
      </c>
      <c r="I3" s="43"/>
    </row>
    <row r="4" spans="1:9" s="45" customFormat="1" ht="15" customHeight="1">
      <c r="A4" s="44" t="s">
        <v>45</v>
      </c>
      <c r="I4" s="43" t="s">
        <v>46</v>
      </c>
    </row>
    <row r="5" spans="1:9" s="45" customFormat="1" ht="15" customHeight="1">
      <c r="A5" s="262" t="s">
        <v>2</v>
      </c>
      <c r="B5" s="46" t="s">
        <v>47</v>
      </c>
      <c r="C5" s="47" t="s">
        <v>48</v>
      </c>
      <c r="D5" s="48"/>
      <c r="E5" s="49"/>
      <c r="F5" s="47" t="s">
        <v>49</v>
      </c>
      <c r="G5" s="48"/>
      <c r="H5" s="49"/>
      <c r="I5" s="264" t="s">
        <v>50</v>
      </c>
    </row>
    <row r="6" spans="1:9" s="45" customFormat="1" ht="15" customHeight="1">
      <c r="A6" s="263"/>
      <c r="B6" s="50" t="s">
        <v>51</v>
      </c>
      <c r="C6" s="51" t="s">
        <v>52</v>
      </c>
      <c r="D6" s="51" t="s">
        <v>53</v>
      </c>
      <c r="E6" s="51" t="s">
        <v>54</v>
      </c>
      <c r="F6" s="51" t="s">
        <v>55</v>
      </c>
      <c r="G6" s="51" t="s">
        <v>56</v>
      </c>
      <c r="H6" s="51" t="s">
        <v>54</v>
      </c>
      <c r="I6" s="265"/>
    </row>
    <row r="7" spans="1:9" s="45" customFormat="1" ht="15" customHeight="1">
      <c r="A7" s="52" t="s">
        <v>57</v>
      </c>
      <c r="B7" s="53">
        <v>47350</v>
      </c>
      <c r="C7" s="53">
        <v>1020</v>
      </c>
      <c r="D7" s="53">
        <v>506</v>
      </c>
      <c r="E7" s="53">
        <v>514</v>
      </c>
      <c r="F7" s="53">
        <v>1414</v>
      </c>
      <c r="G7" s="53">
        <v>1416</v>
      </c>
      <c r="H7" s="53">
        <v>-2</v>
      </c>
      <c r="I7" s="53">
        <v>512</v>
      </c>
    </row>
    <row r="8" spans="1:9" s="45" customFormat="1" ht="15" customHeight="1">
      <c r="A8" s="52">
        <v>32</v>
      </c>
      <c r="B8" s="53">
        <v>47897</v>
      </c>
      <c r="C8" s="53">
        <v>1001</v>
      </c>
      <c r="D8" s="53">
        <v>539</v>
      </c>
      <c r="E8" s="53">
        <v>462</v>
      </c>
      <c r="F8" s="53">
        <v>1734</v>
      </c>
      <c r="G8" s="53">
        <v>1649</v>
      </c>
      <c r="H8" s="53">
        <v>85</v>
      </c>
      <c r="I8" s="53">
        <v>547</v>
      </c>
    </row>
    <row r="9" spans="1:9" s="45" customFormat="1" ht="15" customHeight="1">
      <c r="A9" s="52">
        <v>33</v>
      </c>
      <c r="B9" s="53">
        <v>48595</v>
      </c>
      <c r="C9" s="53">
        <v>1010</v>
      </c>
      <c r="D9" s="53">
        <v>431</v>
      </c>
      <c r="E9" s="53">
        <v>579</v>
      </c>
      <c r="F9" s="53">
        <v>1789</v>
      </c>
      <c r="G9" s="53">
        <v>1670</v>
      </c>
      <c r="H9" s="53">
        <v>119</v>
      </c>
      <c r="I9" s="53">
        <v>698</v>
      </c>
    </row>
    <row r="10" spans="1:9" s="45" customFormat="1" ht="15" customHeight="1">
      <c r="A10" s="52">
        <v>34</v>
      </c>
      <c r="B10" s="53">
        <v>49281</v>
      </c>
      <c r="C10" s="53">
        <v>1045</v>
      </c>
      <c r="D10" s="53">
        <v>461</v>
      </c>
      <c r="E10" s="53">
        <v>584</v>
      </c>
      <c r="F10" s="53">
        <v>1869</v>
      </c>
      <c r="G10" s="53">
        <v>1767</v>
      </c>
      <c r="H10" s="53">
        <v>102</v>
      </c>
      <c r="I10" s="53">
        <v>686</v>
      </c>
    </row>
    <row r="11" spans="1:9" s="45" customFormat="1" ht="15" customHeight="1">
      <c r="A11" s="52">
        <v>35</v>
      </c>
      <c r="B11" s="53">
        <v>50466</v>
      </c>
      <c r="C11" s="53">
        <v>928</v>
      </c>
      <c r="D11" s="53">
        <v>431</v>
      </c>
      <c r="E11" s="53">
        <v>497</v>
      </c>
      <c r="F11" s="53">
        <v>2565</v>
      </c>
      <c r="G11" s="53">
        <v>1877</v>
      </c>
      <c r="H11" s="53">
        <v>688</v>
      </c>
      <c r="I11" s="53">
        <v>1185</v>
      </c>
    </row>
    <row r="12" spans="1:9" s="45" customFormat="1" ht="15" customHeight="1">
      <c r="A12" s="52">
        <v>36</v>
      </c>
      <c r="B12" s="53">
        <v>51906</v>
      </c>
      <c r="C12" s="53">
        <v>952</v>
      </c>
      <c r="D12" s="53">
        <v>438</v>
      </c>
      <c r="E12" s="53">
        <v>514</v>
      </c>
      <c r="F12" s="53">
        <v>3499</v>
      </c>
      <c r="G12" s="53">
        <v>2573</v>
      </c>
      <c r="H12" s="53">
        <v>926</v>
      </c>
      <c r="I12" s="53">
        <v>1440</v>
      </c>
    </row>
    <row r="13" spans="1:9" s="45" customFormat="1" ht="15" customHeight="1">
      <c r="A13" s="52">
        <v>37</v>
      </c>
      <c r="B13" s="53">
        <v>54701</v>
      </c>
      <c r="C13" s="53">
        <v>977</v>
      </c>
      <c r="D13" s="53">
        <v>466</v>
      </c>
      <c r="E13" s="53">
        <v>511</v>
      </c>
      <c r="F13" s="53">
        <v>4554</v>
      </c>
      <c r="G13" s="53">
        <v>2270</v>
      </c>
      <c r="H13" s="53">
        <v>2284</v>
      </c>
      <c r="I13" s="53">
        <v>2795</v>
      </c>
    </row>
    <row r="14" spans="1:9" s="45" customFormat="1" ht="15" customHeight="1">
      <c r="A14" s="52">
        <v>38</v>
      </c>
      <c r="B14" s="53">
        <v>60353</v>
      </c>
      <c r="C14" s="53">
        <v>1171</v>
      </c>
      <c r="D14" s="53">
        <v>410</v>
      </c>
      <c r="E14" s="53">
        <v>761</v>
      </c>
      <c r="F14" s="53">
        <v>7213</v>
      </c>
      <c r="G14" s="53">
        <v>2322</v>
      </c>
      <c r="H14" s="53">
        <v>4891</v>
      </c>
      <c r="I14" s="53">
        <v>5652</v>
      </c>
    </row>
    <row r="15" spans="1:9" s="45" customFormat="1" ht="15" customHeight="1">
      <c r="A15" s="52">
        <v>39</v>
      </c>
      <c r="B15" s="53">
        <v>67988</v>
      </c>
      <c r="C15" s="53">
        <v>1549</v>
      </c>
      <c r="D15" s="53">
        <v>436</v>
      </c>
      <c r="E15" s="53">
        <v>1113</v>
      </c>
      <c r="F15" s="53">
        <v>9659</v>
      </c>
      <c r="G15" s="53">
        <v>3137</v>
      </c>
      <c r="H15" s="53">
        <v>6522</v>
      </c>
      <c r="I15" s="53">
        <v>7635</v>
      </c>
    </row>
    <row r="16" spans="1:9" s="45" customFormat="1" ht="15" customHeight="1">
      <c r="A16" s="52">
        <v>40</v>
      </c>
      <c r="B16" s="53">
        <v>77883</v>
      </c>
      <c r="C16" s="53">
        <v>1877</v>
      </c>
      <c r="D16" s="53">
        <v>529</v>
      </c>
      <c r="E16" s="53">
        <v>1348</v>
      </c>
      <c r="F16" s="53">
        <v>12379</v>
      </c>
      <c r="G16" s="53">
        <v>3832</v>
      </c>
      <c r="H16" s="53">
        <v>8547</v>
      </c>
      <c r="I16" s="53">
        <v>9895</v>
      </c>
    </row>
    <row r="17" spans="1:9" s="45" customFormat="1" ht="15" customHeight="1">
      <c r="A17" s="52">
        <v>41</v>
      </c>
      <c r="B17" s="53">
        <v>89488</v>
      </c>
      <c r="C17" s="53">
        <v>1699</v>
      </c>
      <c r="D17" s="53">
        <v>367</v>
      </c>
      <c r="E17" s="53">
        <v>1332</v>
      </c>
      <c r="F17" s="53">
        <v>15276</v>
      </c>
      <c r="G17" s="53">
        <v>5003</v>
      </c>
      <c r="H17" s="53">
        <v>10273</v>
      </c>
      <c r="I17" s="53">
        <v>11605</v>
      </c>
    </row>
    <row r="18" spans="1:9" s="45" customFormat="1" ht="15" customHeight="1">
      <c r="A18" s="52">
        <v>42</v>
      </c>
      <c r="B18" s="53">
        <v>102240</v>
      </c>
      <c r="C18" s="53">
        <v>2939</v>
      </c>
      <c r="D18" s="53">
        <v>440</v>
      </c>
      <c r="E18" s="53">
        <v>2499</v>
      </c>
      <c r="F18" s="53">
        <v>16187</v>
      </c>
      <c r="G18" s="53">
        <v>5934</v>
      </c>
      <c r="H18" s="53">
        <v>10253</v>
      </c>
      <c r="I18" s="53">
        <v>12752</v>
      </c>
    </row>
    <row r="19" spans="1:9" s="45" customFormat="1" ht="15" customHeight="1">
      <c r="A19" s="52">
        <v>43</v>
      </c>
      <c r="B19" s="53">
        <v>115517</v>
      </c>
      <c r="C19" s="53">
        <v>3232</v>
      </c>
      <c r="D19" s="53">
        <v>490</v>
      </c>
      <c r="E19" s="53">
        <v>2742</v>
      </c>
      <c r="F19" s="53">
        <v>17241</v>
      </c>
      <c r="G19" s="53">
        <v>6706</v>
      </c>
      <c r="H19" s="53">
        <v>10535</v>
      </c>
      <c r="I19" s="53">
        <v>13277</v>
      </c>
    </row>
    <row r="20" spans="1:9" s="45" customFormat="1" ht="15" customHeight="1">
      <c r="A20" s="52">
        <v>44</v>
      </c>
      <c r="B20" s="53">
        <v>128390</v>
      </c>
      <c r="C20" s="53">
        <v>3580</v>
      </c>
      <c r="D20" s="53">
        <v>570</v>
      </c>
      <c r="E20" s="53">
        <v>3010</v>
      </c>
      <c r="F20" s="53">
        <v>18338</v>
      </c>
      <c r="G20" s="53">
        <v>8475</v>
      </c>
      <c r="H20" s="53">
        <v>9863</v>
      </c>
      <c r="I20" s="53">
        <v>12873</v>
      </c>
    </row>
    <row r="21" spans="1:9" s="45" customFormat="1" ht="15" customHeight="1">
      <c r="A21" s="52">
        <v>45</v>
      </c>
      <c r="B21" s="53">
        <v>142700</v>
      </c>
      <c r="C21" s="53">
        <v>4120</v>
      </c>
      <c r="D21" s="53">
        <v>643</v>
      </c>
      <c r="E21" s="53">
        <v>3477</v>
      </c>
      <c r="F21" s="53">
        <v>21172</v>
      </c>
      <c r="G21" s="53">
        <v>10339</v>
      </c>
      <c r="H21" s="53">
        <v>10833</v>
      </c>
      <c r="I21" s="53">
        <v>14310</v>
      </c>
    </row>
    <row r="22" spans="1:9" s="45" customFormat="1" ht="15" customHeight="1">
      <c r="A22" s="52">
        <v>46</v>
      </c>
      <c r="B22" s="53">
        <v>156330</v>
      </c>
      <c r="C22" s="53">
        <v>4556</v>
      </c>
      <c r="D22" s="53">
        <v>668</v>
      </c>
      <c r="E22" s="53">
        <v>3888</v>
      </c>
      <c r="F22" s="53">
        <v>21301</v>
      </c>
      <c r="G22" s="53">
        <v>11559</v>
      </c>
      <c r="H22" s="53">
        <v>9742</v>
      </c>
      <c r="I22" s="53">
        <v>13630</v>
      </c>
    </row>
    <row r="23" spans="1:9" s="45" customFormat="1" ht="15" customHeight="1">
      <c r="A23" s="52">
        <v>47</v>
      </c>
      <c r="B23" s="53">
        <v>169827</v>
      </c>
      <c r="C23" s="53">
        <v>4764</v>
      </c>
      <c r="D23" s="53">
        <v>663</v>
      </c>
      <c r="E23" s="53">
        <v>4101</v>
      </c>
      <c r="F23" s="53">
        <v>22756</v>
      </c>
      <c r="G23" s="53">
        <v>13360</v>
      </c>
      <c r="H23" s="53">
        <v>9396</v>
      </c>
      <c r="I23" s="53">
        <v>13497</v>
      </c>
    </row>
    <row r="24" spans="1:9" s="45" customFormat="1" ht="15" customHeight="1">
      <c r="A24" s="52">
        <v>48</v>
      </c>
      <c r="B24" s="53">
        <v>179967</v>
      </c>
      <c r="C24" s="53">
        <v>5033</v>
      </c>
      <c r="D24" s="53">
        <v>742</v>
      </c>
      <c r="E24" s="53">
        <v>4291</v>
      </c>
      <c r="F24" s="53">
        <v>21291</v>
      </c>
      <c r="G24" s="53">
        <v>15442</v>
      </c>
      <c r="H24" s="53">
        <v>5849</v>
      </c>
      <c r="I24" s="53">
        <v>10140</v>
      </c>
    </row>
    <row r="25" spans="1:9" s="45" customFormat="1" ht="15" customHeight="1">
      <c r="A25" s="52">
        <v>49</v>
      </c>
      <c r="B25" s="53">
        <v>188773</v>
      </c>
      <c r="C25" s="53">
        <v>4882</v>
      </c>
      <c r="D25" s="53">
        <v>665</v>
      </c>
      <c r="E25" s="53">
        <v>4217</v>
      </c>
      <c r="F25" s="53">
        <v>18297</v>
      </c>
      <c r="G25" s="53">
        <v>13708</v>
      </c>
      <c r="H25" s="53">
        <v>4589</v>
      </c>
      <c r="I25" s="53">
        <v>8806</v>
      </c>
    </row>
    <row r="26" spans="1:9" s="45" customFormat="1" ht="15" customHeight="1">
      <c r="A26" s="52">
        <v>50</v>
      </c>
      <c r="B26" s="53">
        <v>195669</v>
      </c>
      <c r="C26" s="53">
        <v>4399</v>
      </c>
      <c r="D26" s="53">
        <v>752</v>
      </c>
      <c r="E26" s="53">
        <v>3647</v>
      </c>
      <c r="F26" s="53">
        <v>17045</v>
      </c>
      <c r="G26" s="53">
        <v>13796</v>
      </c>
      <c r="H26" s="53">
        <v>3249</v>
      </c>
      <c r="I26" s="53">
        <v>6896</v>
      </c>
    </row>
    <row r="27" spans="1:9" s="45" customFormat="1" ht="15" customHeight="1">
      <c r="A27" s="52">
        <v>51</v>
      </c>
      <c r="B27" s="53">
        <v>201930</v>
      </c>
      <c r="C27" s="53">
        <v>3986</v>
      </c>
      <c r="D27" s="53">
        <v>730</v>
      </c>
      <c r="E27" s="53">
        <v>3256</v>
      </c>
      <c r="F27" s="53">
        <v>17001</v>
      </c>
      <c r="G27" s="53">
        <v>13996</v>
      </c>
      <c r="H27" s="53">
        <v>3005</v>
      </c>
      <c r="I27" s="53">
        <v>6261</v>
      </c>
    </row>
    <row r="28" spans="1:9" s="45" customFormat="1" ht="15" customHeight="1">
      <c r="A28" s="52">
        <v>52</v>
      </c>
      <c r="B28" s="53">
        <v>207079</v>
      </c>
      <c r="C28" s="53">
        <v>3713</v>
      </c>
      <c r="D28" s="53">
        <v>718</v>
      </c>
      <c r="E28" s="53">
        <v>2995</v>
      </c>
      <c r="F28" s="53">
        <v>17075</v>
      </c>
      <c r="G28" s="53">
        <v>14921</v>
      </c>
      <c r="H28" s="53">
        <v>2154</v>
      </c>
      <c r="I28" s="53">
        <v>5149</v>
      </c>
    </row>
    <row r="29" spans="1:9" s="45" customFormat="1" ht="15" customHeight="1">
      <c r="A29" s="52">
        <v>53</v>
      </c>
      <c r="B29" s="53">
        <v>212193</v>
      </c>
      <c r="C29" s="53">
        <v>3612</v>
      </c>
      <c r="D29" s="53">
        <v>777</v>
      </c>
      <c r="E29" s="53">
        <v>2835</v>
      </c>
      <c r="F29" s="53">
        <v>16948</v>
      </c>
      <c r="G29" s="53">
        <v>14669</v>
      </c>
      <c r="H29" s="53">
        <v>2279</v>
      </c>
      <c r="I29" s="53">
        <v>5114</v>
      </c>
    </row>
    <row r="30" spans="1:9" s="45" customFormat="1" ht="15" customHeight="1">
      <c r="A30" s="52">
        <v>54</v>
      </c>
      <c r="B30" s="53">
        <v>218127</v>
      </c>
      <c r="C30" s="53">
        <v>3354</v>
      </c>
      <c r="D30" s="53">
        <v>741</v>
      </c>
      <c r="E30" s="53">
        <v>2613</v>
      </c>
      <c r="F30" s="53">
        <v>17750</v>
      </c>
      <c r="G30" s="53">
        <v>14429</v>
      </c>
      <c r="H30" s="53">
        <v>3321</v>
      </c>
      <c r="I30" s="53">
        <v>5934</v>
      </c>
    </row>
    <row r="31" spans="1:9" s="45" customFormat="1" ht="15" customHeight="1">
      <c r="A31" s="52">
        <v>55</v>
      </c>
      <c r="B31" s="53">
        <v>223317</v>
      </c>
      <c r="C31" s="53">
        <v>3058</v>
      </c>
      <c r="D31" s="53">
        <v>732</v>
      </c>
      <c r="E31" s="53">
        <v>2326</v>
      </c>
      <c r="F31" s="53">
        <v>16351</v>
      </c>
      <c r="G31" s="53">
        <v>13487</v>
      </c>
      <c r="H31" s="53">
        <v>2864</v>
      </c>
      <c r="I31" s="53">
        <v>5190</v>
      </c>
    </row>
    <row r="32" spans="1:9" s="45" customFormat="1" ht="15" customHeight="1">
      <c r="A32" s="52">
        <v>56</v>
      </c>
      <c r="B32" s="53">
        <v>227689</v>
      </c>
      <c r="C32" s="53">
        <v>2982</v>
      </c>
      <c r="D32" s="53">
        <v>772</v>
      </c>
      <c r="E32" s="53">
        <v>2210</v>
      </c>
      <c r="F32" s="53">
        <v>15169</v>
      </c>
      <c r="G32" s="53">
        <v>13007</v>
      </c>
      <c r="H32" s="53">
        <v>2162</v>
      </c>
      <c r="I32" s="53">
        <v>4372</v>
      </c>
    </row>
    <row r="33" spans="1:9" s="45" customFormat="1" ht="15" customHeight="1">
      <c r="A33" s="52">
        <v>57</v>
      </c>
      <c r="B33" s="56">
        <v>234890</v>
      </c>
      <c r="C33" s="56">
        <v>2999</v>
      </c>
      <c r="D33" s="56">
        <v>795</v>
      </c>
      <c r="E33" s="56">
        <v>2204</v>
      </c>
      <c r="F33" s="56">
        <v>16926</v>
      </c>
      <c r="G33" s="56">
        <v>11929</v>
      </c>
      <c r="H33" s="56">
        <v>4997</v>
      </c>
      <c r="I33" s="56">
        <v>7201</v>
      </c>
    </row>
    <row r="34" spans="1:9" s="45" customFormat="1" ht="15" customHeight="1">
      <c r="A34" s="52">
        <v>58</v>
      </c>
      <c r="B34" s="56">
        <v>241893</v>
      </c>
      <c r="C34" s="56">
        <v>2904</v>
      </c>
      <c r="D34" s="56">
        <v>862</v>
      </c>
      <c r="E34" s="56">
        <v>2042</v>
      </c>
      <c r="F34" s="56">
        <v>16773</v>
      </c>
      <c r="G34" s="56">
        <v>11812</v>
      </c>
      <c r="H34" s="56">
        <v>4961</v>
      </c>
      <c r="I34" s="56">
        <v>7003</v>
      </c>
    </row>
    <row r="35" spans="1:9" s="45" customFormat="1" ht="15" customHeight="1">
      <c r="A35" s="52">
        <v>59</v>
      </c>
      <c r="B35" s="53">
        <v>247808</v>
      </c>
      <c r="C35" s="53">
        <v>2927</v>
      </c>
      <c r="D35" s="53">
        <v>943</v>
      </c>
      <c r="E35" s="53">
        <v>1984</v>
      </c>
      <c r="F35" s="53">
        <v>15793</v>
      </c>
      <c r="G35" s="53">
        <v>11862</v>
      </c>
      <c r="H35" s="53">
        <v>3931</v>
      </c>
      <c r="I35" s="53">
        <v>5915</v>
      </c>
    </row>
    <row r="36" spans="1:9" s="45" customFormat="1" ht="15" customHeight="1">
      <c r="A36" s="52">
        <v>60</v>
      </c>
      <c r="B36" s="53">
        <v>254168</v>
      </c>
      <c r="C36" s="53">
        <v>2767</v>
      </c>
      <c r="D36" s="53">
        <v>904</v>
      </c>
      <c r="E36" s="53">
        <v>1863</v>
      </c>
      <c r="F36" s="53">
        <v>16706</v>
      </c>
      <c r="G36" s="53">
        <v>12209</v>
      </c>
      <c r="H36" s="53">
        <v>4497</v>
      </c>
      <c r="I36" s="53">
        <v>6360</v>
      </c>
    </row>
    <row r="37" spans="1:9" s="45" customFormat="1" ht="15" customHeight="1">
      <c r="A37" s="52">
        <v>61</v>
      </c>
      <c r="B37" s="53">
        <v>261497</v>
      </c>
      <c r="C37" s="53">
        <v>2753</v>
      </c>
      <c r="D37" s="53">
        <v>936</v>
      </c>
      <c r="E37" s="53">
        <v>1817</v>
      </c>
      <c r="F37" s="53">
        <v>17662</v>
      </c>
      <c r="G37" s="53">
        <v>12150</v>
      </c>
      <c r="H37" s="53">
        <v>5512</v>
      </c>
      <c r="I37" s="53">
        <v>7329</v>
      </c>
    </row>
    <row r="38" spans="1:9" s="45" customFormat="1" ht="15" customHeight="1">
      <c r="A38" s="52">
        <v>62</v>
      </c>
      <c r="B38" s="53">
        <v>270970</v>
      </c>
      <c r="C38" s="53">
        <v>2859</v>
      </c>
      <c r="D38" s="53">
        <v>1005</v>
      </c>
      <c r="E38" s="53">
        <v>1854</v>
      </c>
      <c r="F38" s="53">
        <v>19829</v>
      </c>
      <c r="G38" s="53">
        <v>13183</v>
      </c>
      <c r="H38" s="53">
        <v>6646</v>
      </c>
      <c r="I38" s="53">
        <v>8500</v>
      </c>
    </row>
    <row r="39" spans="1:9" s="45" customFormat="1" ht="15" customHeight="1">
      <c r="A39" s="52">
        <v>63</v>
      </c>
      <c r="B39" s="53">
        <v>276734</v>
      </c>
      <c r="C39" s="53">
        <v>2865</v>
      </c>
      <c r="D39" s="53">
        <v>1086</v>
      </c>
      <c r="E39" s="53">
        <v>1779</v>
      </c>
      <c r="F39" s="53">
        <v>18071</v>
      </c>
      <c r="G39" s="53">
        <v>14086</v>
      </c>
      <c r="H39" s="53">
        <v>3985</v>
      </c>
      <c r="I39" s="53">
        <v>5764</v>
      </c>
    </row>
    <row r="40" spans="1:9" s="45" customFormat="1" ht="15" customHeight="1">
      <c r="A40" s="52" t="s">
        <v>18</v>
      </c>
      <c r="B40" s="53">
        <v>281523</v>
      </c>
      <c r="C40" s="53">
        <v>2893</v>
      </c>
      <c r="D40" s="53">
        <v>1094</v>
      </c>
      <c r="E40" s="53">
        <v>1799</v>
      </c>
      <c r="F40" s="53">
        <v>18438</v>
      </c>
      <c r="G40" s="53">
        <v>15448</v>
      </c>
      <c r="H40" s="53">
        <v>2990</v>
      </c>
      <c r="I40" s="53">
        <v>4789</v>
      </c>
    </row>
    <row r="41" spans="1:9" s="45" customFormat="1" ht="15" customHeight="1">
      <c r="A41" s="52">
        <v>2</v>
      </c>
      <c r="B41" s="53">
        <v>284824</v>
      </c>
      <c r="C41" s="53">
        <v>2817</v>
      </c>
      <c r="D41" s="53">
        <v>1169</v>
      </c>
      <c r="E41" s="53">
        <v>1648</v>
      </c>
      <c r="F41" s="53">
        <v>17990</v>
      </c>
      <c r="G41" s="53">
        <v>16337</v>
      </c>
      <c r="H41" s="53">
        <v>1653</v>
      </c>
      <c r="I41" s="53">
        <v>3301</v>
      </c>
    </row>
    <row r="42" spans="1:9" s="45" customFormat="1" ht="15" customHeight="1">
      <c r="A42" s="52">
        <v>3</v>
      </c>
      <c r="B42" s="53">
        <v>287922</v>
      </c>
      <c r="C42" s="53">
        <v>2888</v>
      </c>
      <c r="D42" s="53">
        <v>1206</v>
      </c>
      <c r="E42" s="53">
        <v>1682</v>
      </c>
      <c r="F42" s="53">
        <v>17242</v>
      </c>
      <c r="G42" s="53">
        <v>15826</v>
      </c>
      <c r="H42" s="53">
        <v>1416</v>
      </c>
      <c r="I42" s="53">
        <v>3098</v>
      </c>
    </row>
    <row r="43" spans="1:9" s="45" customFormat="1" ht="15" customHeight="1">
      <c r="A43" s="52">
        <v>4</v>
      </c>
      <c r="B43" s="53">
        <v>291194</v>
      </c>
      <c r="C43" s="53">
        <v>2883</v>
      </c>
      <c r="D43" s="53">
        <v>1314</v>
      </c>
      <c r="E43" s="53">
        <v>1569</v>
      </c>
      <c r="F43" s="53">
        <v>18049</v>
      </c>
      <c r="G43" s="53">
        <v>16346</v>
      </c>
      <c r="H43" s="53">
        <v>1703</v>
      </c>
      <c r="I43" s="53">
        <v>3272</v>
      </c>
    </row>
    <row r="44" spans="1:9" s="45" customFormat="1" ht="15" customHeight="1">
      <c r="A44" s="52">
        <v>5</v>
      </c>
      <c r="B44" s="53">
        <v>294346</v>
      </c>
      <c r="C44" s="53">
        <v>2942</v>
      </c>
      <c r="D44" s="53">
        <v>1377</v>
      </c>
      <c r="E44" s="53">
        <v>1565</v>
      </c>
      <c r="F44" s="53">
        <v>18832</v>
      </c>
      <c r="G44" s="53">
        <v>17245</v>
      </c>
      <c r="H44" s="53">
        <v>1587</v>
      </c>
      <c r="I44" s="53">
        <v>3152</v>
      </c>
    </row>
    <row r="45" spans="1:9" s="45" customFormat="1" ht="15" customHeight="1">
      <c r="A45" s="52">
        <v>6</v>
      </c>
      <c r="B45" s="53">
        <v>296601</v>
      </c>
      <c r="C45" s="53">
        <v>3178</v>
      </c>
      <c r="D45" s="53">
        <v>1344</v>
      </c>
      <c r="E45" s="53">
        <v>1834</v>
      </c>
      <c r="F45" s="53">
        <v>17799</v>
      </c>
      <c r="G45" s="53">
        <v>17378</v>
      </c>
      <c r="H45" s="53">
        <v>421</v>
      </c>
      <c r="I45" s="53">
        <v>2255</v>
      </c>
    </row>
    <row r="46" spans="1:9" s="45" customFormat="1" ht="15" customHeight="1">
      <c r="A46" s="52">
        <v>7</v>
      </c>
      <c r="B46" s="53">
        <v>298495</v>
      </c>
      <c r="C46" s="53">
        <v>3043</v>
      </c>
      <c r="D46" s="53">
        <v>1408</v>
      </c>
      <c r="E46" s="53">
        <v>1635</v>
      </c>
      <c r="F46" s="53">
        <v>17834</v>
      </c>
      <c r="G46" s="53">
        <v>17575</v>
      </c>
      <c r="H46" s="53">
        <v>259</v>
      </c>
      <c r="I46" s="53">
        <v>1894</v>
      </c>
    </row>
    <row r="47" spans="1:9" s="45" customFormat="1" ht="15" customHeight="1">
      <c r="A47" s="52">
        <v>8</v>
      </c>
      <c r="B47" s="53">
        <v>300025</v>
      </c>
      <c r="C47" s="53">
        <v>3212</v>
      </c>
      <c r="D47" s="53">
        <v>1387</v>
      </c>
      <c r="E47" s="53">
        <v>1825</v>
      </c>
      <c r="F47" s="53">
        <v>17189</v>
      </c>
      <c r="G47" s="53">
        <v>17484</v>
      </c>
      <c r="H47" s="53">
        <v>-295</v>
      </c>
      <c r="I47" s="53">
        <v>1530</v>
      </c>
    </row>
    <row r="48" spans="1:9" s="45" customFormat="1" ht="15" customHeight="1">
      <c r="A48" s="54">
        <v>9</v>
      </c>
      <c r="B48" s="55">
        <v>302125</v>
      </c>
      <c r="C48" s="56">
        <v>3057</v>
      </c>
      <c r="D48" s="56">
        <v>1387</v>
      </c>
      <c r="E48" s="56">
        <v>1670</v>
      </c>
      <c r="F48" s="56">
        <v>16720</v>
      </c>
      <c r="G48" s="56">
        <v>16290</v>
      </c>
      <c r="H48" s="56">
        <v>430</v>
      </c>
      <c r="I48" s="56">
        <v>2100</v>
      </c>
    </row>
    <row r="49" spans="1:9" s="45" customFormat="1" ht="15" customHeight="1">
      <c r="A49" s="54">
        <v>10</v>
      </c>
      <c r="B49" s="55">
        <v>305102</v>
      </c>
      <c r="C49" s="56">
        <v>3174</v>
      </c>
      <c r="D49" s="56">
        <v>1456</v>
      </c>
      <c r="E49" s="56">
        <v>1718</v>
      </c>
      <c r="F49" s="56">
        <v>16848</v>
      </c>
      <c r="G49" s="56">
        <v>15589</v>
      </c>
      <c r="H49" s="56">
        <v>1259</v>
      </c>
      <c r="I49" s="56">
        <v>2977</v>
      </c>
    </row>
    <row r="50" spans="1:9" ht="15" customHeight="1">
      <c r="A50" s="54">
        <v>11</v>
      </c>
      <c r="B50" s="55">
        <v>308077</v>
      </c>
      <c r="C50" s="56">
        <v>3138</v>
      </c>
      <c r="D50" s="56">
        <v>1628</v>
      </c>
      <c r="E50" s="56">
        <v>1510</v>
      </c>
      <c r="F50" s="56">
        <v>17217</v>
      </c>
      <c r="G50" s="56">
        <v>15752</v>
      </c>
      <c r="H50" s="56">
        <v>1465</v>
      </c>
      <c r="I50" s="56">
        <v>2975</v>
      </c>
    </row>
    <row r="51" spans="1:9" ht="15" customHeight="1">
      <c r="A51" s="54">
        <v>12</v>
      </c>
      <c r="B51" s="55">
        <v>310048</v>
      </c>
      <c r="C51" s="56">
        <v>3050</v>
      </c>
      <c r="D51" s="56">
        <v>1612</v>
      </c>
      <c r="E51" s="56">
        <v>1438</v>
      </c>
      <c r="F51" s="56">
        <v>16453</v>
      </c>
      <c r="G51" s="56">
        <v>15920</v>
      </c>
      <c r="H51" s="56">
        <v>533</v>
      </c>
      <c r="I51" s="56">
        <v>1971</v>
      </c>
    </row>
    <row r="52" spans="1:9" ht="15" customHeight="1">
      <c r="A52" s="52">
        <v>13</v>
      </c>
      <c r="B52" s="56">
        <v>311888</v>
      </c>
      <c r="C52" s="56">
        <v>3098</v>
      </c>
      <c r="D52" s="56">
        <v>1617</v>
      </c>
      <c r="E52" s="56">
        <v>1481</v>
      </c>
      <c r="F52" s="56">
        <v>16025</v>
      </c>
      <c r="G52" s="56">
        <v>15666</v>
      </c>
      <c r="H52" s="56">
        <v>359</v>
      </c>
      <c r="I52" s="56">
        <v>1840</v>
      </c>
    </row>
    <row r="53" spans="1:9" ht="15" customHeight="1">
      <c r="A53" s="57" t="s">
        <v>58</v>
      </c>
      <c r="B53" s="56">
        <v>314439</v>
      </c>
      <c r="C53" s="56">
        <v>3037</v>
      </c>
      <c r="D53" s="56">
        <v>1680</v>
      </c>
      <c r="E53" s="56">
        <v>1357</v>
      </c>
      <c r="F53" s="56">
        <v>16144</v>
      </c>
      <c r="G53" s="56">
        <v>14950</v>
      </c>
      <c r="H53" s="56">
        <v>1194</v>
      </c>
      <c r="I53" s="56">
        <v>2551</v>
      </c>
    </row>
    <row r="54" spans="1:9" ht="15" customHeight="1">
      <c r="A54" s="57" t="s">
        <v>32</v>
      </c>
      <c r="B54" s="56">
        <v>316200</v>
      </c>
      <c r="C54" s="56">
        <v>3077</v>
      </c>
      <c r="D54" s="56">
        <v>1727</v>
      </c>
      <c r="E54" s="56">
        <v>1350</v>
      </c>
      <c r="F54" s="56">
        <v>15670</v>
      </c>
      <c r="G54" s="56">
        <v>15259</v>
      </c>
      <c r="H54" s="56">
        <v>411</v>
      </c>
      <c r="I54" s="56">
        <v>1761</v>
      </c>
    </row>
    <row r="55" spans="1:9" ht="15" customHeight="1">
      <c r="A55" s="57" t="s">
        <v>33</v>
      </c>
      <c r="B55" s="56">
        <v>317731</v>
      </c>
      <c r="C55" s="56">
        <v>3039</v>
      </c>
      <c r="D55" s="56">
        <v>1860</v>
      </c>
      <c r="E55" s="56">
        <v>1179</v>
      </c>
      <c r="F55" s="56">
        <v>14991</v>
      </c>
      <c r="G55" s="56">
        <v>14639</v>
      </c>
      <c r="H55" s="56">
        <v>352</v>
      </c>
      <c r="I55" s="56">
        <v>1531</v>
      </c>
    </row>
    <row r="56" spans="1:9" ht="15" customHeight="1">
      <c r="A56" s="57" t="s">
        <v>34</v>
      </c>
      <c r="B56" s="56">
        <v>317358</v>
      </c>
      <c r="C56" s="56">
        <v>2751</v>
      </c>
      <c r="D56" s="56">
        <v>1932</v>
      </c>
      <c r="E56" s="56">
        <v>819</v>
      </c>
      <c r="F56" s="56">
        <v>13882</v>
      </c>
      <c r="G56" s="56">
        <v>15074</v>
      </c>
      <c r="H56" s="56">
        <v>-1192</v>
      </c>
      <c r="I56" s="56">
        <v>-373</v>
      </c>
    </row>
    <row r="57" spans="1:9" ht="15" customHeight="1">
      <c r="A57" s="57" t="s">
        <v>35</v>
      </c>
      <c r="B57" s="56">
        <v>318929</v>
      </c>
      <c r="C57" s="56">
        <v>2830</v>
      </c>
      <c r="D57" s="56">
        <v>1922</v>
      </c>
      <c r="E57" s="56">
        <v>908</v>
      </c>
      <c r="F57" s="56">
        <v>15377</v>
      </c>
      <c r="G57" s="56">
        <v>14714</v>
      </c>
      <c r="H57" s="56">
        <v>663</v>
      </c>
      <c r="I57" s="56">
        <v>1571</v>
      </c>
    </row>
    <row r="58" spans="1:9" ht="15" customHeight="1">
      <c r="A58" s="57" t="s">
        <v>36</v>
      </c>
      <c r="B58" s="58">
        <v>320332</v>
      </c>
      <c r="C58" s="58">
        <v>2914</v>
      </c>
      <c r="D58" s="58">
        <v>2087</v>
      </c>
      <c r="E58" s="58">
        <v>827</v>
      </c>
      <c r="F58" s="58">
        <v>14444</v>
      </c>
      <c r="G58" s="58">
        <v>13868</v>
      </c>
      <c r="H58" s="58">
        <v>576</v>
      </c>
      <c r="I58" s="58">
        <v>1403</v>
      </c>
    </row>
    <row r="59" spans="1:9" ht="15" customHeight="1">
      <c r="A59" s="57" t="s">
        <v>37</v>
      </c>
      <c r="B59" s="58">
        <v>322720</v>
      </c>
      <c r="C59" s="58">
        <v>2780</v>
      </c>
      <c r="D59" s="58">
        <v>2008</v>
      </c>
      <c r="E59" s="58">
        <f t="shared" ref="E59:E68" si="0">C59-D59</f>
        <v>772</v>
      </c>
      <c r="F59" s="58">
        <v>14575</v>
      </c>
      <c r="G59" s="58">
        <v>12959</v>
      </c>
      <c r="H59" s="58">
        <f t="shared" ref="H59:H68" si="1">F59-G59</f>
        <v>1616</v>
      </c>
      <c r="I59" s="58">
        <f t="shared" ref="I59:I68" si="2">IF(E59+H59=B59-B58,E59+H59,"")</f>
        <v>2388</v>
      </c>
    </row>
    <row r="60" spans="1:9" ht="15" customHeight="1">
      <c r="A60" s="57" t="s">
        <v>59</v>
      </c>
      <c r="B60" s="58">
        <v>325862</v>
      </c>
      <c r="C60" s="58">
        <v>2825</v>
      </c>
      <c r="D60" s="58">
        <v>2114</v>
      </c>
      <c r="E60" s="58">
        <f t="shared" si="0"/>
        <v>711</v>
      </c>
      <c r="F60" s="58">
        <v>14948</v>
      </c>
      <c r="G60" s="58">
        <v>12517</v>
      </c>
      <c r="H60" s="58">
        <f t="shared" si="1"/>
        <v>2431</v>
      </c>
      <c r="I60" s="58">
        <f t="shared" si="2"/>
        <v>3142</v>
      </c>
    </row>
    <row r="61" spans="1:9" ht="15" customHeight="1">
      <c r="A61" s="57" t="s">
        <v>60</v>
      </c>
      <c r="B61" s="58">
        <v>328182</v>
      </c>
      <c r="C61" s="58">
        <v>2813</v>
      </c>
      <c r="D61" s="58">
        <v>2273</v>
      </c>
      <c r="E61" s="58">
        <f t="shared" si="0"/>
        <v>540</v>
      </c>
      <c r="F61" s="58">
        <v>14550</v>
      </c>
      <c r="G61" s="58">
        <v>12770</v>
      </c>
      <c r="H61" s="58">
        <f t="shared" si="1"/>
        <v>1780</v>
      </c>
      <c r="I61" s="58">
        <f t="shared" si="2"/>
        <v>2320</v>
      </c>
    </row>
    <row r="62" spans="1:9" ht="15" customHeight="1">
      <c r="A62" s="59">
        <v>23</v>
      </c>
      <c r="B62" s="58">
        <v>329229</v>
      </c>
      <c r="C62" s="58">
        <v>2746</v>
      </c>
      <c r="D62" s="58">
        <v>2386</v>
      </c>
      <c r="E62" s="58">
        <f t="shared" si="0"/>
        <v>360</v>
      </c>
      <c r="F62" s="58">
        <v>13391</v>
      </c>
      <c r="G62" s="58">
        <v>12704</v>
      </c>
      <c r="H62" s="58">
        <f t="shared" si="1"/>
        <v>687</v>
      </c>
      <c r="I62" s="58">
        <f t="shared" si="2"/>
        <v>1047</v>
      </c>
    </row>
    <row r="63" spans="1:9" ht="15" customHeight="1">
      <c r="A63" s="59">
        <v>24</v>
      </c>
      <c r="B63" s="58">
        <v>330194</v>
      </c>
      <c r="C63" s="58">
        <v>2834</v>
      </c>
      <c r="D63" s="58">
        <v>2441</v>
      </c>
      <c r="E63" s="58">
        <f t="shared" si="0"/>
        <v>393</v>
      </c>
      <c r="F63" s="58">
        <v>13487</v>
      </c>
      <c r="G63" s="58">
        <v>12915</v>
      </c>
      <c r="H63" s="58">
        <f t="shared" si="1"/>
        <v>572</v>
      </c>
      <c r="I63" s="58">
        <f t="shared" si="2"/>
        <v>965</v>
      </c>
    </row>
    <row r="64" spans="1:9" ht="15" customHeight="1">
      <c r="A64" s="59">
        <v>25</v>
      </c>
      <c r="B64" s="58">
        <v>331565</v>
      </c>
      <c r="C64" s="58">
        <v>2758</v>
      </c>
      <c r="D64" s="58">
        <v>2446</v>
      </c>
      <c r="E64" s="58">
        <f t="shared" si="0"/>
        <v>312</v>
      </c>
      <c r="F64" s="58">
        <v>13503</v>
      </c>
      <c r="G64" s="58">
        <v>12444</v>
      </c>
      <c r="H64" s="58">
        <f t="shared" si="1"/>
        <v>1059</v>
      </c>
      <c r="I64" s="58">
        <f t="shared" si="2"/>
        <v>1371</v>
      </c>
    </row>
    <row r="65" spans="1:9" ht="15" customHeight="1">
      <c r="A65" s="59">
        <v>26</v>
      </c>
      <c r="B65" s="58">
        <v>333736</v>
      </c>
      <c r="C65" s="58">
        <v>2795</v>
      </c>
      <c r="D65" s="58">
        <v>2559</v>
      </c>
      <c r="E65" s="58">
        <f t="shared" si="0"/>
        <v>236</v>
      </c>
      <c r="F65" s="58">
        <v>14078</v>
      </c>
      <c r="G65" s="58">
        <v>12143</v>
      </c>
      <c r="H65" s="58">
        <f t="shared" si="1"/>
        <v>1935</v>
      </c>
      <c r="I65" s="58">
        <f t="shared" si="2"/>
        <v>2171</v>
      </c>
    </row>
    <row r="66" spans="1:9" ht="15" customHeight="1">
      <c r="A66" s="59">
        <v>27</v>
      </c>
      <c r="B66" s="58">
        <v>336565</v>
      </c>
      <c r="C66" s="58">
        <v>2764</v>
      </c>
      <c r="D66" s="58">
        <v>2669</v>
      </c>
      <c r="E66" s="58">
        <f t="shared" si="0"/>
        <v>95</v>
      </c>
      <c r="F66" s="58">
        <v>15298</v>
      </c>
      <c r="G66" s="58">
        <v>12564</v>
      </c>
      <c r="H66" s="58">
        <f t="shared" si="1"/>
        <v>2734</v>
      </c>
      <c r="I66" s="58">
        <f t="shared" si="2"/>
        <v>2829</v>
      </c>
    </row>
    <row r="67" spans="1:9" ht="15" customHeight="1">
      <c r="A67" s="59">
        <v>28</v>
      </c>
      <c r="B67" s="58">
        <v>339156</v>
      </c>
      <c r="C67" s="58">
        <v>2876</v>
      </c>
      <c r="D67" s="58">
        <v>2715</v>
      </c>
      <c r="E67" s="58">
        <f t="shared" si="0"/>
        <v>161</v>
      </c>
      <c r="F67" s="58">
        <v>14912</v>
      </c>
      <c r="G67" s="58">
        <v>12482</v>
      </c>
      <c r="H67" s="58">
        <f t="shared" si="1"/>
        <v>2430</v>
      </c>
      <c r="I67" s="58">
        <f t="shared" si="2"/>
        <v>2591</v>
      </c>
    </row>
    <row r="68" spans="1:9" ht="15" customHeight="1">
      <c r="A68" s="59">
        <v>29</v>
      </c>
      <c r="B68" s="58">
        <v>340862</v>
      </c>
      <c r="C68" s="58">
        <v>2763</v>
      </c>
      <c r="D68" s="58">
        <v>2667</v>
      </c>
      <c r="E68" s="58">
        <f t="shared" si="0"/>
        <v>96</v>
      </c>
      <c r="F68" s="58">
        <v>14552</v>
      </c>
      <c r="G68" s="58">
        <v>12942</v>
      </c>
      <c r="H68" s="58">
        <f t="shared" si="1"/>
        <v>1610</v>
      </c>
      <c r="I68" s="58">
        <f t="shared" si="2"/>
        <v>1706</v>
      </c>
    </row>
    <row r="69" spans="1:9" ht="15" customHeight="1">
      <c r="A69" s="59">
        <v>30</v>
      </c>
      <c r="B69" s="58">
        <v>342945</v>
      </c>
      <c r="C69" s="58">
        <v>2682</v>
      </c>
      <c r="D69" s="58">
        <v>2902</v>
      </c>
      <c r="E69" s="58">
        <f>C69-D69</f>
        <v>-220</v>
      </c>
      <c r="F69" s="58">
        <v>15296</v>
      </c>
      <c r="G69" s="58">
        <v>12993</v>
      </c>
      <c r="H69" s="58">
        <f>F69-G69</f>
        <v>2303</v>
      </c>
      <c r="I69" s="58">
        <f>IF(E69+H69=B69-B68,E69+H69,"")</f>
        <v>2083</v>
      </c>
    </row>
    <row r="70" spans="1:9" ht="15" customHeight="1">
      <c r="A70" s="21" t="s">
        <v>61</v>
      </c>
      <c r="B70" s="60">
        <v>344528</v>
      </c>
      <c r="C70" s="58">
        <v>2544</v>
      </c>
      <c r="D70" s="58">
        <v>2946</v>
      </c>
      <c r="E70" s="58">
        <f>C70-D70</f>
        <v>-402</v>
      </c>
      <c r="F70" s="58">
        <v>15073</v>
      </c>
      <c r="G70" s="58">
        <v>13088</v>
      </c>
      <c r="H70" s="58">
        <f>F70-G70</f>
        <v>1985</v>
      </c>
      <c r="I70" s="58">
        <f>IF(E70+H70=B70-B69,E70+H70,"")</f>
        <v>1583</v>
      </c>
    </row>
    <row r="71" spans="1:9" ht="15" customHeight="1">
      <c r="A71" s="260" t="s">
        <v>62</v>
      </c>
      <c r="B71" s="261"/>
      <c r="C71" s="261"/>
      <c r="D71" s="261"/>
      <c r="E71" s="261"/>
      <c r="F71" s="261"/>
      <c r="G71" s="261"/>
      <c r="H71" s="261"/>
      <c r="I71" s="261"/>
    </row>
    <row r="72" spans="1:9" ht="15" customHeight="1">
      <c r="A72" s="9" t="s">
        <v>63</v>
      </c>
      <c r="B72" s="61"/>
      <c r="C72" s="61"/>
      <c r="D72" s="61"/>
      <c r="E72" s="61"/>
      <c r="F72" s="61"/>
      <c r="G72" s="61"/>
      <c r="H72" s="9"/>
      <c r="I72" s="20"/>
    </row>
    <row r="73" spans="1:9" ht="15" customHeight="1">
      <c r="A73" s="9" t="s">
        <v>64</v>
      </c>
      <c r="B73" s="20"/>
      <c r="C73" s="20"/>
      <c r="D73" s="20"/>
      <c r="E73" s="20"/>
      <c r="F73" s="20"/>
      <c r="G73" s="20"/>
      <c r="H73" s="20"/>
      <c r="I73" s="62" t="s">
        <v>65</v>
      </c>
    </row>
  </sheetData>
  <mergeCells count="3">
    <mergeCell ref="A5:A6"/>
    <mergeCell ref="I5:I6"/>
    <mergeCell ref="A71:I7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58"/>
  <sheetViews>
    <sheetView zoomScale="85" zoomScaleNormal="85" workbookViewId="0"/>
  </sheetViews>
  <sheetFormatPr defaultColWidth="9" defaultRowHeight="15" customHeight="1"/>
  <cols>
    <col min="1" max="1" width="11.25" style="70" customWidth="1"/>
    <col min="2" max="4" width="10.625" style="67" customWidth="1"/>
    <col min="5" max="5" width="11.25" style="70" customWidth="1"/>
    <col min="6" max="8" width="10.625" style="67" customWidth="1"/>
    <col min="9" max="16384" width="9" style="67"/>
  </cols>
  <sheetData>
    <row r="1" spans="1:8" ht="15" customHeight="1">
      <c r="A1" s="556" t="s">
        <v>908</v>
      </c>
    </row>
    <row r="3" spans="1:8" ht="15" customHeight="1">
      <c r="A3" s="63" t="s">
        <v>66</v>
      </c>
      <c r="B3" s="64"/>
      <c r="C3" s="64"/>
      <c r="D3" s="64"/>
      <c r="E3" s="65"/>
      <c r="F3" s="66"/>
      <c r="G3" s="66"/>
      <c r="H3" s="66"/>
    </row>
    <row r="4" spans="1:8" ht="15" customHeight="1">
      <c r="A4" s="68" t="s">
        <v>67</v>
      </c>
      <c r="B4" s="69"/>
      <c r="C4" s="69"/>
      <c r="H4" s="71" t="s">
        <v>68</v>
      </c>
    </row>
    <row r="5" spans="1:8" s="70" customFormat="1" ht="15" customHeight="1">
      <c r="A5" s="72" t="s">
        <v>69</v>
      </c>
      <c r="B5" s="72" t="s">
        <v>70</v>
      </c>
      <c r="C5" s="73" t="s">
        <v>10</v>
      </c>
      <c r="D5" s="74" t="s">
        <v>11</v>
      </c>
      <c r="E5" s="75" t="s">
        <v>69</v>
      </c>
      <c r="F5" s="73" t="s">
        <v>70</v>
      </c>
      <c r="G5" s="73" t="s">
        <v>10</v>
      </c>
      <c r="H5" s="74" t="s">
        <v>11</v>
      </c>
    </row>
    <row r="6" spans="1:8" ht="14.25" customHeight="1">
      <c r="A6" s="76" t="s">
        <v>71</v>
      </c>
      <c r="B6" s="77">
        <f>SUM(B7:B57,F7:F57)</f>
        <v>344528</v>
      </c>
      <c r="C6" s="77">
        <f t="shared" ref="C6:D6" si="0">SUM(C7:C57,G7:G57)</f>
        <v>171353</v>
      </c>
      <c r="D6" s="77">
        <f t="shared" si="0"/>
        <v>173175</v>
      </c>
      <c r="E6" s="78"/>
      <c r="F6" s="79"/>
      <c r="G6" s="77"/>
      <c r="H6" s="77"/>
    </row>
    <row r="7" spans="1:8" ht="14.25" customHeight="1">
      <c r="A7" s="80">
        <v>0</v>
      </c>
      <c r="B7" s="18">
        <v>2493</v>
      </c>
      <c r="C7" s="18">
        <v>1356</v>
      </c>
      <c r="D7" s="81">
        <v>1137</v>
      </c>
      <c r="E7" s="82">
        <v>50</v>
      </c>
      <c r="F7" s="83">
        <v>5848</v>
      </c>
      <c r="G7" s="18">
        <v>3003</v>
      </c>
      <c r="H7" s="18">
        <v>2845</v>
      </c>
    </row>
    <row r="8" spans="1:8" ht="14.25" customHeight="1">
      <c r="A8" s="80">
        <v>1</v>
      </c>
      <c r="B8" s="18">
        <v>2712</v>
      </c>
      <c r="C8" s="18">
        <v>1404</v>
      </c>
      <c r="D8" s="81">
        <v>1308</v>
      </c>
      <c r="E8" s="82">
        <v>51</v>
      </c>
      <c r="F8" s="83">
        <v>5527</v>
      </c>
      <c r="G8" s="18">
        <v>2905</v>
      </c>
      <c r="H8" s="18">
        <v>2622</v>
      </c>
    </row>
    <row r="9" spans="1:8" ht="14.25" customHeight="1">
      <c r="A9" s="80">
        <v>2</v>
      </c>
      <c r="B9" s="18">
        <v>2883</v>
      </c>
      <c r="C9" s="18">
        <v>1474</v>
      </c>
      <c r="D9" s="81">
        <v>1409</v>
      </c>
      <c r="E9" s="82">
        <v>52</v>
      </c>
      <c r="F9" s="83">
        <v>5515</v>
      </c>
      <c r="G9" s="18">
        <v>2894</v>
      </c>
      <c r="H9" s="18">
        <v>2621</v>
      </c>
    </row>
    <row r="10" spans="1:8" ht="14.25" customHeight="1">
      <c r="A10" s="80">
        <v>3</v>
      </c>
      <c r="B10" s="18">
        <v>2974</v>
      </c>
      <c r="C10" s="18">
        <v>1504</v>
      </c>
      <c r="D10" s="81">
        <v>1470</v>
      </c>
      <c r="E10" s="82">
        <v>53</v>
      </c>
      <c r="F10" s="83">
        <v>3947</v>
      </c>
      <c r="G10" s="18">
        <v>2072</v>
      </c>
      <c r="H10" s="18">
        <v>1875</v>
      </c>
    </row>
    <row r="11" spans="1:8" ht="14.25" customHeight="1">
      <c r="A11" s="80">
        <v>4</v>
      </c>
      <c r="B11" s="18">
        <v>2956</v>
      </c>
      <c r="C11" s="18">
        <v>1524</v>
      </c>
      <c r="D11" s="81">
        <v>1432</v>
      </c>
      <c r="E11" s="82">
        <v>54</v>
      </c>
      <c r="F11" s="83">
        <v>4977</v>
      </c>
      <c r="G11" s="18">
        <v>2599</v>
      </c>
      <c r="H11" s="18">
        <v>2378</v>
      </c>
    </row>
    <row r="12" spans="1:8" ht="14.25" customHeight="1">
      <c r="A12" s="80">
        <v>5</v>
      </c>
      <c r="B12" s="18">
        <v>2942</v>
      </c>
      <c r="C12" s="18">
        <v>1510</v>
      </c>
      <c r="D12" s="81">
        <v>1432</v>
      </c>
      <c r="E12" s="82">
        <v>55</v>
      </c>
      <c r="F12" s="83">
        <v>4541</v>
      </c>
      <c r="G12" s="18">
        <v>2346</v>
      </c>
      <c r="H12" s="18">
        <v>2195</v>
      </c>
    </row>
    <row r="13" spans="1:8" ht="14.25" customHeight="1">
      <c r="A13" s="80">
        <v>6</v>
      </c>
      <c r="B13" s="18">
        <v>2952</v>
      </c>
      <c r="C13" s="18">
        <v>1486</v>
      </c>
      <c r="D13" s="81">
        <v>1466</v>
      </c>
      <c r="E13" s="82">
        <v>56</v>
      </c>
      <c r="F13" s="83">
        <v>4220</v>
      </c>
      <c r="G13" s="18">
        <v>2190</v>
      </c>
      <c r="H13" s="18">
        <v>2030</v>
      </c>
    </row>
    <row r="14" spans="1:8" ht="14.25" customHeight="1">
      <c r="A14" s="80">
        <v>7</v>
      </c>
      <c r="B14" s="18">
        <v>3065</v>
      </c>
      <c r="C14" s="18">
        <v>1534</v>
      </c>
      <c r="D14" s="81">
        <v>1531</v>
      </c>
      <c r="E14" s="82">
        <v>57</v>
      </c>
      <c r="F14" s="83">
        <v>3859</v>
      </c>
      <c r="G14" s="18">
        <v>2032</v>
      </c>
      <c r="H14" s="18">
        <v>1827</v>
      </c>
    </row>
    <row r="15" spans="1:8" ht="14.25" customHeight="1">
      <c r="A15" s="80">
        <v>8</v>
      </c>
      <c r="B15" s="18">
        <v>2952</v>
      </c>
      <c r="C15" s="18">
        <v>1517</v>
      </c>
      <c r="D15" s="81">
        <v>1435</v>
      </c>
      <c r="E15" s="82">
        <v>58</v>
      </c>
      <c r="F15" s="83">
        <v>3549</v>
      </c>
      <c r="G15" s="18">
        <v>1762</v>
      </c>
      <c r="H15" s="18">
        <v>1787</v>
      </c>
    </row>
    <row r="16" spans="1:8" ht="14.25" customHeight="1">
      <c r="A16" s="80">
        <v>9</v>
      </c>
      <c r="B16" s="18">
        <v>3118</v>
      </c>
      <c r="C16" s="18">
        <v>1647</v>
      </c>
      <c r="D16" s="81">
        <v>1471</v>
      </c>
      <c r="E16" s="82">
        <v>59</v>
      </c>
      <c r="F16" s="83">
        <v>3551</v>
      </c>
      <c r="G16" s="18">
        <v>1823</v>
      </c>
      <c r="H16" s="18">
        <v>1728</v>
      </c>
    </row>
    <row r="17" spans="1:8" ht="14.25" customHeight="1">
      <c r="A17" s="80">
        <v>10</v>
      </c>
      <c r="B17" s="18">
        <v>3073</v>
      </c>
      <c r="C17" s="18">
        <v>1520</v>
      </c>
      <c r="D17" s="81">
        <v>1553</v>
      </c>
      <c r="E17" s="82">
        <v>60</v>
      </c>
      <c r="F17" s="83">
        <v>3505</v>
      </c>
      <c r="G17" s="18">
        <v>1788</v>
      </c>
      <c r="H17" s="18">
        <v>1717</v>
      </c>
    </row>
    <row r="18" spans="1:8" ht="14.25" customHeight="1">
      <c r="A18" s="80">
        <v>11</v>
      </c>
      <c r="B18" s="18">
        <v>3055</v>
      </c>
      <c r="C18" s="18">
        <v>1575</v>
      </c>
      <c r="D18" s="81">
        <v>1480</v>
      </c>
      <c r="E18" s="82">
        <v>61</v>
      </c>
      <c r="F18" s="83">
        <v>3486</v>
      </c>
      <c r="G18" s="18">
        <v>1711</v>
      </c>
      <c r="H18" s="18">
        <v>1775</v>
      </c>
    </row>
    <row r="19" spans="1:8" ht="14.25" customHeight="1">
      <c r="A19" s="80">
        <v>12</v>
      </c>
      <c r="B19" s="18">
        <v>3167</v>
      </c>
      <c r="C19" s="18">
        <v>1621</v>
      </c>
      <c r="D19" s="81">
        <v>1546</v>
      </c>
      <c r="E19" s="82">
        <v>62</v>
      </c>
      <c r="F19" s="83">
        <v>3268</v>
      </c>
      <c r="G19" s="18">
        <v>1673</v>
      </c>
      <c r="H19" s="18">
        <v>1595</v>
      </c>
    </row>
    <row r="20" spans="1:8" ht="14.25" customHeight="1">
      <c r="A20" s="80">
        <v>13</v>
      </c>
      <c r="B20" s="18">
        <v>3054</v>
      </c>
      <c r="C20" s="18">
        <v>1528</v>
      </c>
      <c r="D20" s="81">
        <v>1526</v>
      </c>
      <c r="E20" s="82">
        <v>63</v>
      </c>
      <c r="F20" s="83">
        <v>3312</v>
      </c>
      <c r="G20" s="18">
        <v>1629</v>
      </c>
      <c r="H20" s="18">
        <v>1683</v>
      </c>
    </row>
    <row r="21" spans="1:8" ht="14.25" customHeight="1">
      <c r="A21" s="80">
        <v>14</v>
      </c>
      <c r="B21" s="18">
        <v>2915</v>
      </c>
      <c r="C21" s="18">
        <v>1539</v>
      </c>
      <c r="D21" s="81">
        <v>1376</v>
      </c>
      <c r="E21" s="82">
        <v>64</v>
      </c>
      <c r="F21" s="83">
        <v>3639</v>
      </c>
      <c r="G21" s="18">
        <v>1798</v>
      </c>
      <c r="H21" s="18">
        <v>1841</v>
      </c>
    </row>
    <row r="22" spans="1:8" ht="14.25" customHeight="1">
      <c r="A22" s="80">
        <v>15</v>
      </c>
      <c r="B22" s="18">
        <v>3049</v>
      </c>
      <c r="C22" s="18">
        <v>1560</v>
      </c>
      <c r="D22" s="81">
        <v>1489</v>
      </c>
      <c r="E22" s="82">
        <v>65</v>
      </c>
      <c r="F22" s="83">
        <v>3606</v>
      </c>
      <c r="G22" s="18">
        <v>1768</v>
      </c>
      <c r="H22" s="18">
        <v>1838</v>
      </c>
    </row>
    <row r="23" spans="1:8" ht="14.25" customHeight="1">
      <c r="A23" s="80">
        <v>16</v>
      </c>
      <c r="B23" s="18">
        <v>3215</v>
      </c>
      <c r="C23" s="18">
        <v>1609</v>
      </c>
      <c r="D23" s="81">
        <v>1606</v>
      </c>
      <c r="E23" s="82">
        <v>66</v>
      </c>
      <c r="F23" s="83">
        <v>3750</v>
      </c>
      <c r="G23" s="18">
        <v>1834</v>
      </c>
      <c r="H23" s="18">
        <v>1916</v>
      </c>
    </row>
    <row r="24" spans="1:8" ht="14.25" customHeight="1">
      <c r="A24" s="80">
        <v>17</v>
      </c>
      <c r="B24" s="18">
        <v>3134</v>
      </c>
      <c r="C24" s="18">
        <v>1604</v>
      </c>
      <c r="D24" s="81">
        <v>1530</v>
      </c>
      <c r="E24" s="82">
        <v>67</v>
      </c>
      <c r="F24" s="83">
        <v>4123</v>
      </c>
      <c r="G24" s="18">
        <v>1922</v>
      </c>
      <c r="H24" s="18">
        <v>2201</v>
      </c>
    </row>
    <row r="25" spans="1:8" ht="14.25" customHeight="1">
      <c r="A25" s="80">
        <v>18</v>
      </c>
      <c r="B25" s="18">
        <v>3189</v>
      </c>
      <c r="C25" s="18">
        <v>1665</v>
      </c>
      <c r="D25" s="81">
        <v>1524</v>
      </c>
      <c r="E25" s="82">
        <v>68</v>
      </c>
      <c r="F25" s="83">
        <v>4195</v>
      </c>
      <c r="G25" s="18">
        <v>2022</v>
      </c>
      <c r="H25" s="18">
        <v>2173</v>
      </c>
    </row>
    <row r="26" spans="1:8" ht="14.25" customHeight="1">
      <c r="A26" s="80">
        <v>19</v>
      </c>
      <c r="B26" s="18">
        <v>3336</v>
      </c>
      <c r="C26" s="18">
        <v>1687</v>
      </c>
      <c r="D26" s="81">
        <v>1649</v>
      </c>
      <c r="E26" s="82">
        <v>69</v>
      </c>
      <c r="F26" s="83">
        <v>4619</v>
      </c>
      <c r="G26" s="18">
        <v>2208</v>
      </c>
      <c r="H26" s="18">
        <v>2411</v>
      </c>
    </row>
    <row r="27" spans="1:8" ht="14.25" customHeight="1">
      <c r="A27" s="80">
        <v>20</v>
      </c>
      <c r="B27" s="18">
        <v>3517</v>
      </c>
      <c r="C27" s="18">
        <v>1801</v>
      </c>
      <c r="D27" s="81">
        <v>1716</v>
      </c>
      <c r="E27" s="82">
        <v>70</v>
      </c>
      <c r="F27" s="83">
        <v>5259</v>
      </c>
      <c r="G27" s="18">
        <v>2456</v>
      </c>
      <c r="H27" s="18">
        <v>2803</v>
      </c>
    </row>
    <row r="28" spans="1:8" ht="14.25" customHeight="1">
      <c r="A28" s="80">
        <v>21</v>
      </c>
      <c r="B28" s="18">
        <v>3719</v>
      </c>
      <c r="C28" s="18">
        <v>1868</v>
      </c>
      <c r="D28" s="81">
        <v>1851</v>
      </c>
      <c r="E28" s="82">
        <v>71</v>
      </c>
      <c r="F28" s="83">
        <v>5129</v>
      </c>
      <c r="G28" s="18">
        <v>2400</v>
      </c>
      <c r="H28" s="18">
        <v>2729</v>
      </c>
    </row>
    <row r="29" spans="1:8" ht="14.25" customHeight="1">
      <c r="A29" s="80">
        <v>22</v>
      </c>
      <c r="B29" s="18">
        <v>3555</v>
      </c>
      <c r="C29" s="18">
        <v>1773</v>
      </c>
      <c r="D29" s="81">
        <v>1782</v>
      </c>
      <c r="E29" s="82">
        <v>72</v>
      </c>
      <c r="F29" s="83">
        <v>5409</v>
      </c>
      <c r="G29" s="18">
        <v>2461</v>
      </c>
      <c r="H29" s="18">
        <v>2948</v>
      </c>
    </row>
    <row r="30" spans="1:8" ht="14.25" customHeight="1">
      <c r="A30" s="80">
        <v>23</v>
      </c>
      <c r="B30" s="18">
        <v>3810</v>
      </c>
      <c r="C30" s="18">
        <v>1891</v>
      </c>
      <c r="D30" s="81">
        <v>1919</v>
      </c>
      <c r="E30" s="82">
        <v>73</v>
      </c>
      <c r="F30" s="83">
        <v>3798</v>
      </c>
      <c r="G30" s="18">
        <v>1714</v>
      </c>
      <c r="H30" s="18">
        <v>2084</v>
      </c>
    </row>
    <row r="31" spans="1:8" ht="14.25" customHeight="1">
      <c r="A31" s="80">
        <v>24</v>
      </c>
      <c r="B31" s="18">
        <v>3674</v>
      </c>
      <c r="C31" s="18">
        <v>1836</v>
      </c>
      <c r="D31" s="81">
        <v>1838</v>
      </c>
      <c r="E31" s="82">
        <v>74</v>
      </c>
      <c r="F31" s="83">
        <v>3294</v>
      </c>
      <c r="G31" s="18">
        <v>1512</v>
      </c>
      <c r="H31" s="18">
        <v>1782</v>
      </c>
    </row>
    <row r="32" spans="1:8" ht="14.25" customHeight="1">
      <c r="A32" s="80">
        <v>25</v>
      </c>
      <c r="B32" s="18">
        <v>3800</v>
      </c>
      <c r="C32" s="18">
        <v>1918</v>
      </c>
      <c r="D32" s="81">
        <v>1882</v>
      </c>
      <c r="E32" s="82">
        <v>75</v>
      </c>
      <c r="F32" s="83">
        <v>4193</v>
      </c>
      <c r="G32" s="18">
        <v>1952</v>
      </c>
      <c r="H32" s="18">
        <v>2241</v>
      </c>
    </row>
    <row r="33" spans="1:8" ht="14.25" customHeight="1">
      <c r="A33" s="80">
        <v>26</v>
      </c>
      <c r="B33" s="18">
        <v>3529</v>
      </c>
      <c r="C33" s="18">
        <v>1793</v>
      </c>
      <c r="D33" s="81">
        <v>1736</v>
      </c>
      <c r="E33" s="82">
        <v>76</v>
      </c>
      <c r="F33" s="83">
        <v>4457</v>
      </c>
      <c r="G33" s="18">
        <v>1932</v>
      </c>
      <c r="H33" s="18">
        <v>2525</v>
      </c>
    </row>
    <row r="34" spans="1:8" ht="14.25" customHeight="1">
      <c r="A34" s="80">
        <v>27</v>
      </c>
      <c r="B34" s="18">
        <v>3648</v>
      </c>
      <c r="C34" s="18">
        <v>1869</v>
      </c>
      <c r="D34" s="81">
        <v>1779</v>
      </c>
      <c r="E34" s="82">
        <v>77</v>
      </c>
      <c r="F34" s="83">
        <v>4142</v>
      </c>
      <c r="G34" s="18">
        <v>1883</v>
      </c>
      <c r="H34" s="18">
        <v>2259</v>
      </c>
    </row>
    <row r="35" spans="1:8" ht="14.25" customHeight="1">
      <c r="A35" s="80">
        <v>28</v>
      </c>
      <c r="B35" s="18">
        <v>3720</v>
      </c>
      <c r="C35" s="18">
        <v>1867</v>
      </c>
      <c r="D35" s="81">
        <v>1853</v>
      </c>
      <c r="E35" s="82">
        <v>78</v>
      </c>
      <c r="F35" s="83">
        <v>4054</v>
      </c>
      <c r="G35" s="18">
        <v>1808</v>
      </c>
      <c r="H35" s="18">
        <v>2246</v>
      </c>
    </row>
    <row r="36" spans="1:8" ht="14.25" customHeight="1">
      <c r="A36" s="80">
        <v>29</v>
      </c>
      <c r="B36" s="18">
        <v>3630</v>
      </c>
      <c r="C36" s="18">
        <v>1872</v>
      </c>
      <c r="D36" s="81">
        <v>1758</v>
      </c>
      <c r="E36" s="82">
        <v>79</v>
      </c>
      <c r="F36" s="83">
        <v>3679</v>
      </c>
      <c r="G36" s="18">
        <v>1662</v>
      </c>
      <c r="H36" s="18">
        <v>2017</v>
      </c>
    </row>
    <row r="37" spans="1:8" ht="14.25" customHeight="1">
      <c r="A37" s="80">
        <v>30</v>
      </c>
      <c r="B37" s="18">
        <v>3677</v>
      </c>
      <c r="C37" s="18">
        <v>1847</v>
      </c>
      <c r="D37" s="81">
        <v>1830</v>
      </c>
      <c r="E37" s="82">
        <v>80</v>
      </c>
      <c r="F37" s="83">
        <v>3013</v>
      </c>
      <c r="G37" s="18">
        <v>1363</v>
      </c>
      <c r="H37" s="18">
        <v>1650</v>
      </c>
    </row>
    <row r="38" spans="1:8" ht="14.25" customHeight="1">
      <c r="A38" s="80">
        <v>31</v>
      </c>
      <c r="B38" s="18">
        <v>3947</v>
      </c>
      <c r="C38" s="18">
        <v>2043</v>
      </c>
      <c r="D38" s="81">
        <v>1904</v>
      </c>
      <c r="E38" s="82">
        <v>81</v>
      </c>
      <c r="F38" s="83">
        <v>2792</v>
      </c>
      <c r="G38" s="18">
        <v>1260</v>
      </c>
      <c r="H38" s="18">
        <v>1532</v>
      </c>
    </row>
    <row r="39" spans="1:8" ht="14.25" customHeight="1">
      <c r="A39" s="80">
        <v>32</v>
      </c>
      <c r="B39" s="18">
        <v>3982</v>
      </c>
      <c r="C39" s="18">
        <v>2008</v>
      </c>
      <c r="D39" s="81">
        <v>1974</v>
      </c>
      <c r="E39" s="82">
        <v>82</v>
      </c>
      <c r="F39" s="83">
        <v>2834</v>
      </c>
      <c r="G39" s="18">
        <v>1332</v>
      </c>
      <c r="H39" s="18">
        <v>1502</v>
      </c>
    </row>
    <row r="40" spans="1:8" ht="14.25" customHeight="1">
      <c r="A40" s="80">
        <v>33</v>
      </c>
      <c r="B40" s="18">
        <v>4123</v>
      </c>
      <c r="C40" s="18">
        <v>2106</v>
      </c>
      <c r="D40" s="81">
        <v>2017</v>
      </c>
      <c r="E40" s="82">
        <v>83</v>
      </c>
      <c r="F40" s="83">
        <v>2406</v>
      </c>
      <c r="G40" s="18">
        <v>1108</v>
      </c>
      <c r="H40" s="18">
        <v>1298</v>
      </c>
    </row>
    <row r="41" spans="1:8" ht="14.25" customHeight="1">
      <c r="A41" s="80">
        <v>34</v>
      </c>
      <c r="B41" s="18">
        <v>3983</v>
      </c>
      <c r="C41" s="18">
        <v>1992</v>
      </c>
      <c r="D41" s="81">
        <v>1991</v>
      </c>
      <c r="E41" s="82">
        <v>84</v>
      </c>
      <c r="F41" s="83">
        <v>2259</v>
      </c>
      <c r="G41" s="18">
        <v>991</v>
      </c>
      <c r="H41" s="18">
        <v>1268</v>
      </c>
    </row>
    <row r="42" spans="1:8" ht="14.25" customHeight="1">
      <c r="A42" s="80">
        <v>35</v>
      </c>
      <c r="B42" s="18">
        <v>4339</v>
      </c>
      <c r="C42" s="18">
        <v>2210</v>
      </c>
      <c r="D42" s="81">
        <v>2129</v>
      </c>
      <c r="E42" s="82">
        <v>85</v>
      </c>
      <c r="F42" s="83">
        <v>1657</v>
      </c>
      <c r="G42" s="18">
        <v>738</v>
      </c>
      <c r="H42" s="18">
        <v>919</v>
      </c>
    </row>
    <row r="43" spans="1:8" ht="14.25" customHeight="1">
      <c r="A43" s="80">
        <v>36</v>
      </c>
      <c r="B43" s="18">
        <v>4478</v>
      </c>
      <c r="C43" s="18">
        <v>2314</v>
      </c>
      <c r="D43" s="81">
        <v>2164</v>
      </c>
      <c r="E43" s="82">
        <v>86</v>
      </c>
      <c r="F43" s="83">
        <v>1397</v>
      </c>
      <c r="G43" s="18">
        <v>584</v>
      </c>
      <c r="H43" s="18">
        <v>813</v>
      </c>
    </row>
    <row r="44" spans="1:8" ht="14.25" customHeight="1">
      <c r="A44" s="80">
        <v>37</v>
      </c>
      <c r="B44" s="18">
        <v>4549</v>
      </c>
      <c r="C44" s="18">
        <v>2332</v>
      </c>
      <c r="D44" s="81">
        <v>2217</v>
      </c>
      <c r="E44" s="82">
        <v>87</v>
      </c>
      <c r="F44" s="83">
        <v>1268</v>
      </c>
      <c r="G44" s="18">
        <v>508</v>
      </c>
      <c r="H44" s="18">
        <v>760</v>
      </c>
    </row>
    <row r="45" spans="1:8" ht="14.25" customHeight="1">
      <c r="A45" s="80">
        <v>38</v>
      </c>
      <c r="B45" s="18">
        <v>4579</v>
      </c>
      <c r="C45" s="18">
        <v>2271</v>
      </c>
      <c r="D45" s="81">
        <v>2308</v>
      </c>
      <c r="E45" s="82">
        <v>88</v>
      </c>
      <c r="F45" s="83">
        <v>1074</v>
      </c>
      <c r="G45" s="18">
        <v>364</v>
      </c>
      <c r="H45" s="18">
        <v>710</v>
      </c>
    </row>
    <row r="46" spans="1:8" ht="14.25" customHeight="1">
      <c r="A46" s="80">
        <v>39</v>
      </c>
      <c r="B46" s="18">
        <v>4567</v>
      </c>
      <c r="C46" s="18">
        <v>2361</v>
      </c>
      <c r="D46" s="81">
        <v>2206</v>
      </c>
      <c r="E46" s="82">
        <v>89</v>
      </c>
      <c r="F46" s="83">
        <v>766</v>
      </c>
      <c r="G46" s="18">
        <v>249</v>
      </c>
      <c r="H46" s="18">
        <v>517</v>
      </c>
    </row>
    <row r="47" spans="1:8" ht="14.25" customHeight="1">
      <c r="A47" s="80">
        <v>40</v>
      </c>
      <c r="B47" s="18">
        <v>4795</v>
      </c>
      <c r="C47" s="18">
        <v>2523</v>
      </c>
      <c r="D47" s="81">
        <v>2272</v>
      </c>
      <c r="E47" s="82">
        <v>90</v>
      </c>
      <c r="F47" s="83">
        <v>673</v>
      </c>
      <c r="G47" s="18">
        <v>226</v>
      </c>
      <c r="H47" s="18">
        <v>447</v>
      </c>
    </row>
    <row r="48" spans="1:8" ht="14.25" customHeight="1">
      <c r="A48" s="80">
        <v>41</v>
      </c>
      <c r="B48" s="18">
        <v>4929</v>
      </c>
      <c r="C48" s="18">
        <v>2533</v>
      </c>
      <c r="D48" s="81">
        <v>2396</v>
      </c>
      <c r="E48" s="82">
        <v>91</v>
      </c>
      <c r="F48" s="83">
        <v>537</v>
      </c>
      <c r="G48" s="18">
        <v>171</v>
      </c>
      <c r="H48" s="18">
        <v>366</v>
      </c>
    </row>
    <row r="49" spans="1:8" ht="14.25" customHeight="1">
      <c r="A49" s="80">
        <v>42</v>
      </c>
      <c r="B49" s="18">
        <v>4992</v>
      </c>
      <c r="C49" s="18">
        <v>2639</v>
      </c>
      <c r="D49" s="81">
        <v>2353</v>
      </c>
      <c r="E49" s="82">
        <v>92</v>
      </c>
      <c r="F49" s="83">
        <v>445</v>
      </c>
      <c r="G49" s="18">
        <v>129</v>
      </c>
      <c r="H49" s="18">
        <v>316</v>
      </c>
    </row>
    <row r="50" spans="1:8" ht="14.25" customHeight="1">
      <c r="A50" s="80">
        <v>43</v>
      </c>
      <c r="B50" s="18">
        <v>5438</v>
      </c>
      <c r="C50" s="18">
        <v>2815</v>
      </c>
      <c r="D50" s="81">
        <v>2623</v>
      </c>
      <c r="E50" s="82">
        <v>93</v>
      </c>
      <c r="F50" s="83">
        <v>406</v>
      </c>
      <c r="G50" s="18">
        <v>94</v>
      </c>
      <c r="H50" s="18">
        <v>312</v>
      </c>
    </row>
    <row r="51" spans="1:8" ht="14.25" customHeight="1">
      <c r="A51" s="80">
        <v>44</v>
      </c>
      <c r="B51" s="18">
        <v>5520</v>
      </c>
      <c r="C51" s="18">
        <v>2879</v>
      </c>
      <c r="D51" s="81">
        <v>2641</v>
      </c>
      <c r="E51" s="82">
        <v>94</v>
      </c>
      <c r="F51" s="83">
        <v>308</v>
      </c>
      <c r="G51" s="18">
        <v>72</v>
      </c>
      <c r="H51" s="18">
        <v>236</v>
      </c>
    </row>
    <row r="52" spans="1:8" ht="14.25" customHeight="1">
      <c r="A52" s="80">
        <v>45</v>
      </c>
      <c r="B52" s="18">
        <v>5933</v>
      </c>
      <c r="C52" s="18">
        <v>3078</v>
      </c>
      <c r="D52" s="81">
        <v>2855</v>
      </c>
      <c r="E52" s="82">
        <v>95</v>
      </c>
      <c r="F52" s="83">
        <v>176</v>
      </c>
      <c r="G52" s="18">
        <v>24</v>
      </c>
      <c r="H52" s="18">
        <v>152</v>
      </c>
    </row>
    <row r="53" spans="1:8" ht="14.25" customHeight="1">
      <c r="A53" s="80">
        <v>46</v>
      </c>
      <c r="B53" s="18">
        <v>6402</v>
      </c>
      <c r="C53" s="18">
        <v>3324</v>
      </c>
      <c r="D53" s="81">
        <v>3078</v>
      </c>
      <c r="E53" s="82">
        <v>96</v>
      </c>
      <c r="F53" s="83">
        <v>150</v>
      </c>
      <c r="G53" s="18">
        <v>26</v>
      </c>
      <c r="H53" s="18">
        <v>124</v>
      </c>
    </row>
    <row r="54" spans="1:8" ht="14.25" customHeight="1">
      <c r="A54" s="80">
        <v>47</v>
      </c>
      <c r="B54" s="18">
        <v>6296</v>
      </c>
      <c r="C54" s="18">
        <v>3317</v>
      </c>
      <c r="D54" s="81">
        <v>2979</v>
      </c>
      <c r="E54" s="82">
        <v>97</v>
      </c>
      <c r="F54" s="83">
        <v>110</v>
      </c>
      <c r="G54" s="18">
        <v>22</v>
      </c>
      <c r="H54" s="18">
        <v>88</v>
      </c>
    </row>
    <row r="55" spans="1:8" ht="14.25" customHeight="1">
      <c r="A55" s="80">
        <v>48</v>
      </c>
      <c r="B55" s="18">
        <v>6304</v>
      </c>
      <c r="C55" s="18">
        <v>3249</v>
      </c>
      <c r="D55" s="81">
        <v>3055</v>
      </c>
      <c r="E55" s="82">
        <v>98</v>
      </c>
      <c r="F55" s="83">
        <v>83</v>
      </c>
      <c r="G55" s="18">
        <v>8</v>
      </c>
      <c r="H55" s="18">
        <v>75</v>
      </c>
    </row>
    <row r="56" spans="1:8" ht="14.25" customHeight="1">
      <c r="A56" s="80">
        <v>49</v>
      </c>
      <c r="B56" s="18">
        <v>5911</v>
      </c>
      <c r="C56" s="18">
        <v>3115</v>
      </c>
      <c r="D56" s="81">
        <v>2796</v>
      </c>
      <c r="E56" s="82">
        <v>99</v>
      </c>
      <c r="F56" s="83">
        <v>47</v>
      </c>
      <c r="G56" s="18">
        <v>2</v>
      </c>
      <c r="H56" s="18">
        <v>45</v>
      </c>
    </row>
    <row r="57" spans="1:8" ht="14.25" customHeight="1">
      <c r="A57" s="84"/>
      <c r="B57" s="85"/>
      <c r="C57" s="85"/>
      <c r="D57" s="85"/>
      <c r="E57" s="86" t="s">
        <v>72</v>
      </c>
      <c r="F57" s="87">
        <v>96</v>
      </c>
      <c r="G57" s="85">
        <v>15</v>
      </c>
      <c r="H57" s="85">
        <v>81</v>
      </c>
    </row>
    <row r="58" spans="1:8" ht="15" customHeight="1">
      <c r="H58" s="88" t="s">
        <v>43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7"/>
  <sheetViews>
    <sheetView zoomScale="85" zoomScaleNormal="85" workbookViewId="0">
      <selection activeCell="D22" sqref="D22"/>
    </sheetView>
  </sheetViews>
  <sheetFormatPr defaultColWidth="9" defaultRowHeight="15" customHeight="1"/>
  <cols>
    <col min="1" max="1" width="11.25" style="93" customWidth="1"/>
    <col min="2" max="4" width="10.625" style="92" customWidth="1"/>
    <col min="5" max="5" width="11.25" style="93" customWidth="1"/>
    <col min="6" max="8" width="10.625" style="92" customWidth="1"/>
    <col min="9" max="16384" width="9" style="92"/>
  </cols>
  <sheetData>
    <row r="1" spans="1:8" ht="15" customHeight="1">
      <c r="A1" s="557" t="s">
        <v>908</v>
      </c>
    </row>
    <row r="3" spans="1:8" ht="15" customHeight="1">
      <c r="A3" s="63" t="s">
        <v>73</v>
      </c>
      <c r="B3" s="89"/>
      <c r="C3" s="89"/>
      <c r="D3" s="89"/>
      <c r="E3" s="90"/>
      <c r="F3" s="91"/>
      <c r="G3" s="91"/>
      <c r="H3" s="91"/>
    </row>
    <row r="4" spans="1:8" ht="15" customHeight="1">
      <c r="A4" s="68" t="s">
        <v>67</v>
      </c>
      <c r="B4" s="69"/>
      <c r="C4" s="69"/>
      <c r="H4" s="71" t="s">
        <v>68</v>
      </c>
    </row>
    <row r="5" spans="1:8" ht="15" customHeight="1">
      <c r="A5" s="72" t="s">
        <v>69</v>
      </c>
      <c r="B5" s="73" t="s">
        <v>70</v>
      </c>
      <c r="C5" s="73" t="s">
        <v>10</v>
      </c>
      <c r="D5" s="74" t="s">
        <v>11</v>
      </c>
      <c r="E5" s="75" t="s">
        <v>69</v>
      </c>
      <c r="F5" s="73" t="s">
        <v>70</v>
      </c>
      <c r="G5" s="73" t="s">
        <v>10</v>
      </c>
      <c r="H5" s="74" t="s">
        <v>11</v>
      </c>
    </row>
    <row r="6" spans="1:8" ht="15" customHeight="1">
      <c r="A6" s="94" t="s">
        <v>71</v>
      </c>
      <c r="B6" s="95">
        <f>SUM(B7:B16,F6:F16)</f>
        <v>344528</v>
      </c>
      <c r="C6" s="95">
        <f>SUM(C7:C16,G6:G16)</f>
        <v>171353</v>
      </c>
      <c r="D6" s="95">
        <f>SUM(D7:D16,H6:H16)</f>
        <v>173175</v>
      </c>
      <c r="E6" s="82" t="s">
        <v>74</v>
      </c>
      <c r="F6" s="18">
        <f>SUM(G6:H6)</f>
        <v>25814</v>
      </c>
      <c r="G6" s="18">
        <v>13473</v>
      </c>
      <c r="H6" s="18">
        <v>12341</v>
      </c>
    </row>
    <row r="7" spans="1:8" ht="15" customHeight="1">
      <c r="A7" s="80" t="s">
        <v>75</v>
      </c>
      <c r="B7" s="18">
        <f>SUM(C7:D7)</f>
        <v>14018</v>
      </c>
      <c r="C7" s="18">
        <v>7262</v>
      </c>
      <c r="D7" s="18">
        <v>6756</v>
      </c>
      <c r="E7" s="82" t="s">
        <v>76</v>
      </c>
      <c r="F7" s="83">
        <f t="shared" ref="F7:F16" si="0">SUM(G7:H7)</f>
        <v>19720</v>
      </c>
      <c r="G7" s="18">
        <v>10153</v>
      </c>
      <c r="H7" s="18">
        <v>9567</v>
      </c>
    </row>
    <row r="8" spans="1:8" ht="15" customHeight="1">
      <c r="A8" s="80" t="s">
        <v>77</v>
      </c>
      <c r="B8" s="18">
        <f>SUM(C8:D8)</f>
        <v>15029</v>
      </c>
      <c r="C8" s="18">
        <v>7694</v>
      </c>
      <c r="D8" s="18">
        <v>7335</v>
      </c>
      <c r="E8" s="82" t="s">
        <v>78</v>
      </c>
      <c r="F8" s="83">
        <f t="shared" si="0"/>
        <v>17210</v>
      </c>
      <c r="G8" s="18">
        <v>8599</v>
      </c>
      <c r="H8" s="18">
        <v>8611</v>
      </c>
    </row>
    <row r="9" spans="1:8" ht="15" customHeight="1">
      <c r="A9" s="80" t="s">
        <v>79</v>
      </c>
      <c r="B9" s="18">
        <f>SUM(C9:D9)</f>
        <v>15264</v>
      </c>
      <c r="C9" s="18">
        <v>7783</v>
      </c>
      <c r="D9" s="18">
        <v>7481</v>
      </c>
      <c r="E9" s="82" t="s">
        <v>80</v>
      </c>
      <c r="F9" s="83">
        <f t="shared" si="0"/>
        <v>20293</v>
      </c>
      <c r="G9" s="18">
        <v>9754</v>
      </c>
      <c r="H9" s="18">
        <v>10539</v>
      </c>
    </row>
    <row r="10" spans="1:8" ht="15" customHeight="1">
      <c r="A10" s="80" t="s">
        <v>81</v>
      </c>
      <c r="B10" s="18">
        <f t="shared" ref="B10:B16" si="1">SUM(C10:D10)</f>
        <v>15923</v>
      </c>
      <c r="C10" s="18">
        <v>8125</v>
      </c>
      <c r="D10" s="18">
        <v>7798</v>
      </c>
      <c r="E10" s="82" t="s">
        <v>82</v>
      </c>
      <c r="F10" s="83">
        <f t="shared" si="0"/>
        <v>22889</v>
      </c>
      <c r="G10" s="18">
        <v>10543</v>
      </c>
      <c r="H10" s="18">
        <v>12346</v>
      </c>
    </row>
    <row r="11" spans="1:8" ht="15" customHeight="1">
      <c r="A11" s="80" t="s">
        <v>83</v>
      </c>
      <c r="B11" s="18">
        <f t="shared" si="1"/>
        <v>18275</v>
      </c>
      <c r="C11" s="18">
        <v>9169</v>
      </c>
      <c r="D11" s="18">
        <v>9106</v>
      </c>
      <c r="E11" s="82" t="s">
        <v>84</v>
      </c>
      <c r="F11" s="83">
        <f t="shared" si="0"/>
        <v>20525</v>
      </c>
      <c r="G11" s="18">
        <v>9237</v>
      </c>
      <c r="H11" s="18">
        <v>11288</v>
      </c>
    </row>
    <row r="12" spans="1:8" ht="15" customHeight="1">
      <c r="A12" s="80" t="s">
        <v>85</v>
      </c>
      <c r="B12" s="18">
        <f t="shared" si="1"/>
        <v>18327</v>
      </c>
      <c r="C12" s="18">
        <v>9319</v>
      </c>
      <c r="D12" s="18">
        <v>9008</v>
      </c>
      <c r="E12" s="82" t="s">
        <v>86</v>
      </c>
      <c r="F12" s="83">
        <f t="shared" si="0"/>
        <v>13304</v>
      </c>
      <c r="G12" s="18">
        <v>6054</v>
      </c>
      <c r="H12" s="18">
        <v>7250</v>
      </c>
    </row>
    <row r="13" spans="1:8" ht="15" customHeight="1">
      <c r="A13" s="80" t="s">
        <v>87</v>
      </c>
      <c r="B13" s="18">
        <f t="shared" si="1"/>
        <v>19712</v>
      </c>
      <c r="C13" s="18">
        <v>9996</v>
      </c>
      <c r="D13" s="18">
        <v>9716</v>
      </c>
      <c r="E13" s="82" t="s">
        <v>88</v>
      </c>
      <c r="F13" s="83">
        <f t="shared" si="0"/>
        <v>6162</v>
      </c>
      <c r="G13" s="18">
        <v>2443</v>
      </c>
      <c r="H13" s="18">
        <v>3719</v>
      </c>
    </row>
    <row r="14" spans="1:8" ht="15" customHeight="1">
      <c r="A14" s="80" t="s">
        <v>89</v>
      </c>
      <c r="B14" s="18">
        <f t="shared" si="1"/>
        <v>22512</v>
      </c>
      <c r="C14" s="18">
        <v>11488</v>
      </c>
      <c r="D14" s="18">
        <v>11024</v>
      </c>
      <c r="E14" s="82" t="s">
        <v>90</v>
      </c>
      <c r="F14" s="83">
        <f t="shared" si="0"/>
        <v>2369</v>
      </c>
      <c r="G14" s="18">
        <v>692</v>
      </c>
      <c r="H14" s="18">
        <v>1677</v>
      </c>
    </row>
    <row r="15" spans="1:8" ht="15" customHeight="1">
      <c r="A15" s="80" t="s">
        <v>91</v>
      </c>
      <c r="B15" s="18">
        <f t="shared" si="1"/>
        <v>25674</v>
      </c>
      <c r="C15" s="18">
        <v>13389</v>
      </c>
      <c r="D15" s="18">
        <v>12285</v>
      </c>
      <c r="E15" s="82" t="s">
        <v>92</v>
      </c>
      <c r="F15" s="83">
        <f t="shared" si="0"/>
        <v>566</v>
      </c>
      <c r="G15" s="18">
        <v>82</v>
      </c>
      <c r="H15" s="18">
        <v>484</v>
      </c>
    </row>
    <row r="16" spans="1:8" ht="15" customHeight="1">
      <c r="A16" s="84" t="s">
        <v>93</v>
      </c>
      <c r="B16" s="85">
        <f t="shared" si="1"/>
        <v>30846</v>
      </c>
      <c r="C16" s="85">
        <v>16083</v>
      </c>
      <c r="D16" s="85">
        <v>14763</v>
      </c>
      <c r="E16" s="86" t="s">
        <v>94</v>
      </c>
      <c r="F16" s="87">
        <f t="shared" si="0"/>
        <v>96</v>
      </c>
      <c r="G16" s="85">
        <v>15</v>
      </c>
      <c r="H16" s="85">
        <v>81</v>
      </c>
    </row>
    <row r="17" spans="1:8" ht="15" customHeight="1">
      <c r="A17" s="96"/>
      <c r="B17" s="97"/>
      <c r="C17" s="97"/>
      <c r="D17" s="97"/>
      <c r="H17" s="88" t="s">
        <v>65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2"/>
  <sheetViews>
    <sheetView zoomScale="85" zoomScaleNormal="85" workbookViewId="0"/>
  </sheetViews>
  <sheetFormatPr defaultColWidth="9.875" defaultRowHeight="15" customHeight="1"/>
  <cols>
    <col min="1" max="2" width="11.25" style="130" customWidth="1"/>
    <col min="3" max="8" width="10.625" style="130" customWidth="1"/>
    <col min="9" max="16384" width="9.875" style="130"/>
  </cols>
  <sheetData>
    <row r="1" spans="1:8" ht="15" customHeight="1">
      <c r="A1" s="558" t="s">
        <v>908</v>
      </c>
    </row>
    <row r="2" spans="1:8" s="100" customFormat="1" ht="15" customHeight="1">
      <c r="A2" s="98"/>
      <c r="B2" s="99"/>
    </row>
    <row r="3" spans="1:8" s="64" customFormat="1" ht="15" customHeight="1">
      <c r="A3" s="101" t="s">
        <v>95</v>
      </c>
      <c r="B3" s="102"/>
      <c r="H3" s="69"/>
    </row>
    <row r="4" spans="1:8" s="64" customFormat="1" ht="15" customHeight="1">
      <c r="A4" s="266" t="s">
        <v>96</v>
      </c>
      <c r="B4" s="268" t="s">
        <v>3</v>
      </c>
      <c r="C4" s="103" t="s">
        <v>4</v>
      </c>
      <c r="D4" s="104"/>
      <c r="E4" s="105"/>
      <c r="F4" s="106" t="s">
        <v>97</v>
      </c>
      <c r="G4" s="106" t="s">
        <v>7</v>
      </c>
      <c r="H4" s="107" t="s">
        <v>8</v>
      </c>
    </row>
    <row r="5" spans="1:8" s="64" customFormat="1" ht="15" customHeight="1">
      <c r="A5" s="267"/>
      <c r="B5" s="269"/>
      <c r="C5" s="108" t="s">
        <v>98</v>
      </c>
      <c r="D5" s="108" t="s">
        <v>10</v>
      </c>
      <c r="E5" s="108" t="s">
        <v>11</v>
      </c>
      <c r="F5" s="109" t="s">
        <v>99</v>
      </c>
      <c r="G5" s="11" t="s">
        <v>15</v>
      </c>
      <c r="H5" s="110" t="s">
        <v>16</v>
      </c>
    </row>
    <row r="6" spans="1:8" s="64" customFormat="1" ht="15" customHeight="1">
      <c r="A6" s="111" t="s">
        <v>100</v>
      </c>
      <c r="B6" s="112">
        <f>SUM(B7:B19)</f>
        <v>153949</v>
      </c>
      <c r="C6" s="112">
        <f>SUM(C7:C19)</f>
        <v>343383</v>
      </c>
      <c r="D6" s="112">
        <f>SUM(D7:D19)</f>
        <v>170725</v>
      </c>
      <c r="E6" s="112">
        <f>SUM(E7:E19)</f>
        <v>172658</v>
      </c>
      <c r="F6" s="113">
        <v>60.24</v>
      </c>
      <c r="G6" s="112">
        <f>C6/F6</f>
        <v>5700.2490039840632</v>
      </c>
      <c r="H6" s="113">
        <f>C6/B6</f>
        <v>2.2304984118117037</v>
      </c>
    </row>
    <row r="7" spans="1:8" s="119" customFormat="1" ht="15" customHeight="1">
      <c r="A7" s="114" t="s">
        <v>101</v>
      </c>
      <c r="B7" s="115">
        <v>16392</v>
      </c>
      <c r="C7" s="115">
        <v>38358</v>
      </c>
      <c r="D7" s="115">
        <v>18805</v>
      </c>
      <c r="E7" s="115">
        <v>19553</v>
      </c>
      <c r="F7" s="116">
        <v>5.65</v>
      </c>
      <c r="G7" s="117">
        <f t="shared" ref="G7:G19" si="0">C7/F7</f>
        <v>6789.0265486725657</v>
      </c>
      <c r="H7" s="118">
        <f>C7/B7</f>
        <v>2.3400439238653004</v>
      </c>
    </row>
    <row r="8" spans="1:8" s="119" customFormat="1" ht="15" customHeight="1">
      <c r="A8" s="114" t="s">
        <v>102</v>
      </c>
      <c r="B8" s="115">
        <v>6284</v>
      </c>
      <c r="C8" s="115">
        <v>14471</v>
      </c>
      <c r="D8" s="115">
        <v>7206</v>
      </c>
      <c r="E8" s="115">
        <v>7265</v>
      </c>
      <c r="F8" s="116">
        <v>5.19</v>
      </c>
      <c r="G8" s="117">
        <f t="shared" si="0"/>
        <v>2788.2466281310208</v>
      </c>
      <c r="H8" s="118">
        <f t="shared" ref="H8:H19" si="1">C8/B8</f>
        <v>2.3028325907065565</v>
      </c>
    </row>
    <row r="9" spans="1:8" s="119" customFormat="1" ht="15" customHeight="1">
      <c r="A9" s="114" t="s">
        <v>103</v>
      </c>
      <c r="B9" s="115">
        <v>14103</v>
      </c>
      <c r="C9" s="115">
        <v>33214</v>
      </c>
      <c r="D9" s="115">
        <v>16594</v>
      </c>
      <c r="E9" s="115">
        <v>16620</v>
      </c>
      <c r="F9" s="116">
        <v>8.8800000000000008</v>
      </c>
      <c r="G9" s="117">
        <f t="shared" si="0"/>
        <v>3740.3153153153148</v>
      </c>
      <c r="H9" s="118">
        <f t="shared" si="1"/>
        <v>2.3551017514004111</v>
      </c>
    </row>
    <row r="10" spans="1:8" s="119" customFormat="1" ht="15" customHeight="1">
      <c r="A10" s="114" t="s">
        <v>104</v>
      </c>
      <c r="B10" s="115">
        <v>22939</v>
      </c>
      <c r="C10" s="115">
        <v>51243</v>
      </c>
      <c r="D10" s="115">
        <v>25218</v>
      </c>
      <c r="E10" s="115">
        <v>26025</v>
      </c>
      <c r="F10" s="116">
        <v>6.53</v>
      </c>
      <c r="G10" s="117">
        <f t="shared" si="0"/>
        <v>7847.3200612557421</v>
      </c>
      <c r="H10" s="118">
        <f t="shared" si="1"/>
        <v>2.2338811630847029</v>
      </c>
    </row>
    <row r="11" spans="1:8" s="119" customFormat="1" ht="15" customHeight="1">
      <c r="A11" s="114" t="s">
        <v>105</v>
      </c>
      <c r="B11" s="115">
        <v>5288</v>
      </c>
      <c r="C11" s="115">
        <v>11931</v>
      </c>
      <c r="D11" s="115">
        <v>5989</v>
      </c>
      <c r="E11" s="115">
        <v>5942</v>
      </c>
      <c r="F11" s="116">
        <v>7.14</v>
      </c>
      <c r="G11" s="117">
        <f t="shared" si="0"/>
        <v>1671.0084033613446</v>
      </c>
      <c r="H11" s="118">
        <f t="shared" si="1"/>
        <v>2.2562405446293496</v>
      </c>
    </row>
    <row r="12" spans="1:8" s="119" customFormat="1" ht="15" customHeight="1">
      <c r="A12" s="114" t="s">
        <v>106</v>
      </c>
      <c r="B12" s="115">
        <v>13938</v>
      </c>
      <c r="C12" s="115">
        <v>31702</v>
      </c>
      <c r="D12" s="115">
        <v>15981</v>
      </c>
      <c r="E12" s="115">
        <v>15721</v>
      </c>
      <c r="F12" s="116">
        <v>7.07</v>
      </c>
      <c r="G12" s="117">
        <f t="shared" si="0"/>
        <v>4484.0169731258839</v>
      </c>
      <c r="H12" s="118">
        <f t="shared" si="1"/>
        <v>2.2745013631797963</v>
      </c>
    </row>
    <row r="13" spans="1:8" s="119" customFormat="1" ht="15" customHeight="1">
      <c r="A13" s="114" t="s">
        <v>107</v>
      </c>
      <c r="B13" s="115">
        <v>20505</v>
      </c>
      <c r="C13" s="115">
        <v>43600</v>
      </c>
      <c r="D13" s="115">
        <v>21753</v>
      </c>
      <c r="E13" s="115">
        <v>21847</v>
      </c>
      <c r="F13" s="116">
        <v>3.6</v>
      </c>
      <c r="G13" s="117">
        <f t="shared" si="0"/>
        <v>12111.111111111111</v>
      </c>
      <c r="H13" s="118">
        <f t="shared" si="1"/>
        <v>2.1263106559375764</v>
      </c>
    </row>
    <row r="14" spans="1:8" s="119" customFormat="1" ht="15" customHeight="1">
      <c r="A14" s="114" t="s">
        <v>108</v>
      </c>
      <c r="B14" s="115">
        <v>4117</v>
      </c>
      <c r="C14" s="115">
        <v>9867</v>
      </c>
      <c r="D14" s="115">
        <v>4946</v>
      </c>
      <c r="E14" s="115">
        <v>4921</v>
      </c>
      <c r="F14" s="120">
        <v>2.17</v>
      </c>
      <c r="G14" s="117">
        <f t="shared" si="0"/>
        <v>4547.0046082949311</v>
      </c>
      <c r="H14" s="118">
        <f t="shared" si="1"/>
        <v>2.3966480446927374</v>
      </c>
    </row>
    <row r="15" spans="1:8" s="119" customFormat="1" ht="15" customHeight="1">
      <c r="A15" s="114" t="s">
        <v>109</v>
      </c>
      <c r="B15" s="115">
        <v>14541</v>
      </c>
      <c r="C15" s="115">
        <v>34467</v>
      </c>
      <c r="D15" s="115">
        <v>17149</v>
      </c>
      <c r="E15" s="115">
        <v>17318</v>
      </c>
      <c r="F15" s="116">
        <v>7.5</v>
      </c>
      <c r="G15" s="117">
        <f t="shared" si="0"/>
        <v>4595.6000000000004</v>
      </c>
      <c r="H15" s="118">
        <f t="shared" si="1"/>
        <v>2.3703321642252941</v>
      </c>
    </row>
    <row r="16" spans="1:8" s="119" customFormat="1" ht="15" customHeight="1">
      <c r="A16" s="114" t="s">
        <v>110</v>
      </c>
      <c r="B16" s="115">
        <v>9829</v>
      </c>
      <c r="C16" s="115">
        <v>22144</v>
      </c>
      <c r="D16" s="115">
        <v>10923</v>
      </c>
      <c r="E16" s="115">
        <v>11221</v>
      </c>
      <c r="F16" s="116">
        <v>1.93</v>
      </c>
      <c r="G16" s="117">
        <f t="shared" si="0"/>
        <v>11473.57512953368</v>
      </c>
      <c r="H16" s="118">
        <f t="shared" si="1"/>
        <v>2.2529250178044564</v>
      </c>
    </row>
    <row r="17" spans="1:8" s="119" customFormat="1" ht="15" customHeight="1">
      <c r="A17" s="114" t="s">
        <v>111</v>
      </c>
      <c r="B17" s="115">
        <v>4730</v>
      </c>
      <c r="C17" s="115">
        <v>8704</v>
      </c>
      <c r="D17" s="115">
        <v>4466</v>
      </c>
      <c r="E17" s="115">
        <v>4238</v>
      </c>
      <c r="F17" s="116">
        <v>0.84</v>
      </c>
      <c r="G17" s="117">
        <f t="shared" si="0"/>
        <v>10361.904761904761</v>
      </c>
      <c r="H17" s="118">
        <f t="shared" si="1"/>
        <v>1.8401691331923891</v>
      </c>
    </row>
    <row r="18" spans="1:8" s="119" customFormat="1" ht="15" customHeight="1">
      <c r="A18" s="114" t="s">
        <v>112</v>
      </c>
      <c r="B18" s="115">
        <v>7908</v>
      </c>
      <c r="C18" s="115">
        <v>16210</v>
      </c>
      <c r="D18" s="115">
        <v>8102</v>
      </c>
      <c r="E18" s="115">
        <v>8108</v>
      </c>
      <c r="F18" s="116">
        <v>1.71</v>
      </c>
      <c r="G18" s="117">
        <f t="shared" si="0"/>
        <v>9479.5321637426896</v>
      </c>
      <c r="H18" s="118">
        <f t="shared" si="1"/>
        <v>2.0498229640870007</v>
      </c>
    </row>
    <row r="19" spans="1:8" s="119" customFormat="1" ht="15" customHeight="1">
      <c r="A19" s="114" t="s">
        <v>113</v>
      </c>
      <c r="B19" s="32">
        <v>13375</v>
      </c>
      <c r="C19" s="115">
        <v>27472</v>
      </c>
      <c r="D19" s="32">
        <v>13593</v>
      </c>
      <c r="E19" s="32">
        <v>13879</v>
      </c>
      <c r="F19" s="30">
        <v>2.1</v>
      </c>
      <c r="G19" s="18">
        <f t="shared" si="0"/>
        <v>13081.904761904761</v>
      </c>
      <c r="H19" s="121">
        <f t="shared" si="1"/>
        <v>2.0539813084112151</v>
      </c>
    </row>
    <row r="20" spans="1:8" s="119" customFormat="1" ht="15" customHeight="1">
      <c r="A20" s="122" t="s">
        <v>114</v>
      </c>
      <c r="B20" s="123"/>
      <c r="C20" s="124"/>
      <c r="D20" s="124"/>
      <c r="E20" s="124"/>
      <c r="F20" s="124"/>
      <c r="G20" s="124"/>
      <c r="H20" s="125"/>
    </row>
    <row r="21" spans="1:8" s="119" customFormat="1" ht="15" customHeight="1">
      <c r="A21" s="126" t="s">
        <v>115</v>
      </c>
      <c r="B21" s="127"/>
      <c r="C21" s="127"/>
      <c r="D21" s="127"/>
      <c r="E21" s="127"/>
      <c r="F21" s="127"/>
      <c r="G21" s="127"/>
      <c r="H21" s="127"/>
    </row>
    <row r="22" spans="1:8" s="119" customFormat="1" ht="15" customHeight="1">
      <c r="A22" s="128" t="s">
        <v>116</v>
      </c>
      <c r="B22" s="64"/>
      <c r="C22" s="64"/>
      <c r="D22" s="64"/>
      <c r="E22" s="64"/>
      <c r="F22" s="64"/>
      <c r="G22" s="64"/>
      <c r="H22" s="129" t="s">
        <v>117</v>
      </c>
    </row>
  </sheetData>
  <mergeCells count="2">
    <mergeCell ref="A4:A5"/>
    <mergeCell ref="B4:B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20"/>
  <sheetViews>
    <sheetView zoomScale="85" zoomScaleNormal="85" workbookViewId="0"/>
  </sheetViews>
  <sheetFormatPr defaultColWidth="8.75" defaultRowHeight="15" customHeight="1"/>
  <cols>
    <col min="1" max="1" width="11.25" style="132" customWidth="1"/>
    <col min="2" max="6" width="15" style="132" customWidth="1"/>
    <col min="7" max="16384" width="8.75" style="132"/>
  </cols>
  <sheetData>
    <row r="1" spans="1:6" ht="15" customHeight="1">
      <c r="A1" s="558" t="s">
        <v>908</v>
      </c>
    </row>
    <row r="3" spans="1:6" ht="15" customHeight="1">
      <c r="A3" s="131" t="s">
        <v>118</v>
      </c>
    </row>
    <row r="4" spans="1:6" s="91" customFormat="1" ht="15" customHeight="1">
      <c r="A4" s="5" t="s">
        <v>119</v>
      </c>
      <c r="B4" s="66"/>
      <c r="C4" s="133"/>
      <c r="D4" s="133"/>
      <c r="E4" s="133"/>
      <c r="F4" s="71" t="s">
        <v>68</v>
      </c>
    </row>
    <row r="5" spans="1:6" s="66" customFormat="1" ht="15" customHeight="1">
      <c r="A5" s="72" t="s">
        <v>120</v>
      </c>
      <c r="B5" s="73" t="s">
        <v>121</v>
      </c>
      <c r="C5" s="73" t="s">
        <v>122</v>
      </c>
      <c r="D5" s="65" t="s">
        <v>123</v>
      </c>
      <c r="E5" s="74" t="s">
        <v>124</v>
      </c>
      <c r="F5" s="74" t="s">
        <v>455</v>
      </c>
    </row>
    <row r="6" spans="1:6" s="91" customFormat="1" ht="15" customHeight="1">
      <c r="A6" s="76" t="s">
        <v>125</v>
      </c>
      <c r="B6" s="134">
        <v>334693</v>
      </c>
      <c r="C6" s="134">
        <v>337181</v>
      </c>
      <c r="D6" s="134">
        <v>339677</v>
      </c>
      <c r="E6" s="134">
        <v>341095</v>
      </c>
      <c r="F6" s="134">
        <f>SUM(F7:F19)</f>
        <v>343383</v>
      </c>
    </row>
    <row r="7" spans="1:6" s="91" customFormat="1" ht="15" customHeight="1">
      <c r="A7" s="80" t="s">
        <v>126</v>
      </c>
      <c r="B7" s="18">
        <v>39197</v>
      </c>
      <c r="C7" s="18">
        <v>38877</v>
      </c>
      <c r="D7" s="18">
        <v>38715</v>
      </c>
      <c r="E7" s="18">
        <v>38572</v>
      </c>
      <c r="F7" s="135">
        <v>38358</v>
      </c>
    </row>
    <row r="8" spans="1:6" s="91" customFormat="1" ht="15" customHeight="1">
      <c r="A8" s="80" t="s">
        <v>127</v>
      </c>
      <c r="B8" s="18">
        <v>14727</v>
      </c>
      <c r="C8" s="18">
        <v>14572</v>
      </c>
      <c r="D8" s="18">
        <v>14523</v>
      </c>
      <c r="E8" s="18">
        <v>14534</v>
      </c>
      <c r="F8" s="135">
        <v>14471</v>
      </c>
    </row>
    <row r="9" spans="1:6" s="91" customFormat="1" ht="15" customHeight="1">
      <c r="A9" s="80" t="s">
        <v>128</v>
      </c>
      <c r="B9" s="18">
        <v>33205</v>
      </c>
      <c r="C9" s="18">
        <v>33296</v>
      </c>
      <c r="D9" s="18">
        <v>33258</v>
      </c>
      <c r="E9" s="18">
        <v>33209</v>
      </c>
      <c r="F9" s="135">
        <v>33214</v>
      </c>
    </row>
    <row r="10" spans="1:6" s="91" customFormat="1" ht="15" customHeight="1">
      <c r="A10" s="80" t="s">
        <v>129</v>
      </c>
      <c r="B10" s="18">
        <v>51321</v>
      </c>
      <c r="C10" s="18">
        <v>51169</v>
      </c>
      <c r="D10" s="18">
        <v>51382</v>
      </c>
      <c r="E10" s="18">
        <v>51161</v>
      </c>
      <c r="F10" s="135">
        <v>51243</v>
      </c>
    </row>
    <row r="11" spans="1:6" s="91" customFormat="1" ht="15" customHeight="1">
      <c r="A11" s="80" t="s">
        <v>130</v>
      </c>
      <c r="B11" s="18">
        <v>12182</v>
      </c>
      <c r="C11" s="18">
        <v>12090</v>
      </c>
      <c r="D11" s="18">
        <v>11999</v>
      </c>
      <c r="E11" s="18">
        <v>11931</v>
      </c>
      <c r="F11" s="135">
        <v>11931</v>
      </c>
    </row>
    <row r="12" spans="1:6" s="91" customFormat="1" ht="15" customHeight="1">
      <c r="A12" s="80" t="s">
        <v>131</v>
      </c>
      <c r="B12" s="18">
        <v>31767</v>
      </c>
      <c r="C12" s="18">
        <v>31569</v>
      </c>
      <c r="D12" s="18">
        <v>31595</v>
      </c>
      <c r="E12" s="18">
        <v>31560</v>
      </c>
      <c r="F12" s="135">
        <v>31702</v>
      </c>
    </row>
    <row r="13" spans="1:6" s="91" customFormat="1" ht="15" customHeight="1">
      <c r="A13" s="80" t="s">
        <v>132</v>
      </c>
      <c r="B13" s="18">
        <v>44007</v>
      </c>
      <c r="C13" s="18">
        <v>44043</v>
      </c>
      <c r="D13" s="18">
        <v>43963</v>
      </c>
      <c r="E13" s="18">
        <v>43769</v>
      </c>
      <c r="F13" s="135">
        <v>43600</v>
      </c>
    </row>
    <row r="14" spans="1:6" s="91" customFormat="1" ht="15" customHeight="1">
      <c r="A14" s="80" t="s">
        <v>133</v>
      </c>
      <c r="B14" s="18">
        <v>8309</v>
      </c>
      <c r="C14" s="18">
        <v>8688</v>
      </c>
      <c r="D14" s="18">
        <v>9050</v>
      </c>
      <c r="E14" s="18">
        <v>9635</v>
      </c>
      <c r="F14" s="135">
        <v>9867</v>
      </c>
    </row>
    <row r="15" spans="1:6" s="91" customFormat="1" ht="15" customHeight="1">
      <c r="A15" s="80" t="s">
        <v>109</v>
      </c>
      <c r="B15" s="18">
        <v>25993</v>
      </c>
      <c r="C15" s="18">
        <v>28551</v>
      </c>
      <c r="D15" s="18">
        <v>31002</v>
      </c>
      <c r="E15" s="18">
        <v>32600</v>
      </c>
      <c r="F15" s="135">
        <v>34467</v>
      </c>
    </row>
    <row r="16" spans="1:6" s="91" customFormat="1" ht="15" customHeight="1">
      <c r="A16" s="80" t="s">
        <v>134</v>
      </c>
      <c r="B16" s="18">
        <v>22242</v>
      </c>
      <c r="C16" s="18">
        <v>22239</v>
      </c>
      <c r="D16" s="18">
        <v>22108</v>
      </c>
      <c r="E16" s="18">
        <v>22021</v>
      </c>
      <c r="F16" s="135">
        <v>22144</v>
      </c>
    </row>
    <row r="17" spans="1:6" s="91" customFormat="1" ht="15" customHeight="1">
      <c r="A17" s="80" t="s">
        <v>111</v>
      </c>
      <c r="B17" s="18">
        <v>8514</v>
      </c>
      <c r="C17" s="18">
        <v>8547</v>
      </c>
      <c r="D17" s="18">
        <v>8523</v>
      </c>
      <c r="E17" s="18">
        <v>8575</v>
      </c>
      <c r="F17" s="135">
        <v>8704</v>
      </c>
    </row>
    <row r="18" spans="1:6" s="91" customFormat="1" ht="15" customHeight="1">
      <c r="A18" s="80" t="s">
        <v>135</v>
      </c>
      <c r="B18" s="18">
        <v>15929</v>
      </c>
      <c r="C18" s="18">
        <v>16019</v>
      </c>
      <c r="D18" s="18">
        <v>16070</v>
      </c>
      <c r="E18" s="18">
        <v>16140</v>
      </c>
      <c r="F18" s="135">
        <v>16210</v>
      </c>
    </row>
    <row r="19" spans="1:6" s="91" customFormat="1" ht="15" customHeight="1">
      <c r="A19" s="84" t="s">
        <v>454</v>
      </c>
      <c r="B19" s="85">
        <v>27300</v>
      </c>
      <c r="C19" s="85">
        <v>27521</v>
      </c>
      <c r="D19" s="85">
        <v>27489</v>
      </c>
      <c r="E19" s="85">
        <v>27388</v>
      </c>
      <c r="F19" s="136">
        <v>27472</v>
      </c>
    </row>
    <row r="20" spans="1:6" s="91" customFormat="1" ht="15" customHeight="1">
      <c r="C20" s="137"/>
      <c r="D20" s="137"/>
      <c r="E20" s="137"/>
      <c r="F20" s="138" t="s">
        <v>117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J124"/>
  <sheetViews>
    <sheetView zoomScale="85" zoomScaleNormal="85" workbookViewId="0"/>
  </sheetViews>
  <sheetFormatPr defaultColWidth="9" defaultRowHeight="15" customHeight="1"/>
  <cols>
    <col min="1" max="1" width="13.125" style="97" customWidth="1"/>
    <col min="2" max="5" width="7.5" style="91" customWidth="1"/>
    <col min="6" max="6" width="13.125" style="91" customWidth="1"/>
    <col min="7" max="10" width="7.5" style="91" customWidth="1"/>
    <col min="11" max="16384" width="9" style="91"/>
  </cols>
  <sheetData>
    <row r="1" spans="1:10" ht="15" customHeight="1">
      <c r="A1" s="559" t="s">
        <v>908</v>
      </c>
    </row>
    <row r="3" spans="1:10" s="139" customFormat="1" ht="15" customHeight="1">
      <c r="A3" s="63" t="s">
        <v>136</v>
      </c>
    </row>
    <row r="4" spans="1:10" s="139" customFormat="1" ht="15" customHeight="1">
      <c r="A4" s="140" t="s">
        <v>67</v>
      </c>
      <c r="B4" s="127"/>
      <c r="C4" s="127"/>
    </row>
    <row r="5" spans="1:10" ht="12.75" customHeight="1">
      <c r="A5" s="141" t="s">
        <v>137</v>
      </c>
      <c r="B5" s="142" t="s">
        <v>3</v>
      </c>
      <c r="C5" s="142" t="s">
        <v>10</v>
      </c>
      <c r="D5" s="142" t="s">
        <v>11</v>
      </c>
      <c r="E5" s="143" t="s">
        <v>70</v>
      </c>
      <c r="F5" s="144" t="s">
        <v>137</v>
      </c>
      <c r="G5" s="142" t="s">
        <v>3</v>
      </c>
      <c r="H5" s="142" t="s">
        <v>10</v>
      </c>
      <c r="I5" s="143" t="s">
        <v>11</v>
      </c>
      <c r="J5" s="143" t="s">
        <v>70</v>
      </c>
    </row>
    <row r="6" spans="1:10" ht="12.75" customHeight="1">
      <c r="A6" s="145" t="s">
        <v>138</v>
      </c>
      <c r="B6" s="219">
        <f>SUM(B8,B20,B33,G8,G24,G33,B66,B89,B100,G75,G87,G94,G111)</f>
        <v>155617</v>
      </c>
      <c r="C6" s="220">
        <f>SUM(C8,C20,C33,H8,H24,H33,C66,C89,C100,H75,H87,H94,H111)</f>
        <v>171353</v>
      </c>
      <c r="D6" s="220">
        <f>SUM(D8,D20,D33,I8,I24,I33,D66,D89,D100,I75,I87,I94,I111)</f>
        <v>173175</v>
      </c>
      <c r="E6" s="221">
        <f>SUM(E8,E20,E33,J8,J24,J33,E66,E89,E100,J75,J87,J94,J111)</f>
        <v>344528</v>
      </c>
      <c r="F6" s="146"/>
      <c r="G6" s="231"/>
      <c r="H6" s="232"/>
      <c r="I6" s="232"/>
      <c r="J6" s="232"/>
    </row>
    <row r="7" spans="1:10" ht="12.75" customHeight="1">
      <c r="A7" s="147"/>
      <c r="B7" s="222"/>
      <c r="C7" s="223"/>
      <c r="D7" s="223"/>
      <c r="E7" s="223"/>
      <c r="F7" s="146" t="s">
        <v>139</v>
      </c>
      <c r="G7" s="231"/>
      <c r="H7" s="232"/>
      <c r="I7" s="232"/>
      <c r="J7" s="232"/>
    </row>
    <row r="8" spans="1:10" ht="12.75" customHeight="1">
      <c r="A8" s="148" t="s">
        <v>140</v>
      </c>
      <c r="B8" s="224">
        <f>SUM(B9:B18)</f>
        <v>16444</v>
      </c>
      <c r="C8" s="225">
        <f>SUM(C9:C18)</f>
        <v>18681</v>
      </c>
      <c r="D8" s="225">
        <f>SUM(D9:D18)</f>
        <v>19450</v>
      </c>
      <c r="E8" s="225">
        <f>SUM(E9:E18)</f>
        <v>38131</v>
      </c>
      <c r="F8" s="149" t="s">
        <v>141</v>
      </c>
      <c r="G8" s="233">
        <f>SUM(G9:G22)</f>
        <v>23159</v>
      </c>
      <c r="H8" s="234">
        <f>SUM(H9:H22)</f>
        <v>25279</v>
      </c>
      <c r="I8" s="234">
        <f>SUM(I9:I22)</f>
        <v>26065</v>
      </c>
      <c r="J8" s="234">
        <f>SUM(J9:J22)</f>
        <v>51344</v>
      </c>
    </row>
    <row r="9" spans="1:10" ht="12.75" customHeight="1">
      <c r="A9" s="147" t="s">
        <v>142</v>
      </c>
      <c r="B9" s="226">
        <v>2647</v>
      </c>
      <c r="C9" s="227">
        <v>3159</v>
      </c>
      <c r="D9" s="227">
        <v>3202</v>
      </c>
      <c r="E9" s="227">
        <v>6361</v>
      </c>
      <c r="F9" s="150" t="s">
        <v>143</v>
      </c>
      <c r="G9" s="235">
        <v>1956</v>
      </c>
      <c r="H9" s="236">
        <v>2222</v>
      </c>
      <c r="I9" s="236">
        <v>2181</v>
      </c>
      <c r="J9" s="236">
        <v>4403</v>
      </c>
    </row>
    <row r="10" spans="1:10" ht="12.75" customHeight="1">
      <c r="A10" s="147" t="s">
        <v>144</v>
      </c>
      <c r="B10" s="226">
        <v>3927</v>
      </c>
      <c r="C10" s="227">
        <v>4469</v>
      </c>
      <c r="D10" s="227">
        <v>4657</v>
      </c>
      <c r="E10" s="227">
        <v>9126</v>
      </c>
      <c r="F10" s="150" t="s">
        <v>145</v>
      </c>
      <c r="G10" s="235">
        <v>660</v>
      </c>
      <c r="H10" s="236">
        <v>785</v>
      </c>
      <c r="I10" s="236">
        <v>803</v>
      </c>
      <c r="J10" s="236">
        <v>1588</v>
      </c>
    </row>
    <row r="11" spans="1:10" ht="12.75" customHeight="1">
      <c r="A11" s="147" t="s">
        <v>146</v>
      </c>
      <c r="B11" s="226">
        <v>1643</v>
      </c>
      <c r="C11" s="227">
        <v>1805</v>
      </c>
      <c r="D11" s="227">
        <v>1937</v>
      </c>
      <c r="E11" s="227">
        <v>3742</v>
      </c>
      <c r="F11" s="150" t="s">
        <v>147</v>
      </c>
      <c r="G11" s="235">
        <v>1264</v>
      </c>
      <c r="H11" s="236">
        <v>1562</v>
      </c>
      <c r="I11" s="236">
        <v>1620</v>
      </c>
      <c r="J11" s="236">
        <v>3182</v>
      </c>
    </row>
    <row r="12" spans="1:10" ht="12.75" customHeight="1">
      <c r="A12" s="147" t="s">
        <v>148</v>
      </c>
      <c r="B12" s="226">
        <v>2529</v>
      </c>
      <c r="C12" s="227">
        <v>2954</v>
      </c>
      <c r="D12" s="227">
        <v>3009</v>
      </c>
      <c r="E12" s="227">
        <v>5963</v>
      </c>
      <c r="F12" s="150" t="s">
        <v>149</v>
      </c>
      <c r="G12" s="235">
        <v>595</v>
      </c>
      <c r="H12" s="236">
        <v>761</v>
      </c>
      <c r="I12" s="236">
        <v>717</v>
      </c>
      <c r="J12" s="236">
        <v>1478</v>
      </c>
    </row>
    <row r="13" spans="1:10" ht="12.75" customHeight="1">
      <c r="A13" s="147" t="s">
        <v>150</v>
      </c>
      <c r="B13" s="226">
        <v>3068</v>
      </c>
      <c r="C13" s="227">
        <v>3501</v>
      </c>
      <c r="D13" s="227">
        <v>3596</v>
      </c>
      <c r="E13" s="227">
        <v>7097</v>
      </c>
      <c r="F13" s="150" t="s">
        <v>151</v>
      </c>
      <c r="G13" s="235">
        <v>254</v>
      </c>
      <c r="H13" s="236">
        <v>294</v>
      </c>
      <c r="I13" s="236">
        <v>321</v>
      </c>
      <c r="J13" s="236">
        <v>615</v>
      </c>
    </row>
    <row r="14" spans="1:10" ht="12.75" customHeight="1">
      <c r="A14" s="147" t="s">
        <v>152</v>
      </c>
      <c r="B14" s="226">
        <v>654</v>
      </c>
      <c r="C14" s="227">
        <v>763</v>
      </c>
      <c r="D14" s="227">
        <v>843</v>
      </c>
      <c r="E14" s="227">
        <v>1606</v>
      </c>
      <c r="F14" s="150" t="s">
        <v>153</v>
      </c>
      <c r="G14" s="235">
        <v>6536</v>
      </c>
      <c r="H14" s="236">
        <v>6869</v>
      </c>
      <c r="I14" s="236">
        <v>7024</v>
      </c>
      <c r="J14" s="236">
        <v>13893</v>
      </c>
    </row>
    <row r="15" spans="1:10" ht="12.75" customHeight="1">
      <c r="A15" s="147" t="s">
        <v>154</v>
      </c>
      <c r="B15" s="226">
        <v>628</v>
      </c>
      <c r="C15" s="227">
        <v>540</v>
      </c>
      <c r="D15" s="227">
        <v>602</v>
      </c>
      <c r="E15" s="227">
        <v>1142</v>
      </c>
      <c r="F15" s="150" t="s">
        <v>155</v>
      </c>
      <c r="G15" s="235">
        <v>1966</v>
      </c>
      <c r="H15" s="236">
        <v>2315</v>
      </c>
      <c r="I15" s="236">
        <v>2341</v>
      </c>
      <c r="J15" s="236">
        <v>4656</v>
      </c>
    </row>
    <row r="16" spans="1:10" ht="12.75" customHeight="1">
      <c r="A16" s="147" t="s">
        <v>156</v>
      </c>
      <c r="B16" s="226">
        <v>656</v>
      </c>
      <c r="C16" s="227">
        <v>711</v>
      </c>
      <c r="D16" s="227">
        <v>731</v>
      </c>
      <c r="E16" s="227">
        <v>1442</v>
      </c>
      <c r="F16" s="150" t="s">
        <v>157</v>
      </c>
      <c r="G16" s="235">
        <v>2520</v>
      </c>
      <c r="H16" s="236">
        <v>2683</v>
      </c>
      <c r="I16" s="236">
        <v>2865</v>
      </c>
      <c r="J16" s="236">
        <v>5548</v>
      </c>
    </row>
    <row r="17" spans="1:10" ht="12.75" customHeight="1">
      <c r="A17" s="147" t="s">
        <v>158</v>
      </c>
      <c r="B17" s="226">
        <v>451</v>
      </c>
      <c r="C17" s="227">
        <v>525</v>
      </c>
      <c r="D17" s="227">
        <v>605</v>
      </c>
      <c r="E17" s="227">
        <v>1130</v>
      </c>
      <c r="F17" s="150" t="s">
        <v>159</v>
      </c>
      <c r="G17" s="235">
        <v>1668</v>
      </c>
      <c r="H17" s="236">
        <v>1687</v>
      </c>
      <c r="I17" s="236">
        <v>1781</v>
      </c>
      <c r="J17" s="236">
        <v>3468</v>
      </c>
    </row>
    <row r="18" spans="1:10" ht="12.75" customHeight="1">
      <c r="A18" s="147" t="s">
        <v>160</v>
      </c>
      <c r="B18" s="226">
        <v>241</v>
      </c>
      <c r="C18" s="227">
        <v>254</v>
      </c>
      <c r="D18" s="227">
        <v>268</v>
      </c>
      <c r="E18" s="227">
        <v>522</v>
      </c>
      <c r="F18" s="150" t="s">
        <v>161</v>
      </c>
      <c r="G18" s="235">
        <v>1019</v>
      </c>
      <c r="H18" s="236">
        <v>989</v>
      </c>
      <c r="I18" s="236">
        <v>1069</v>
      </c>
      <c r="J18" s="236">
        <v>2058</v>
      </c>
    </row>
    <row r="19" spans="1:10" ht="12.75" customHeight="1">
      <c r="A19" s="147"/>
      <c r="B19" s="228"/>
      <c r="C19" s="227"/>
      <c r="D19" s="227"/>
      <c r="E19" s="227"/>
      <c r="F19" s="150" t="s">
        <v>162</v>
      </c>
      <c r="G19" s="235">
        <v>1544</v>
      </c>
      <c r="H19" s="236">
        <v>1624</v>
      </c>
      <c r="I19" s="236">
        <v>1692</v>
      </c>
      <c r="J19" s="236">
        <v>3316</v>
      </c>
    </row>
    <row r="20" spans="1:10" ht="12.75" customHeight="1">
      <c r="A20" s="148" t="s">
        <v>163</v>
      </c>
      <c r="B20" s="224">
        <f>SUM(B21:B31)</f>
        <v>6321</v>
      </c>
      <c r="C20" s="225">
        <f>SUM(C21:C31)</f>
        <v>7209</v>
      </c>
      <c r="D20" s="225">
        <f>SUM(D21:D31)</f>
        <v>7264</v>
      </c>
      <c r="E20" s="225">
        <f>SUM(E21:E31)</f>
        <v>14473</v>
      </c>
      <c r="F20" s="150" t="s">
        <v>164</v>
      </c>
      <c r="G20" s="235">
        <v>941</v>
      </c>
      <c r="H20" s="236">
        <v>1102</v>
      </c>
      <c r="I20" s="236">
        <v>1156</v>
      </c>
      <c r="J20" s="236">
        <v>2258</v>
      </c>
    </row>
    <row r="21" spans="1:10" ht="12.75" customHeight="1">
      <c r="A21" s="147" t="s">
        <v>165</v>
      </c>
      <c r="B21" s="226">
        <v>2312</v>
      </c>
      <c r="C21" s="227">
        <v>2618</v>
      </c>
      <c r="D21" s="227">
        <v>2630</v>
      </c>
      <c r="E21" s="227">
        <v>5248</v>
      </c>
      <c r="F21" s="150" t="s">
        <v>166</v>
      </c>
      <c r="G21" s="235">
        <v>1257</v>
      </c>
      <c r="H21" s="236">
        <v>1322</v>
      </c>
      <c r="I21" s="236">
        <v>1388</v>
      </c>
      <c r="J21" s="236">
        <v>2710</v>
      </c>
    </row>
    <row r="22" spans="1:10" ht="12.75" customHeight="1">
      <c r="A22" s="147" t="s">
        <v>167</v>
      </c>
      <c r="B22" s="226">
        <v>239</v>
      </c>
      <c r="C22" s="227">
        <v>225</v>
      </c>
      <c r="D22" s="227">
        <v>294</v>
      </c>
      <c r="E22" s="227">
        <v>519</v>
      </c>
      <c r="F22" s="150" t="s">
        <v>168</v>
      </c>
      <c r="G22" s="235">
        <v>979</v>
      </c>
      <c r="H22" s="236">
        <v>1064</v>
      </c>
      <c r="I22" s="236">
        <v>1107</v>
      </c>
      <c r="J22" s="236">
        <v>2171</v>
      </c>
    </row>
    <row r="23" spans="1:10" ht="12.75" customHeight="1">
      <c r="A23" s="147" t="s">
        <v>169</v>
      </c>
      <c r="B23" s="226">
        <v>426</v>
      </c>
      <c r="C23" s="227">
        <v>495</v>
      </c>
      <c r="D23" s="227">
        <v>435</v>
      </c>
      <c r="E23" s="227">
        <v>930</v>
      </c>
      <c r="F23" s="150"/>
      <c r="G23" s="237"/>
      <c r="H23" s="238"/>
      <c r="I23" s="238"/>
      <c r="J23" s="238"/>
    </row>
    <row r="24" spans="1:10" ht="12.75" customHeight="1">
      <c r="A24" s="147" t="s">
        <v>170</v>
      </c>
      <c r="B24" s="226">
        <v>294</v>
      </c>
      <c r="C24" s="227">
        <v>375</v>
      </c>
      <c r="D24" s="227">
        <v>348</v>
      </c>
      <c r="E24" s="227">
        <v>723</v>
      </c>
      <c r="F24" s="149" t="s">
        <v>171</v>
      </c>
      <c r="G24" s="233">
        <f>SUM(G25:G31)</f>
        <v>5358</v>
      </c>
      <c r="H24" s="234">
        <f>SUM(H25:H31)</f>
        <v>5999</v>
      </c>
      <c r="I24" s="234">
        <f>SUM(I25:I31)</f>
        <v>5955</v>
      </c>
      <c r="J24" s="234">
        <f>SUM(J25:J31)</f>
        <v>11954</v>
      </c>
    </row>
    <row r="25" spans="1:10" ht="12.75" customHeight="1">
      <c r="A25" s="147" t="s">
        <v>172</v>
      </c>
      <c r="B25" s="226">
        <v>491</v>
      </c>
      <c r="C25" s="227">
        <v>557</v>
      </c>
      <c r="D25" s="227">
        <v>545</v>
      </c>
      <c r="E25" s="227">
        <v>1102</v>
      </c>
      <c r="F25" s="150" t="s">
        <v>173</v>
      </c>
      <c r="G25" s="235">
        <v>147</v>
      </c>
      <c r="H25" s="236">
        <v>175</v>
      </c>
      <c r="I25" s="236">
        <v>159</v>
      </c>
      <c r="J25" s="236">
        <v>334</v>
      </c>
    </row>
    <row r="26" spans="1:10" ht="12.75" customHeight="1">
      <c r="A26" s="147" t="s">
        <v>174</v>
      </c>
      <c r="B26" s="226">
        <v>77</v>
      </c>
      <c r="C26" s="227">
        <v>98</v>
      </c>
      <c r="D26" s="227">
        <v>96</v>
      </c>
      <c r="E26" s="227">
        <v>194</v>
      </c>
      <c r="F26" s="150" t="s">
        <v>175</v>
      </c>
      <c r="G26" s="235">
        <v>160</v>
      </c>
      <c r="H26" s="236">
        <v>202</v>
      </c>
      <c r="I26" s="236">
        <v>222</v>
      </c>
      <c r="J26" s="236">
        <v>424</v>
      </c>
    </row>
    <row r="27" spans="1:10" ht="12.75" customHeight="1">
      <c r="A27" s="147" t="s">
        <v>176</v>
      </c>
      <c r="B27" s="226">
        <v>912</v>
      </c>
      <c r="C27" s="227">
        <v>1073</v>
      </c>
      <c r="D27" s="227">
        <v>1060</v>
      </c>
      <c r="E27" s="227">
        <v>2133</v>
      </c>
      <c r="F27" s="150" t="s">
        <v>177</v>
      </c>
      <c r="G27" s="235">
        <v>312</v>
      </c>
      <c r="H27" s="236">
        <v>349</v>
      </c>
      <c r="I27" s="236">
        <v>318</v>
      </c>
      <c r="J27" s="236">
        <v>667</v>
      </c>
    </row>
    <row r="28" spans="1:10" ht="12.75" customHeight="1">
      <c r="A28" s="147" t="s">
        <v>178</v>
      </c>
      <c r="B28" s="226">
        <v>456</v>
      </c>
      <c r="C28" s="227">
        <v>497</v>
      </c>
      <c r="D28" s="227">
        <v>542</v>
      </c>
      <c r="E28" s="227">
        <v>1039</v>
      </c>
      <c r="F28" s="150" t="s">
        <v>179</v>
      </c>
      <c r="G28" s="235">
        <v>4052</v>
      </c>
      <c r="H28" s="236">
        <v>4438</v>
      </c>
      <c r="I28" s="236">
        <v>4517</v>
      </c>
      <c r="J28" s="236">
        <v>8955</v>
      </c>
    </row>
    <row r="29" spans="1:10" ht="12.75" customHeight="1">
      <c r="A29" s="147" t="s">
        <v>180</v>
      </c>
      <c r="B29" s="226">
        <v>382</v>
      </c>
      <c r="C29" s="227">
        <v>441</v>
      </c>
      <c r="D29" s="227">
        <v>450</v>
      </c>
      <c r="E29" s="227">
        <v>891</v>
      </c>
      <c r="F29" s="150" t="s">
        <v>181</v>
      </c>
      <c r="G29" s="235">
        <v>443</v>
      </c>
      <c r="H29" s="236">
        <v>514</v>
      </c>
      <c r="I29" s="236">
        <v>478</v>
      </c>
      <c r="J29" s="236">
        <v>992</v>
      </c>
    </row>
    <row r="30" spans="1:10" ht="12.75" customHeight="1">
      <c r="A30" s="147" t="s">
        <v>182</v>
      </c>
      <c r="B30" s="226">
        <v>397</v>
      </c>
      <c r="C30" s="227">
        <v>458</v>
      </c>
      <c r="D30" s="227">
        <v>471</v>
      </c>
      <c r="E30" s="227">
        <v>929</v>
      </c>
      <c r="F30" s="150" t="s">
        <v>183</v>
      </c>
      <c r="G30" s="235">
        <v>171</v>
      </c>
      <c r="H30" s="236">
        <v>235</v>
      </c>
      <c r="I30" s="236">
        <v>181</v>
      </c>
      <c r="J30" s="236">
        <v>416</v>
      </c>
    </row>
    <row r="31" spans="1:10" ht="12.75" customHeight="1">
      <c r="A31" s="147" t="s">
        <v>184</v>
      </c>
      <c r="B31" s="226">
        <v>335</v>
      </c>
      <c r="C31" s="227">
        <v>372</v>
      </c>
      <c r="D31" s="227">
        <v>393</v>
      </c>
      <c r="E31" s="227">
        <v>765</v>
      </c>
      <c r="F31" s="150" t="s">
        <v>185</v>
      </c>
      <c r="G31" s="235">
        <v>73</v>
      </c>
      <c r="H31" s="236">
        <v>86</v>
      </c>
      <c r="I31" s="236">
        <v>80</v>
      </c>
      <c r="J31" s="236">
        <v>166</v>
      </c>
    </row>
    <row r="32" spans="1:10" ht="12.75" customHeight="1">
      <c r="A32" s="147"/>
      <c r="B32" s="228"/>
      <c r="C32" s="227"/>
      <c r="D32" s="227"/>
      <c r="E32" s="227"/>
      <c r="F32" s="150"/>
      <c r="G32" s="237"/>
      <c r="H32" s="238"/>
      <c r="I32" s="238"/>
      <c r="J32" s="238"/>
    </row>
    <row r="33" spans="1:10" ht="12.75" customHeight="1">
      <c r="A33" s="148" t="s">
        <v>186</v>
      </c>
      <c r="B33" s="224">
        <f>SUM(B34:B62)</f>
        <v>14295</v>
      </c>
      <c r="C33" s="225">
        <f>SUM(C34:C62)</f>
        <v>16686</v>
      </c>
      <c r="D33" s="225">
        <f>SUM(D34:D62)</f>
        <v>16710</v>
      </c>
      <c r="E33" s="225">
        <f>SUM(E34:E62)</f>
        <v>33396</v>
      </c>
      <c r="F33" s="149" t="s">
        <v>187</v>
      </c>
      <c r="G33" s="233">
        <f>SUM(G34:G59)</f>
        <v>14090</v>
      </c>
      <c r="H33" s="234">
        <f>SUM(H34:H59)</f>
        <v>15967</v>
      </c>
      <c r="I33" s="234">
        <f>SUM(I34:I59)</f>
        <v>15747</v>
      </c>
      <c r="J33" s="234">
        <f>SUM(J34:J59)</f>
        <v>31714</v>
      </c>
    </row>
    <row r="34" spans="1:10" ht="12.75" customHeight="1">
      <c r="A34" s="147" t="s">
        <v>188</v>
      </c>
      <c r="B34" s="226">
        <v>277</v>
      </c>
      <c r="C34" s="227">
        <v>257</v>
      </c>
      <c r="D34" s="227">
        <v>266</v>
      </c>
      <c r="E34" s="227">
        <v>523</v>
      </c>
      <c r="F34" s="150" t="s">
        <v>189</v>
      </c>
      <c r="G34" s="235">
        <v>911</v>
      </c>
      <c r="H34" s="236">
        <v>968</v>
      </c>
      <c r="I34" s="236">
        <v>1017</v>
      </c>
      <c r="J34" s="236">
        <v>1985</v>
      </c>
    </row>
    <row r="35" spans="1:10" ht="12.75" customHeight="1">
      <c r="A35" s="147" t="s">
        <v>190</v>
      </c>
      <c r="B35" s="226">
        <v>876</v>
      </c>
      <c r="C35" s="227">
        <v>922</v>
      </c>
      <c r="D35" s="227">
        <v>998</v>
      </c>
      <c r="E35" s="227">
        <v>1920</v>
      </c>
      <c r="F35" s="150" t="s">
        <v>191</v>
      </c>
      <c r="G35" s="235">
        <v>737</v>
      </c>
      <c r="H35" s="236">
        <v>833</v>
      </c>
      <c r="I35" s="236">
        <v>821</v>
      </c>
      <c r="J35" s="236">
        <v>1654</v>
      </c>
    </row>
    <row r="36" spans="1:10" ht="12.75" customHeight="1">
      <c r="A36" s="147" t="s">
        <v>192</v>
      </c>
      <c r="B36" s="226">
        <v>530</v>
      </c>
      <c r="C36" s="227">
        <v>659</v>
      </c>
      <c r="D36" s="227">
        <v>637</v>
      </c>
      <c r="E36" s="227">
        <v>1296</v>
      </c>
      <c r="F36" s="150" t="s">
        <v>193</v>
      </c>
      <c r="G36" s="235">
        <v>1281</v>
      </c>
      <c r="H36" s="236">
        <v>1385</v>
      </c>
      <c r="I36" s="236">
        <v>1310</v>
      </c>
      <c r="J36" s="236">
        <v>2695</v>
      </c>
    </row>
    <row r="37" spans="1:10" ht="12.75" customHeight="1">
      <c r="A37" s="147" t="s">
        <v>194</v>
      </c>
      <c r="B37" s="226">
        <v>35</v>
      </c>
      <c r="C37" s="227">
        <v>40</v>
      </c>
      <c r="D37" s="227">
        <v>47</v>
      </c>
      <c r="E37" s="227">
        <v>87</v>
      </c>
      <c r="F37" s="150" t="s">
        <v>195</v>
      </c>
      <c r="G37" s="235">
        <v>488</v>
      </c>
      <c r="H37" s="236">
        <v>497</v>
      </c>
      <c r="I37" s="236">
        <v>486</v>
      </c>
      <c r="J37" s="236">
        <v>983</v>
      </c>
    </row>
    <row r="38" spans="1:10" ht="12.75" customHeight="1">
      <c r="A38" s="147" t="s">
        <v>196</v>
      </c>
      <c r="B38" s="226">
        <v>1168</v>
      </c>
      <c r="C38" s="227">
        <v>1180</v>
      </c>
      <c r="D38" s="227">
        <v>1155</v>
      </c>
      <c r="E38" s="227">
        <v>2335</v>
      </c>
      <c r="F38" s="150" t="s">
        <v>197</v>
      </c>
      <c r="G38" s="235">
        <v>1370</v>
      </c>
      <c r="H38" s="236">
        <v>1485</v>
      </c>
      <c r="I38" s="236">
        <v>1559</v>
      </c>
      <c r="J38" s="236">
        <v>3044</v>
      </c>
    </row>
    <row r="39" spans="1:10" ht="12.75" customHeight="1">
      <c r="A39" s="147" t="s">
        <v>198</v>
      </c>
      <c r="B39" s="226">
        <v>1090</v>
      </c>
      <c r="C39" s="227">
        <v>1167</v>
      </c>
      <c r="D39" s="227">
        <v>1068</v>
      </c>
      <c r="E39" s="227">
        <v>2235</v>
      </c>
      <c r="F39" s="150" t="s">
        <v>199</v>
      </c>
      <c r="G39" s="235">
        <v>1150</v>
      </c>
      <c r="H39" s="236">
        <v>1289</v>
      </c>
      <c r="I39" s="236">
        <v>1268</v>
      </c>
      <c r="J39" s="236">
        <v>2557</v>
      </c>
    </row>
    <row r="40" spans="1:10" ht="12.75" customHeight="1">
      <c r="A40" s="147" t="s">
        <v>200</v>
      </c>
      <c r="B40" s="226">
        <v>610</v>
      </c>
      <c r="C40" s="227">
        <v>669</v>
      </c>
      <c r="D40" s="227">
        <v>687</v>
      </c>
      <c r="E40" s="227">
        <v>1356</v>
      </c>
      <c r="F40" s="150" t="s">
        <v>201</v>
      </c>
      <c r="G40" s="235">
        <v>1211</v>
      </c>
      <c r="H40" s="236">
        <v>1388</v>
      </c>
      <c r="I40" s="236">
        <v>1421</v>
      </c>
      <c r="J40" s="236">
        <v>2809</v>
      </c>
    </row>
    <row r="41" spans="1:10" ht="12.75" customHeight="1">
      <c r="A41" s="147" t="s">
        <v>202</v>
      </c>
      <c r="B41" s="226">
        <v>627</v>
      </c>
      <c r="C41" s="227">
        <v>674</v>
      </c>
      <c r="D41" s="227">
        <v>672</v>
      </c>
      <c r="E41" s="227">
        <v>1346</v>
      </c>
      <c r="F41" s="150" t="s">
        <v>203</v>
      </c>
      <c r="G41" s="235">
        <v>457</v>
      </c>
      <c r="H41" s="236">
        <v>502</v>
      </c>
      <c r="I41" s="236">
        <v>476</v>
      </c>
      <c r="J41" s="236">
        <v>978</v>
      </c>
    </row>
    <row r="42" spans="1:10" ht="12.75" customHeight="1">
      <c r="A42" s="147" t="s">
        <v>204</v>
      </c>
      <c r="B42" s="226">
        <v>583</v>
      </c>
      <c r="C42" s="227">
        <v>610</v>
      </c>
      <c r="D42" s="227">
        <v>589</v>
      </c>
      <c r="E42" s="227">
        <v>1199</v>
      </c>
      <c r="F42" s="150" t="s">
        <v>205</v>
      </c>
      <c r="G42" s="235">
        <v>637</v>
      </c>
      <c r="H42" s="236">
        <v>749</v>
      </c>
      <c r="I42" s="236">
        <v>767</v>
      </c>
      <c r="J42" s="236">
        <v>1516</v>
      </c>
    </row>
    <row r="43" spans="1:10" ht="12.75" customHeight="1">
      <c r="A43" s="147" t="s">
        <v>206</v>
      </c>
      <c r="B43" s="226">
        <v>846</v>
      </c>
      <c r="C43" s="227">
        <v>1047</v>
      </c>
      <c r="D43" s="227">
        <v>1030</v>
      </c>
      <c r="E43" s="227">
        <v>2077</v>
      </c>
      <c r="F43" s="150" t="s">
        <v>207</v>
      </c>
      <c r="G43" s="235">
        <v>387</v>
      </c>
      <c r="H43" s="236">
        <v>477</v>
      </c>
      <c r="I43" s="236">
        <v>499</v>
      </c>
      <c r="J43" s="236">
        <v>976</v>
      </c>
    </row>
    <row r="44" spans="1:10" ht="12.75" customHeight="1">
      <c r="A44" s="147" t="s">
        <v>208</v>
      </c>
      <c r="B44" s="226">
        <v>861</v>
      </c>
      <c r="C44" s="227">
        <v>1068</v>
      </c>
      <c r="D44" s="227">
        <v>1081</v>
      </c>
      <c r="E44" s="227">
        <v>2149</v>
      </c>
      <c r="F44" s="150" t="s">
        <v>209</v>
      </c>
      <c r="G44" s="235">
        <v>74</v>
      </c>
      <c r="H44" s="236">
        <v>87</v>
      </c>
      <c r="I44" s="236">
        <v>76</v>
      </c>
      <c r="J44" s="236">
        <v>163</v>
      </c>
    </row>
    <row r="45" spans="1:10" ht="12.75" customHeight="1">
      <c r="A45" s="147" t="s">
        <v>210</v>
      </c>
      <c r="B45" s="226">
        <v>808</v>
      </c>
      <c r="C45" s="227">
        <v>1086</v>
      </c>
      <c r="D45" s="227">
        <v>1081</v>
      </c>
      <c r="E45" s="227">
        <v>2167</v>
      </c>
      <c r="F45" s="150" t="s">
        <v>211</v>
      </c>
      <c r="G45" s="235">
        <v>160</v>
      </c>
      <c r="H45" s="236">
        <v>150</v>
      </c>
      <c r="I45" s="236">
        <v>166</v>
      </c>
      <c r="J45" s="236">
        <v>316</v>
      </c>
    </row>
    <row r="46" spans="1:10" ht="12.75" customHeight="1">
      <c r="A46" s="147" t="s">
        <v>212</v>
      </c>
      <c r="B46" s="226">
        <v>602</v>
      </c>
      <c r="C46" s="227">
        <v>778</v>
      </c>
      <c r="D46" s="227">
        <v>789</v>
      </c>
      <c r="E46" s="227">
        <v>1567</v>
      </c>
      <c r="F46" s="150" t="s">
        <v>213</v>
      </c>
      <c r="G46" s="235">
        <v>976</v>
      </c>
      <c r="H46" s="236">
        <v>1155</v>
      </c>
      <c r="I46" s="236">
        <v>1131</v>
      </c>
      <c r="J46" s="236">
        <v>2286</v>
      </c>
    </row>
    <row r="47" spans="1:10" ht="12.75" customHeight="1">
      <c r="A47" s="147" t="s">
        <v>214</v>
      </c>
      <c r="B47" s="226">
        <v>773</v>
      </c>
      <c r="C47" s="227">
        <v>958</v>
      </c>
      <c r="D47" s="227">
        <v>1014</v>
      </c>
      <c r="E47" s="227">
        <v>1972</v>
      </c>
      <c r="F47" s="150" t="s">
        <v>215</v>
      </c>
      <c r="G47" s="235">
        <v>340</v>
      </c>
      <c r="H47" s="236">
        <v>413</v>
      </c>
      <c r="I47" s="236">
        <v>400</v>
      </c>
      <c r="J47" s="236">
        <v>813</v>
      </c>
    </row>
    <row r="48" spans="1:10" ht="12.75" customHeight="1">
      <c r="A48" s="147" t="s">
        <v>216</v>
      </c>
      <c r="B48" s="226">
        <v>71</v>
      </c>
      <c r="C48" s="227">
        <v>90</v>
      </c>
      <c r="D48" s="227">
        <v>89</v>
      </c>
      <c r="E48" s="227">
        <v>179</v>
      </c>
      <c r="F48" s="150" t="s">
        <v>217</v>
      </c>
      <c r="G48" s="235">
        <v>231</v>
      </c>
      <c r="H48" s="236">
        <v>264</v>
      </c>
      <c r="I48" s="236">
        <v>243</v>
      </c>
      <c r="J48" s="236">
        <v>507</v>
      </c>
    </row>
    <row r="49" spans="1:10" ht="12.75" customHeight="1">
      <c r="A49" s="147" t="s">
        <v>218</v>
      </c>
      <c r="B49" s="226">
        <v>82</v>
      </c>
      <c r="C49" s="227">
        <v>96</v>
      </c>
      <c r="D49" s="227">
        <v>102</v>
      </c>
      <c r="E49" s="227">
        <v>198</v>
      </c>
      <c r="F49" s="150" t="s">
        <v>219</v>
      </c>
      <c r="G49" s="235">
        <v>342</v>
      </c>
      <c r="H49" s="236">
        <v>416</v>
      </c>
      <c r="I49" s="236">
        <v>434</v>
      </c>
      <c r="J49" s="236">
        <v>850</v>
      </c>
    </row>
    <row r="50" spans="1:10" ht="12.75" customHeight="1">
      <c r="A50" s="147" t="s">
        <v>220</v>
      </c>
      <c r="B50" s="226">
        <v>24</v>
      </c>
      <c r="C50" s="227">
        <v>29</v>
      </c>
      <c r="D50" s="227">
        <v>27</v>
      </c>
      <c r="E50" s="227">
        <v>56</v>
      </c>
      <c r="F50" s="150" t="s">
        <v>221</v>
      </c>
      <c r="G50" s="235">
        <v>413</v>
      </c>
      <c r="H50" s="236">
        <v>517</v>
      </c>
      <c r="I50" s="236">
        <v>480</v>
      </c>
      <c r="J50" s="236">
        <v>997</v>
      </c>
    </row>
    <row r="51" spans="1:10" ht="12.75" customHeight="1">
      <c r="A51" s="147" t="s">
        <v>222</v>
      </c>
      <c r="B51" s="226">
        <v>29</v>
      </c>
      <c r="C51" s="227">
        <v>34</v>
      </c>
      <c r="D51" s="227">
        <v>35</v>
      </c>
      <c r="E51" s="227">
        <v>69</v>
      </c>
      <c r="F51" s="150" t="s">
        <v>223</v>
      </c>
      <c r="G51" s="235">
        <v>261</v>
      </c>
      <c r="H51" s="236">
        <v>336</v>
      </c>
      <c r="I51" s="236">
        <v>281</v>
      </c>
      <c r="J51" s="236">
        <v>617</v>
      </c>
    </row>
    <row r="52" spans="1:10" ht="12.75" customHeight="1">
      <c r="A52" s="147" t="s">
        <v>224</v>
      </c>
      <c r="B52" s="226">
        <v>111</v>
      </c>
      <c r="C52" s="227">
        <v>124</v>
      </c>
      <c r="D52" s="227">
        <v>135</v>
      </c>
      <c r="E52" s="227">
        <v>259</v>
      </c>
      <c r="F52" s="150" t="s">
        <v>225</v>
      </c>
      <c r="G52" s="235">
        <v>306</v>
      </c>
      <c r="H52" s="236">
        <v>364</v>
      </c>
      <c r="I52" s="236">
        <v>327</v>
      </c>
      <c r="J52" s="236">
        <v>691</v>
      </c>
    </row>
    <row r="53" spans="1:10" ht="12.75" customHeight="1">
      <c r="A53" s="147" t="s">
        <v>226</v>
      </c>
      <c r="B53" s="226">
        <v>60</v>
      </c>
      <c r="C53" s="227">
        <v>79</v>
      </c>
      <c r="D53" s="227">
        <v>78</v>
      </c>
      <c r="E53" s="227">
        <v>157</v>
      </c>
      <c r="F53" s="150" t="s">
        <v>227</v>
      </c>
      <c r="G53" s="235">
        <v>402</v>
      </c>
      <c r="H53" s="236">
        <v>435</v>
      </c>
      <c r="I53" s="236">
        <v>447</v>
      </c>
      <c r="J53" s="236">
        <v>882</v>
      </c>
    </row>
    <row r="54" spans="1:10" ht="12.75" customHeight="1">
      <c r="A54" s="147" t="s">
        <v>228</v>
      </c>
      <c r="B54" s="226">
        <v>77</v>
      </c>
      <c r="C54" s="227">
        <v>33</v>
      </c>
      <c r="D54" s="227">
        <v>61</v>
      </c>
      <c r="E54" s="227">
        <v>94</v>
      </c>
      <c r="F54" s="150" t="s">
        <v>229</v>
      </c>
      <c r="G54" s="235">
        <v>252</v>
      </c>
      <c r="H54" s="236">
        <v>277</v>
      </c>
      <c r="I54" s="236">
        <v>279</v>
      </c>
      <c r="J54" s="236">
        <v>556</v>
      </c>
    </row>
    <row r="55" spans="1:10" ht="12.75" customHeight="1">
      <c r="A55" s="147" t="s">
        <v>230</v>
      </c>
      <c r="B55" s="226">
        <v>71</v>
      </c>
      <c r="C55" s="227">
        <v>93</v>
      </c>
      <c r="D55" s="227">
        <v>86</v>
      </c>
      <c r="E55" s="227">
        <v>179</v>
      </c>
      <c r="F55" s="150" t="s">
        <v>231</v>
      </c>
      <c r="G55" s="235">
        <v>462</v>
      </c>
      <c r="H55" s="236">
        <v>536</v>
      </c>
      <c r="I55" s="236">
        <v>510</v>
      </c>
      <c r="J55" s="236">
        <v>1046</v>
      </c>
    </row>
    <row r="56" spans="1:10" ht="12.75" customHeight="1">
      <c r="A56" s="147" t="s">
        <v>232</v>
      </c>
      <c r="B56" s="226">
        <v>763</v>
      </c>
      <c r="C56" s="227">
        <v>843</v>
      </c>
      <c r="D56" s="227">
        <v>888</v>
      </c>
      <c r="E56" s="227">
        <v>1731</v>
      </c>
      <c r="F56" s="150" t="s">
        <v>233</v>
      </c>
      <c r="G56" s="235">
        <v>368</v>
      </c>
      <c r="H56" s="236">
        <v>441</v>
      </c>
      <c r="I56" s="236">
        <v>435</v>
      </c>
      <c r="J56" s="236">
        <v>876</v>
      </c>
    </row>
    <row r="57" spans="1:10" ht="12.75" customHeight="1">
      <c r="A57" s="147" t="s">
        <v>234</v>
      </c>
      <c r="B57" s="226">
        <v>518</v>
      </c>
      <c r="C57" s="227">
        <v>693</v>
      </c>
      <c r="D57" s="227">
        <v>654</v>
      </c>
      <c r="E57" s="227">
        <v>1347</v>
      </c>
      <c r="F57" s="150" t="s">
        <v>235</v>
      </c>
      <c r="G57" s="235">
        <v>242</v>
      </c>
      <c r="H57" s="236">
        <v>290</v>
      </c>
      <c r="I57" s="236">
        <v>281</v>
      </c>
      <c r="J57" s="236">
        <v>571</v>
      </c>
    </row>
    <row r="58" spans="1:10" ht="12.75" customHeight="1">
      <c r="A58" s="147" t="s">
        <v>236</v>
      </c>
      <c r="B58" s="226">
        <v>547</v>
      </c>
      <c r="C58" s="227">
        <v>716</v>
      </c>
      <c r="D58" s="227">
        <v>756</v>
      </c>
      <c r="E58" s="227">
        <v>1472</v>
      </c>
      <c r="F58" s="150" t="s">
        <v>237</v>
      </c>
      <c r="G58" s="235">
        <v>276</v>
      </c>
      <c r="H58" s="236">
        <v>326</v>
      </c>
      <c r="I58" s="236">
        <v>308</v>
      </c>
      <c r="J58" s="236">
        <v>634</v>
      </c>
    </row>
    <row r="59" spans="1:10" ht="12.75" customHeight="1">
      <c r="A59" s="147" t="s">
        <v>238</v>
      </c>
      <c r="B59" s="226">
        <v>785</v>
      </c>
      <c r="C59" s="227">
        <v>1019</v>
      </c>
      <c r="D59" s="227">
        <v>981</v>
      </c>
      <c r="E59" s="227">
        <v>2000</v>
      </c>
      <c r="F59" s="151" t="s">
        <v>239</v>
      </c>
      <c r="G59" s="235">
        <v>356</v>
      </c>
      <c r="H59" s="236">
        <v>387</v>
      </c>
      <c r="I59" s="236">
        <v>325</v>
      </c>
      <c r="J59" s="236">
        <v>712</v>
      </c>
    </row>
    <row r="60" spans="1:10" ht="12.75" customHeight="1">
      <c r="A60" s="147" t="s">
        <v>240</v>
      </c>
      <c r="B60" s="226">
        <v>831</v>
      </c>
      <c r="C60" s="227">
        <v>930</v>
      </c>
      <c r="D60" s="227">
        <v>954</v>
      </c>
      <c r="E60" s="227">
        <v>1884</v>
      </c>
      <c r="F60" s="150"/>
      <c r="G60" s="239"/>
      <c r="H60" s="238"/>
      <c r="I60" s="238"/>
      <c r="J60" s="238"/>
    </row>
    <row r="61" spans="1:10" ht="12.75" customHeight="1">
      <c r="A61" s="147" t="s">
        <v>241</v>
      </c>
      <c r="B61" s="226">
        <v>297</v>
      </c>
      <c r="C61" s="227">
        <v>375</v>
      </c>
      <c r="D61" s="227">
        <v>366</v>
      </c>
      <c r="E61" s="227">
        <v>741</v>
      </c>
      <c r="F61" s="150"/>
      <c r="G61" s="240"/>
      <c r="H61" s="241"/>
      <c r="I61" s="241"/>
      <c r="J61" s="241"/>
    </row>
    <row r="62" spans="1:10" ht="12.75" customHeight="1">
      <c r="A62" s="152" t="s">
        <v>242</v>
      </c>
      <c r="B62" s="229">
        <v>343</v>
      </c>
      <c r="C62" s="230">
        <v>417</v>
      </c>
      <c r="D62" s="230">
        <v>384</v>
      </c>
      <c r="E62" s="230">
        <v>801</v>
      </c>
      <c r="F62" s="153"/>
      <c r="G62" s="242"/>
      <c r="H62" s="243"/>
      <c r="I62" s="243"/>
      <c r="J62" s="243"/>
    </row>
    <row r="63" spans="1:10" ht="15" customHeight="1">
      <c r="A63" s="139"/>
      <c r="B63" s="154"/>
      <c r="C63" s="154"/>
      <c r="D63" s="154"/>
      <c r="E63" s="154"/>
      <c r="F63" s="139"/>
      <c r="G63" s="139"/>
      <c r="H63" s="139"/>
      <c r="I63" s="139"/>
      <c r="J63" s="155" t="s">
        <v>243</v>
      </c>
    </row>
    <row r="64" spans="1:10" ht="15" customHeight="1">
      <c r="A64" s="139"/>
      <c r="B64" s="139"/>
      <c r="C64" s="139"/>
      <c r="D64" s="139"/>
      <c r="E64" s="139"/>
      <c r="F64" s="139"/>
      <c r="G64" s="139"/>
      <c r="H64" s="139"/>
      <c r="I64" s="139"/>
      <c r="J64" s="139"/>
    </row>
    <row r="65" spans="1:10" ht="12.75" customHeight="1">
      <c r="A65" s="141" t="s">
        <v>137</v>
      </c>
      <c r="B65" s="142" t="s">
        <v>3</v>
      </c>
      <c r="C65" s="142" t="s">
        <v>10</v>
      </c>
      <c r="D65" s="142" t="s">
        <v>11</v>
      </c>
      <c r="E65" s="143" t="s">
        <v>70</v>
      </c>
      <c r="F65" s="144" t="s">
        <v>137</v>
      </c>
      <c r="G65" s="142" t="s">
        <v>3</v>
      </c>
      <c r="H65" s="142" t="s">
        <v>10</v>
      </c>
      <c r="I65" s="143" t="s">
        <v>11</v>
      </c>
      <c r="J65" s="143" t="s">
        <v>70</v>
      </c>
    </row>
    <row r="66" spans="1:10" ht="12.75" customHeight="1">
      <c r="A66" s="156" t="s">
        <v>244</v>
      </c>
      <c r="B66" s="244">
        <f>SUM(B67:B86)</f>
        <v>20886</v>
      </c>
      <c r="C66" s="245">
        <f>SUM(C67:C86)</f>
        <v>21922</v>
      </c>
      <c r="D66" s="245">
        <f>SUM(D67:D86)</f>
        <v>22061</v>
      </c>
      <c r="E66" s="245">
        <f>SUM(E67:E86)</f>
        <v>43983</v>
      </c>
      <c r="F66" s="157" t="s">
        <v>245</v>
      </c>
      <c r="G66" s="252">
        <v>981</v>
      </c>
      <c r="H66" s="252">
        <v>1310</v>
      </c>
      <c r="I66" s="252">
        <v>1298</v>
      </c>
      <c r="J66" s="252">
        <v>2608</v>
      </c>
    </row>
    <row r="67" spans="1:10" ht="12.75" customHeight="1">
      <c r="A67" s="158" t="s">
        <v>246</v>
      </c>
      <c r="B67" s="226">
        <v>443</v>
      </c>
      <c r="C67" s="227">
        <v>503</v>
      </c>
      <c r="D67" s="227">
        <v>520</v>
      </c>
      <c r="E67" s="227">
        <v>1023</v>
      </c>
      <c r="F67" s="159" t="s">
        <v>247</v>
      </c>
      <c r="G67" s="227">
        <v>898</v>
      </c>
      <c r="H67" s="227">
        <v>1046</v>
      </c>
      <c r="I67" s="227">
        <v>950</v>
      </c>
      <c r="J67" s="227">
        <v>1996</v>
      </c>
    </row>
    <row r="68" spans="1:10" ht="12.75" customHeight="1">
      <c r="A68" s="158" t="s">
        <v>248</v>
      </c>
      <c r="B68" s="226">
        <v>1155</v>
      </c>
      <c r="C68" s="227">
        <v>1085</v>
      </c>
      <c r="D68" s="227">
        <v>1111</v>
      </c>
      <c r="E68" s="227">
        <v>2196</v>
      </c>
      <c r="F68" s="159" t="s">
        <v>249</v>
      </c>
      <c r="G68" s="227">
        <v>0</v>
      </c>
      <c r="H68" s="227">
        <v>0</v>
      </c>
      <c r="I68" s="227">
        <v>0</v>
      </c>
      <c r="J68" s="227">
        <v>0</v>
      </c>
    </row>
    <row r="69" spans="1:10" ht="12.75" customHeight="1">
      <c r="A69" s="158" t="s">
        <v>250</v>
      </c>
      <c r="B69" s="226">
        <v>1739</v>
      </c>
      <c r="C69" s="227">
        <v>1799</v>
      </c>
      <c r="D69" s="227">
        <v>1812</v>
      </c>
      <c r="E69" s="227">
        <v>3611</v>
      </c>
      <c r="F69" s="159" t="s">
        <v>251</v>
      </c>
      <c r="G69" s="227">
        <v>0</v>
      </c>
      <c r="H69" s="227">
        <v>0</v>
      </c>
      <c r="I69" s="227">
        <v>0</v>
      </c>
      <c r="J69" s="227">
        <v>0</v>
      </c>
    </row>
    <row r="70" spans="1:10" ht="12.75" customHeight="1">
      <c r="A70" s="158" t="s">
        <v>252</v>
      </c>
      <c r="B70" s="226">
        <v>2048</v>
      </c>
      <c r="C70" s="227">
        <v>1978</v>
      </c>
      <c r="D70" s="227">
        <v>2098</v>
      </c>
      <c r="E70" s="227">
        <v>4076</v>
      </c>
      <c r="F70" s="159" t="s">
        <v>253</v>
      </c>
      <c r="G70" s="227">
        <v>1077</v>
      </c>
      <c r="H70" s="227">
        <v>1252</v>
      </c>
      <c r="I70" s="227">
        <v>1204</v>
      </c>
      <c r="J70" s="227">
        <v>2456</v>
      </c>
    </row>
    <row r="71" spans="1:10" ht="12.75" customHeight="1">
      <c r="A71" s="158" t="s">
        <v>254</v>
      </c>
      <c r="B71" s="226">
        <v>2071</v>
      </c>
      <c r="C71" s="227">
        <v>2240</v>
      </c>
      <c r="D71" s="227">
        <v>2200</v>
      </c>
      <c r="E71" s="227">
        <v>4440</v>
      </c>
      <c r="F71" s="159" t="s">
        <v>255</v>
      </c>
      <c r="G71" s="227">
        <v>1344</v>
      </c>
      <c r="H71" s="227">
        <v>1404</v>
      </c>
      <c r="I71" s="227">
        <v>1372</v>
      </c>
      <c r="J71" s="227">
        <v>2776</v>
      </c>
    </row>
    <row r="72" spans="1:10" ht="12.75" customHeight="1">
      <c r="A72" s="158" t="s">
        <v>256</v>
      </c>
      <c r="B72" s="226">
        <v>1617</v>
      </c>
      <c r="C72" s="227">
        <v>1752</v>
      </c>
      <c r="D72" s="227">
        <v>1897</v>
      </c>
      <c r="E72" s="227">
        <v>3649</v>
      </c>
      <c r="F72" s="159" t="s">
        <v>257</v>
      </c>
      <c r="G72" s="227">
        <v>2165</v>
      </c>
      <c r="H72" s="227">
        <v>2765</v>
      </c>
      <c r="I72" s="227">
        <v>2911</v>
      </c>
      <c r="J72" s="227">
        <v>5676</v>
      </c>
    </row>
    <row r="73" spans="1:10" ht="12.75" customHeight="1">
      <c r="A73" s="158" t="s">
        <v>258</v>
      </c>
      <c r="B73" s="226">
        <v>1931</v>
      </c>
      <c r="C73" s="227">
        <v>1783</v>
      </c>
      <c r="D73" s="227">
        <v>2027</v>
      </c>
      <c r="E73" s="227">
        <v>3810</v>
      </c>
      <c r="F73" s="159" t="s">
        <v>259</v>
      </c>
      <c r="G73" s="227">
        <v>860</v>
      </c>
      <c r="H73" s="227">
        <v>1046</v>
      </c>
      <c r="I73" s="227">
        <v>1069</v>
      </c>
      <c r="J73" s="227">
        <v>2115</v>
      </c>
    </row>
    <row r="74" spans="1:10" ht="12.75" customHeight="1">
      <c r="A74" s="158" t="s">
        <v>260</v>
      </c>
      <c r="B74" s="226">
        <v>956</v>
      </c>
      <c r="C74" s="227">
        <v>989</v>
      </c>
      <c r="D74" s="227">
        <v>965</v>
      </c>
      <c r="E74" s="227">
        <v>1954</v>
      </c>
      <c r="F74" s="159"/>
      <c r="G74" s="247"/>
      <c r="H74" s="247"/>
      <c r="I74" s="247"/>
      <c r="J74" s="247"/>
    </row>
    <row r="75" spans="1:10" ht="12.75" customHeight="1">
      <c r="A75" s="158" t="s">
        <v>261</v>
      </c>
      <c r="B75" s="226">
        <v>540</v>
      </c>
      <c r="C75" s="227">
        <v>558</v>
      </c>
      <c r="D75" s="227">
        <v>589</v>
      </c>
      <c r="E75" s="227">
        <v>1147</v>
      </c>
      <c r="F75" s="149" t="s">
        <v>262</v>
      </c>
      <c r="G75" s="251">
        <f>SUM(G76:G85)</f>
        <v>9931</v>
      </c>
      <c r="H75" s="251">
        <f>SUM(H76:H85)</f>
        <v>10896</v>
      </c>
      <c r="I75" s="251">
        <f>SUM(I76:I85)</f>
        <v>11195</v>
      </c>
      <c r="J75" s="251">
        <f>SUM(J76:J85)</f>
        <v>22091</v>
      </c>
    </row>
    <row r="76" spans="1:10" ht="12.75" customHeight="1">
      <c r="A76" s="158" t="s">
        <v>263</v>
      </c>
      <c r="B76" s="226">
        <v>768</v>
      </c>
      <c r="C76" s="227">
        <v>720</v>
      </c>
      <c r="D76" s="227">
        <v>707</v>
      </c>
      <c r="E76" s="227">
        <v>1427</v>
      </c>
      <c r="F76" s="159" t="s">
        <v>264</v>
      </c>
      <c r="G76" s="227">
        <v>2322</v>
      </c>
      <c r="H76" s="227">
        <v>2604</v>
      </c>
      <c r="I76" s="227">
        <v>2689</v>
      </c>
      <c r="J76" s="227">
        <v>5293</v>
      </c>
    </row>
    <row r="77" spans="1:10" ht="12.75" customHeight="1">
      <c r="A77" s="158" t="s">
        <v>265</v>
      </c>
      <c r="B77" s="226">
        <v>975</v>
      </c>
      <c r="C77" s="227">
        <v>900</v>
      </c>
      <c r="D77" s="227">
        <v>759</v>
      </c>
      <c r="E77" s="227">
        <v>1659</v>
      </c>
      <c r="F77" s="159" t="s">
        <v>266</v>
      </c>
      <c r="G77" s="227">
        <v>359</v>
      </c>
      <c r="H77" s="227">
        <v>385</v>
      </c>
      <c r="I77" s="227">
        <v>407</v>
      </c>
      <c r="J77" s="227">
        <v>792</v>
      </c>
    </row>
    <row r="78" spans="1:10" ht="12.75" customHeight="1">
      <c r="A78" s="158" t="s">
        <v>267</v>
      </c>
      <c r="B78" s="226">
        <v>632</v>
      </c>
      <c r="C78" s="227">
        <v>698</v>
      </c>
      <c r="D78" s="227">
        <v>653</v>
      </c>
      <c r="E78" s="227">
        <v>1351</v>
      </c>
      <c r="F78" s="150" t="s">
        <v>268</v>
      </c>
      <c r="G78" s="227">
        <v>337</v>
      </c>
      <c r="H78" s="227">
        <v>326</v>
      </c>
      <c r="I78" s="227">
        <v>322</v>
      </c>
      <c r="J78" s="227">
        <v>648</v>
      </c>
    </row>
    <row r="79" spans="1:10" ht="12.75" customHeight="1">
      <c r="A79" s="158" t="s">
        <v>269</v>
      </c>
      <c r="B79" s="226">
        <v>811</v>
      </c>
      <c r="C79" s="227">
        <v>952</v>
      </c>
      <c r="D79" s="227">
        <v>946</v>
      </c>
      <c r="E79" s="227">
        <v>1898</v>
      </c>
      <c r="F79" s="150" t="s">
        <v>270</v>
      </c>
      <c r="G79" s="227">
        <v>1214</v>
      </c>
      <c r="H79" s="227">
        <v>1163</v>
      </c>
      <c r="I79" s="227">
        <v>1235</v>
      </c>
      <c r="J79" s="227">
        <v>2398</v>
      </c>
    </row>
    <row r="80" spans="1:10" ht="12.75" customHeight="1">
      <c r="A80" s="158" t="s">
        <v>271</v>
      </c>
      <c r="B80" s="226">
        <v>1376</v>
      </c>
      <c r="C80" s="227">
        <v>1631</v>
      </c>
      <c r="D80" s="227">
        <v>1557</v>
      </c>
      <c r="E80" s="227">
        <v>3188</v>
      </c>
      <c r="F80" s="150" t="s">
        <v>272</v>
      </c>
      <c r="G80" s="227">
        <v>1163</v>
      </c>
      <c r="H80" s="227">
        <v>1236</v>
      </c>
      <c r="I80" s="227">
        <v>1302</v>
      </c>
      <c r="J80" s="227">
        <v>2538</v>
      </c>
    </row>
    <row r="81" spans="1:10" ht="12.75" customHeight="1">
      <c r="A81" s="158" t="s">
        <v>273</v>
      </c>
      <c r="B81" s="226">
        <v>876</v>
      </c>
      <c r="C81" s="227">
        <v>960</v>
      </c>
      <c r="D81" s="227">
        <v>993</v>
      </c>
      <c r="E81" s="227">
        <v>1953</v>
      </c>
      <c r="F81" s="150" t="s">
        <v>274</v>
      </c>
      <c r="G81" s="227">
        <v>1167</v>
      </c>
      <c r="H81" s="227">
        <v>1272</v>
      </c>
      <c r="I81" s="227">
        <v>1257</v>
      </c>
      <c r="J81" s="227">
        <v>2529</v>
      </c>
    </row>
    <row r="82" spans="1:10" ht="12.75" customHeight="1">
      <c r="A82" s="158" t="s">
        <v>275</v>
      </c>
      <c r="B82" s="226">
        <v>644</v>
      </c>
      <c r="C82" s="227">
        <v>754</v>
      </c>
      <c r="D82" s="227">
        <v>707</v>
      </c>
      <c r="E82" s="227">
        <v>1461</v>
      </c>
      <c r="F82" s="150" t="s">
        <v>276</v>
      </c>
      <c r="G82" s="227">
        <v>940</v>
      </c>
      <c r="H82" s="227">
        <v>1056</v>
      </c>
      <c r="I82" s="227">
        <v>1091</v>
      </c>
      <c r="J82" s="227">
        <v>2147</v>
      </c>
    </row>
    <row r="83" spans="1:10" ht="12.75" customHeight="1">
      <c r="A83" s="158" t="s">
        <v>277</v>
      </c>
      <c r="B83" s="226">
        <v>792</v>
      </c>
      <c r="C83" s="227">
        <v>874</v>
      </c>
      <c r="D83" s="227">
        <v>892</v>
      </c>
      <c r="E83" s="227">
        <v>1766</v>
      </c>
      <c r="F83" s="150" t="s">
        <v>278</v>
      </c>
      <c r="G83" s="227">
        <v>1030</v>
      </c>
      <c r="H83" s="227">
        <v>1257</v>
      </c>
      <c r="I83" s="227">
        <v>1305</v>
      </c>
      <c r="J83" s="227">
        <v>2562</v>
      </c>
    </row>
    <row r="84" spans="1:10" ht="12.75" customHeight="1">
      <c r="A84" s="158" t="s">
        <v>279</v>
      </c>
      <c r="B84" s="226">
        <v>536</v>
      </c>
      <c r="C84" s="227">
        <v>639</v>
      </c>
      <c r="D84" s="227">
        <v>600</v>
      </c>
      <c r="E84" s="227">
        <v>1239</v>
      </c>
      <c r="F84" s="150" t="s">
        <v>280</v>
      </c>
      <c r="G84" s="227">
        <v>902</v>
      </c>
      <c r="H84" s="227">
        <v>1082</v>
      </c>
      <c r="I84" s="227">
        <v>1088</v>
      </c>
      <c r="J84" s="227">
        <v>2170</v>
      </c>
    </row>
    <row r="85" spans="1:10" ht="12.75" customHeight="1">
      <c r="A85" s="158" t="s">
        <v>281</v>
      </c>
      <c r="B85" s="226">
        <v>419</v>
      </c>
      <c r="C85" s="227">
        <v>524</v>
      </c>
      <c r="D85" s="227">
        <v>530</v>
      </c>
      <c r="E85" s="227">
        <v>1054</v>
      </c>
      <c r="F85" s="150" t="s">
        <v>282</v>
      </c>
      <c r="G85" s="227">
        <v>497</v>
      </c>
      <c r="H85" s="227">
        <v>515</v>
      </c>
      <c r="I85" s="227">
        <v>499</v>
      </c>
      <c r="J85" s="227">
        <v>1014</v>
      </c>
    </row>
    <row r="86" spans="1:10" ht="12.75" customHeight="1">
      <c r="A86" s="158" t="s">
        <v>283</v>
      </c>
      <c r="B86" s="226">
        <v>557</v>
      </c>
      <c r="C86" s="227">
        <v>583</v>
      </c>
      <c r="D86" s="227">
        <v>498</v>
      </c>
      <c r="E86" s="227">
        <v>1081</v>
      </c>
      <c r="F86" s="150"/>
      <c r="G86" s="247"/>
      <c r="H86" s="247"/>
      <c r="I86" s="247"/>
      <c r="J86" s="247"/>
    </row>
    <row r="87" spans="1:10" ht="12.75" customHeight="1">
      <c r="A87" s="158"/>
      <c r="B87" s="246"/>
      <c r="C87" s="247"/>
      <c r="D87" s="247"/>
      <c r="E87" s="247"/>
      <c r="F87" s="149" t="s">
        <v>284</v>
      </c>
      <c r="G87" s="251">
        <f>SUM(G88:G92)</f>
        <v>4759</v>
      </c>
      <c r="H87" s="251">
        <f>SUM(H88:H92)</f>
        <v>4478</v>
      </c>
      <c r="I87" s="251">
        <f>SUM(I88:I92)</f>
        <v>4228</v>
      </c>
      <c r="J87" s="251">
        <f>SUM(J88:J92)</f>
        <v>8706</v>
      </c>
    </row>
    <row r="88" spans="1:10" ht="12.75" customHeight="1">
      <c r="A88" s="158"/>
      <c r="B88" s="248"/>
      <c r="C88" s="249"/>
      <c r="D88" s="249"/>
      <c r="E88" s="249"/>
      <c r="F88" s="150" t="s">
        <v>285</v>
      </c>
      <c r="G88" s="227">
        <v>1030</v>
      </c>
      <c r="H88" s="227">
        <v>960</v>
      </c>
      <c r="I88" s="227">
        <v>880</v>
      </c>
      <c r="J88" s="227">
        <v>1840</v>
      </c>
    </row>
    <row r="89" spans="1:10" ht="12.75" customHeight="1">
      <c r="A89" s="160" t="s">
        <v>286</v>
      </c>
      <c r="B89" s="250">
        <f>SUM(B90:B97)</f>
        <v>4147</v>
      </c>
      <c r="C89" s="251">
        <f>SUM(C90:C97)</f>
        <v>4965</v>
      </c>
      <c r="D89" s="251">
        <f>SUM(D90:D97)</f>
        <v>4942</v>
      </c>
      <c r="E89" s="251">
        <f>SUM(E90:E97)</f>
        <v>9907</v>
      </c>
      <c r="F89" s="150" t="s">
        <v>287</v>
      </c>
      <c r="G89" s="227">
        <v>1626</v>
      </c>
      <c r="H89" s="227">
        <v>1531</v>
      </c>
      <c r="I89" s="227">
        <v>1425</v>
      </c>
      <c r="J89" s="227">
        <v>2956</v>
      </c>
    </row>
    <row r="90" spans="1:10" ht="12.75" customHeight="1">
      <c r="A90" s="158" t="s">
        <v>288</v>
      </c>
      <c r="B90" s="226">
        <v>344</v>
      </c>
      <c r="C90" s="227">
        <v>349</v>
      </c>
      <c r="D90" s="227">
        <v>389</v>
      </c>
      <c r="E90" s="227">
        <v>738</v>
      </c>
      <c r="F90" s="150" t="s">
        <v>289</v>
      </c>
      <c r="G90" s="227">
        <v>921</v>
      </c>
      <c r="H90" s="227">
        <v>929</v>
      </c>
      <c r="I90" s="227">
        <v>829</v>
      </c>
      <c r="J90" s="227">
        <v>1758</v>
      </c>
    </row>
    <row r="91" spans="1:10" ht="12.75" customHeight="1">
      <c r="A91" s="158" t="s">
        <v>290</v>
      </c>
      <c r="B91" s="226">
        <v>658</v>
      </c>
      <c r="C91" s="227">
        <v>781</v>
      </c>
      <c r="D91" s="227">
        <v>727</v>
      </c>
      <c r="E91" s="227">
        <v>1508</v>
      </c>
      <c r="F91" s="150" t="s">
        <v>291</v>
      </c>
      <c r="G91" s="227">
        <v>961</v>
      </c>
      <c r="H91" s="227">
        <v>825</v>
      </c>
      <c r="I91" s="227">
        <v>857</v>
      </c>
      <c r="J91" s="227">
        <v>1682</v>
      </c>
    </row>
    <row r="92" spans="1:10" ht="12.75" customHeight="1">
      <c r="A92" s="158" t="s">
        <v>292</v>
      </c>
      <c r="B92" s="226">
        <v>663</v>
      </c>
      <c r="C92" s="227">
        <v>736</v>
      </c>
      <c r="D92" s="227">
        <v>723</v>
      </c>
      <c r="E92" s="227">
        <v>1459</v>
      </c>
      <c r="F92" s="150" t="s">
        <v>293</v>
      </c>
      <c r="G92" s="227">
        <v>221</v>
      </c>
      <c r="H92" s="227">
        <v>233</v>
      </c>
      <c r="I92" s="227">
        <v>237</v>
      </c>
      <c r="J92" s="227">
        <v>470</v>
      </c>
    </row>
    <row r="93" spans="1:10" ht="12.75" customHeight="1">
      <c r="A93" s="158" t="s">
        <v>294</v>
      </c>
      <c r="B93" s="226">
        <v>445</v>
      </c>
      <c r="C93" s="227">
        <v>518</v>
      </c>
      <c r="D93" s="227">
        <v>557</v>
      </c>
      <c r="E93" s="227">
        <v>1075</v>
      </c>
      <c r="F93" s="150"/>
      <c r="G93" s="247"/>
      <c r="H93" s="247"/>
      <c r="I93" s="247"/>
      <c r="J93" s="247"/>
    </row>
    <row r="94" spans="1:10" ht="12.75" customHeight="1">
      <c r="A94" s="158" t="s">
        <v>295</v>
      </c>
      <c r="B94" s="226">
        <v>233</v>
      </c>
      <c r="C94" s="227">
        <v>248</v>
      </c>
      <c r="D94" s="227">
        <v>270</v>
      </c>
      <c r="E94" s="227">
        <v>518</v>
      </c>
      <c r="F94" s="149" t="s">
        <v>296</v>
      </c>
      <c r="G94" s="251">
        <f>SUM(G95:G109)</f>
        <v>7948</v>
      </c>
      <c r="H94" s="251">
        <f>SUM(H95:H109)</f>
        <v>8092</v>
      </c>
      <c r="I94" s="251">
        <f>SUM(I95:I109)</f>
        <v>8098</v>
      </c>
      <c r="J94" s="251">
        <f>SUM(J95:J109)</f>
        <v>16190</v>
      </c>
    </row>
    <row r="95" spans="1:10" ht="12.75" customHeight="1">
      <c r="A95" s="158" t="s">
        <v>297</v>
      </c>
      <c r="B95" s="226">
        <v>661</v>
      </c>
      <c r="C95" s="227">
        <v>785</v>
      </c>
      <c r="D95" s="227">
        <v>774</v>
      </c>
      <c r="E95" s="227">
        <v>1559</v>
      </c>
      <c r="F95" s="150" t="s">
        <v>112</v>
      </c>
      <c r="G95" s="227">
        <v>759</v>
      </c>
      <c r="H95" s="227">
        <v>884</v>
      </c>
      <c r="I95" s="227">
        <v>857</v>
      </c>
      <c r="J95" s="227">
        <v>1741</v>
      </c>
    </row>
    <row r="96" spans="1:10" ht="12.75" customHeight="1">
      <c r="A96" s="158" t="s">
        <v>298</v>
      </c>
      <c r="B96" s="226">
        <v>326</v>
      </c>
      <c r="C96" s="227">
        <v>439</v>
      </c>
      <c r="D96" s="227">
        <v>453</v>
      </c>
      <c r="E96" s="227">
        <v>892</v>
      </c>
      <c r="F96" s="150" t="s">
        <v>299</v>
      </c>
      <c r="G96" s="227">
        <v>552</v>
      </c>
      <c r="H96" s="227">
        <v>511</v>
      </c>
      <c r="I96" s="227">
        <v>549</v>
      </c>
      <c r="J96" s="227">
        <v>1060</v>
      </c>
    </row>
    <row r="97" spans="1:10" ht="12.75" customHeight="1">
      <c r="A97" s="161" t="s">
        <v>300</v>
      </c>
      <c r="B97" s="226">
        <v>817</v>
      </c>
      <c r="C97" s="227">
        <v>1109</v>
      </c>
      <c r="D97" s="227">
        <v>1049</v>
      </c>
      <c r="E97" s="227">
        <v>2158</v>
      </c>
      <c r="F97" s="150" t="s">
        <v>301</v>
      </c>
      <c r="G97" s="227">
        <v>306</v>
      </c>
      <c r="H97" s="227">
        <v>280</v>
      </c>
      <c r="I97" s="227">
        <v>329</v>
      </c>
      <c r="J97" s="227">
        <v>609</v>
      </c>
    </row>
    <row r="98" spans="1:10" ht="12.75" customHeight="1">
      <c r="A98" s="161"/>
      <c r="B98" s="246"/>
      <c r="C98" s="247"/>
      <c r="D98" s="247"/>
      <c r="E98" s="247"/>
      <c r="F98" s="150" t="s">
        <v>302</v>
      </c>
      <c r="G98" s="227">
        <v>140</v>
      </c>
      <c r="H98" s="227">
        <v>165</v>
      </c>
      <c r="I98" s="227">
        <v>161</v>
      </c>
      <c r="J98" s="227">
        <v>326</v>
      </c>
    </row>
    <row r="99" spans="1:10" ht="12.75" customHeight="1">
      <c r="A99" s="158"/>
      <c r="B99" s="248"/>
      <c r="C99" s="249"/>
      <c r="D99" s="249"/>
      <c r="E99" s="249"/>
      <c r="F99" s="150" t="s">
        <v>303</v>
      </c>
      <c r="G99" s="227">
        <v>12</v>
      </c>
      <c r="H99" s="227">
        <v>15</v>
      </c>
      <c r="I99" s="227">
        <v>16</v>
      </c>
      <c r="J99" s="227">
        <v>31</v>
      </c>
    </row>
    <row r="100" spans="1:10" ht="12.75" customHeight="1">
      <c r="A100" s="160" t="s">
        <v>304</v>
      </c>
      <c r="B100" s="250">
        <f>SUM(B101:B123,G66:G73)</f>
        <v>14801</v>
      </c>
      <c r="C100" s="251">
        <f>SUM(C101:C123,H66:H73)</f>
        <v>17535</v>
      </c>
      <c r="D100" s="251">
        <f>SUM(D101:D123,I66:I73)</f>
        <v>17573</v>
      </c>
      <c r="E100" s="251">
        <f>SUM(E101:E123,J66:J73)</f>
        <v>35108</v>
      </c>
      <c r="F100" s="150" t="s">
        <v>305</v>
      </c>
      <c r="G100" s="227">
        <v>291</v>
      </c>
      <c r="H100" s="227">
        <v>290</v>
      </c>
      <c r="I100" s="227">
        <v>265</v>
      </c>
      <c r="J100" s="227">
        <v>555</v>
      </c>
    </row>
    <row r="101" spans="1:10" ht="12.75" customHeight="1">
      <c r="A101" s="158" t="s">
        <v>306</v>
      </c>
      <c r="B101" s="226">
        <v>1079</v>
      </c>
      <c r="C101" s="227">
        <v>1333</v>
      </c>
      <c r="D101" s="227">
        <v>1447</v>
      </c>
      <c r="E101" s="227">
        <v>2780</v>
      </c>
      <c r="F101" s="150" t="s">
        <v>307</v>
      </c>
      <c r="G101" s="227">
        <v>168</v>
      </c>
      <c r="H101" s="227">
        <v>187</v>
      </c>
      <c r="I101" s="227">
        <v>190</v>
      </c>
      <c r="J101" s="227">
        <v>377</v>
      </c>
    </row>
    <row r="102" spans="1:10" ht="12.75" customHeight="1">
      <c r="A102" s="158" t="s">
        <v>308</v>
      </c>
      <c r="B102" s="226">
        <v>835</v>
      </c>
      <c r="C102" s="227">
        <v>943</v>
      </c>
      <c r="D102" s="227">
        <v>928</v>
      </c>
      <c r="E102" s="227">
        <v>1871</v>
      </c>
      <c r="F102" s="150" t="s">
        <v>309</v>
      </c>
      <c r="G102" s="227">
        <v>217</v>
      </c>
      <c r="H102" s="227">
        <v>222</v>
      </c>
      <c r="I102" s="227">
        <v>213</v>
      </c>
      <c r="J102" s="227">
        <v>435</v>
      </c>
    </row>
    <row r="103" spans="1:10" ht="12.75" customHeight="1">
      <c r="A103" s="158" t="s">
        <v>310</v>
      </c>
      <c r="B103" s="226">
        <v>339</v>
      </c>
      <c r="C103" s="227">
        <v>404</v>
      </c>
      <c r="D103" s="227">
        <v>453</v>
      </c>
      <c r="E103" s="227">
        <v>857</v>
      </c>
      <c r="F103" s="150" t="s">
        <v>311</v>
      </c>
      <c r="G103" s="227">
        <v>298</v>
      </c>
      <c r="H103" s="227">
        <v>315</v>
      </c>
      <c r="I103" s="227">
        <v>313</v>
      </c>
      <c r="J103" s="227">
        <v>628</v>
      </c>
    </row>
    <row r="104" spans="1:10" ht="12.75" customHeight="1">
      <c r="A104" s="158" t="s">
        <v>312</v>
      </c>
      <c r="B104" s="226">
        <v>163</v>
      </c>
      <c r="C104" s="227">
        <v>194</v>
      </c>
      <c r="D104" s="227">
        <v>213</v>
      </c>
      <c r="E104" s="227">
        <v>407</v>
      </c>
      <c r="F104" s="150" t="s">
        <v>313</v>
      </c>
      <c r="G104" s="227">
        <v>270</v>
      </c>
      <c r="H104" s="227">
        <v>274</v>
      </c>
      <c r="I104" s="227">
        <v>298</v>
      </c>
      <c r="J104" s="227">
        <v>572</v>
      </c>
    </row>
    <row r="105" spans="1:10" ht="12.75" customHeight="1">
      <c r="A105" s="158" t="s">
        <v>314</v>
      </c>
      <c r="B105" s="226">
        <v>63</v>
      </c>
      <c r="C105" s="227">
        <v>76</v>
      </c>
      <c r="D105" s="227">
        <v>76</v>
      </c>
      <c r="E105" s="227">
        <v>152</v>
      </c>
      <c r="F105" s="150" t="s">
        <v>315</v>
      </c>
      <c r="G105" s="227">
        <v>649</v>
      </c>
      <c r="H105" s="227">
        <v>618</v>
      </c>
      <c r="I105" s="227">
        <v>678</v>
      </c>
      <c r="J105" s="227">
        <v>1296</v>
      </c>
    </row>
    <row r="106" spans="1:10" ht="12.75" customHeight="1">
      <c r="A106" s="158" t="s">
        <v>316</v>
      </c>
      <c r="B106" s="226">
        <v>317</v>
      </c>
      <c r="C106" s="227">
        <v>356</v>
      </c>
      <c r="D106" s="227">
        <v>382</v>
      </c>
      <c r="E106" s="227">
        <v>738</v>
      </c>
      <c r="F106" s="150" t="s">
        <v>317</v>
      </c>
      <c r="G106" s="227">
        <v>1539</v>
      </c>
      <c r="H106" s="227">
        <v>1518</v>
      </c>
      <c r="I106" s="227">
        <v>1504</v>
      </c>
      <c r="J106" s="227">
        <v>3022</v>
      </c>
    </row>
    <row r="107" spans="1:10" ht="12.75" customHeight="1">
      <c r="A107" s="158" t="s">
        <v>318</v>
      </c>
      <c r="B107" s="226">
        <v>621</v>
      </c>
      <c r="C107" s="227">
        <v>670</v>
      </c>
      <c r="D107" s="227">
        <v>654</v>
      </c>
      <c r="E107" s="227">
        <v>1324</v>
      </c>
      <c r="F107" s="150" t="s">
        <v>319</v>
      </c>
      <c r="G107" s="227">
        <v>1448</v>
      </c>
      <c r="H107" s="227">
        <v>1469</v>
      </c>
      <c r="I107" s="227">
        <v>1389</v>
      </c>
      <c r="J107" s="227">
        <v>2858</v>
      </c>
    </row>
    <row r="108" spans="1:10" ht="12.75" customHeight="1">
      <c r="A108" s="158" t="s">
        <v>320</v>
      </c>
      <c r="B108" s="226">
        <v>491</v>
      </c>
      <c r="C108" s="227">
        <v>569</v>
      </c>
      <c r="D108" s="227">
        <v>611</v>
      </c>
      <c r="E108" s="227">
        <v>1180</v>
      </c>
      <c r="F108" s="150" t="s">
        <v>321</v>
      </c>
      <c r="G108" s="227">
        <v>574</v>
      </c>
      <c r="H108" s="227">
        <v>680</v>
      </c>
      <c r="I108" s="227">
        <v>663</v>
      </c>
      <c r="J108" s="227">
        <v>1343</v>
      </c>
    </row>
    <row r="109" spans="1:10" ht="12.75" customHeight="1">
      <c r="A109" s="158" t="s">
        <v>322</v>
      </c>
      <c r="B109" s="226">
        <v>407</v>
      </c>
      <c r="C109" s="227">
        <v>450</v>
      </c>
      <c r="D109" s="227">
        <v>432</v>
      </c>
      <c r="E109" s="227">
        <v>882</v>
      </c>
      <c r="F109" s="150" t="s">
        <v>323</v>
      </c>
      <c r="G109" s="227">
        <v>725</v>
      </c>
      <c r="H109" s="227">
        <v>664</v>
      </c>
      <c r="I109" s="227">
        <v>673</v>
      </c>
      <c r="J109" s="227">
        <v>1337</v>
      </c>
    </row>
    <row r="110" spans="1:10" ht="12.75" customHeight="1">
      <c r="A110" s="158" t="s">
        <v>324</v>
      </c>
      <c r="B110" s="226">
        <v>245</v>
      </c>
      <c r="C110" s="227">
        <v>313</v>
      </c>
      <c r="D110" s="227">
        <v>282</v>
      </c>
      <c r="E110" s="227">
        <v>595</v>
      </c>
      <c r="F110" s="150"/>
      <c r="G110" s="247"/>
      <c r="H110" s="247"/>
      <c r="I110" s="247"/>
      <c r="J110" s="247"/>
    </row>
    <row r="111" spans="1:10" ht="12.75" customHeight="1">
      <c r="A111" s="158" t="s">
        <v>325</v>
      </c>
      <c r="B111" s="226">
        <v>8</v>
      </c>
      <c r="C111" s="227">
        <v>15</v>
      </c>
      <c r="D111" s="227">
        <v>14</v>
      </c>
      <c r="E111" s="227">
        <v>29</v>
      </c>
      <c r="F111" s="149" t="s">
        <v>326</v>
      </c>
      <c r="G111" s="251">
        <f>SUM(G112:G123)</f>
        <v>13478</v>
      </c>
      <c r="H111" s="251">
        <f>SUM(H112:H123)</f>
        <v>13644</v>
      </c>
      <c r="I111" s="251">
        <f>SUM(I112:I123)</f>
        <v>13887</v>
      </c>
      <c r="J111" s="251">
        <f>SUM(J112:J123)</f>
        <v>27531</v>
      </c>
    </row>
    <row r="112" spans="1:10" ht="12.75" customHeight="1">
      <c r="A112" s="158" t="s">
        <v>327</v>
      </c>
      <c r="B112" s="226">
        <v>386</v>
      </c>
      <c r="C112" s="227">
        <v>452</v>
      </c>
      <c r="D112" s="227">
        <v>440</v>
      </c>
      <c r="E112" s="227">
        <v>892</v>
      </c>
      <c r="F112" s="150" t="s">
        <v>328</v>
      </c>
      <c r="G112" s="227">
        <v>551</v>
      </c>
      <c r="H112" s="227">
        <v>531</v>
      </c>
      <c r="I112" s="227">
        <v>552</v>
      </c>
      <c r="J112" s="227">
        <v>1083</v>
      </c>
    </row>
    <row r="113" spans="1:10" ht="12.75" customHeight="1">
      <c r="A113" s="158" t="s">
        <v>329</v>
      </c>
      <c r="B113" s="226">
        <v>321</v>
      </c>
      <c r="C113" s="227">
        <v>431</v>
      </c>
      <c r="D113" s="227">
        <v>402</v>
      </c>
      <c r="E113" s="227">
        <v>833</v>
      </c>
      <c r="F113" s="150" t="s">
        <v>330</v>
      </c>
      <c r="G113" s="227">
        <v>868</v>
      </c>
      <c r="H113" s="227">
        <v>936</v>
      </c>
      <c r="I113" s="227">
        <v>1003</v>
      </c>
      <c r="J113" s="227">
        <v>1939</v>
      </c>
    </row>
    <row r="114" spans="1:10" ht="12.75" customHeight="1">
      <c r="A114" s="158" t="s">
        <v>331</v>
      </c>
      <c r="B114" s="226">
        <v>283</v>
      </c>
      <c r="C114" s="227">
        <v>362</v>
      </c>
      <c r="D114" s="227">
        <v>345</v>
      </c>
      <c r="E114" s="227">
        <v>707</v>
      </c>
      <c r="F114" s="150" t="s">
        <v>332</v>
      </c>
      <c r="G114" s="227">
        <v>1038</v>
      </c>
      <c r="H114" s="227">
        <v>1043</v>
      </c>
      <c r="I114" s="227">
        <v>1075</v>
      </c>
      <c r="J114" s="227">
        <v>2118</v>
      </c>
    </row>
    <row r="115" spans="1:10" ht="12.75" customHeight="1">
      <c r="A115" s="158" t="s">
        <v>333</v>
      </c>
      <c r="B115" s="226">
        <v>349</v>
      </c>
      <c r="C115" s="227">
        <v>412</v>
      </c>
      <c r="D115" s="227">
        <v>411</v>
      </c>
      <c r="E115" s="227">
        <v>823</v>
      </c>
      <c r="F115" s="150" t="s">
        <v>334</v>
      </c>
      <c r="G115" s="227">
        <v>1970</v>
      </c>
      <c r="H115" s="227">
        <v>1789</v>
      </c>
      <c r="I115" s="227">
        <v>1673</v>
      </c>
      <c r="J115" s="227">
        <v>3462</v>
      </c>
    </row>
    <row r="116" spans="1:10" ht="12.75" customHeight="1">
      <c r="A116" s="158" t="s">
        <v>335</v>
      </c>
      <c r="B116" s="226">
        <v>250</v>
      </c>
      <c r="C116" s="227">
        <v>247</v>
      </c>
      <c r="D116" s="227">
        <v>256</v>
      </c>
      <c r="E116" s="227">
        <v>503</v>
      </c>
      <c r="F116" s="150" t="s">
        <v>336</v>
      </c>
      <c r="G116" s="227">
        <v>1554</v>
      </c>
      <c r="H116" s="227">
        <v>1410</v>
      </c>
      <c r="I116" s="227">
        <v>1451</v>
      </c>
      <c r="J116" s="227">
        <v>2861</v>
      </c>
    </row>
    <row r="117" spans="1:10" ht="12.75" customHeight="1">
      <c r="A117" s="158" t="s">
        <v>337</v>
      </c>
      <c r="B117" s="226">
        <v>240</v>
      </c>
      <c r="C117" s="227">
        <v>283</v>
      </c>
      <c r="D117" s="227">
        <v>304</v>
      </c>
      <c r="E117" s="227">
        <v>587</v>
      </c>
      <c r="F117" s="150" t="s">
        <v>338</v>
      </c>
      <c r="G117" s="227">
        <v>1442</v>
      </c>
      <c r="H117" s="227">
        <v>1435</v>
      </c>
      <c r="I117" s="227">
        <v>1408</v>
      </c>
      <c r="J117" s="227">
        <v>2843</v>
      </c>
    </row>
    <row r="118" spans="1:10" ht="12.75" customHeight="1">
      <c r="A118" s="158" t="s">
        <v>339</v>
      </c>
      <c r="B118" s="226">
        <v>9</v>
      </c>
      <c r="C118" s="227">
        <v>9</v>
      </c>
      <c r="D118" s="227">
        <v>0</v>
      </c>
      <c r="E118" s="227">
        <v>9</v>
      </c>
      <c r="F118" s="150" t="s">
        <v>340</v>
      </c>
      <c r="G118" s="227">
        <v>556</v>
      </c>
      <c r="H118" s="227">
        <v>571</v>
      </c>
      <c r="I118" s="227">
        <v>551</v>
      </c>
      <c r="J118" s="227">
        <v>1122</v>
      </c>
    </row>
    <row r="119" spans="1:10" ht="12.75" customHeight="1">
      <c r="A119" s="158" t="s">
        <v>341</v>
      </c>
      <c r="B119" s="226">
        <v>0</v>
      </c>
      <c r="C119" s="227">
        <v>0</v>
      </c>
      <c r="D119" s="227">
        <v>0</v>
      </c>
      <c r="E119" s="227">
        <v>0</v>
      </c>
      <c r="F119" s="150" t="s">
        <v>342</v>
      </c>
      <c r="G119" s="227">
        <v>392</v>
      </c>
      <c r="H119" s="227">
        <v>384</v>
      </c>
      <c r="I119" s="227">
        <v>376</v>
      </c>
      <c r="J119" s="227">
        <v>760</v>
      </c>
    </row>
    <row r="120" spans="1:10" ht="12.75" customHeight="1">
      <c r="A120" s="158" t="s">
        <v>343</v>
      </c>
      <c r="B120" s="226">
        <v>0</v>
      </c>
      <c r="C120" s="227">
        <v>0</v>
      </c>
      <c r="D120" s="227">
        <v>0</v>
      </c>
      <c r="E120" s="227">
        <v>0</v>
      </c>
      <c r="F120" s="150" t="s">
        <v>344</v>
      </c>
      <c r="G120" s="227">
        <v>1799</v>
      </c>
      <c r="H120" s="227">
        <v>2011</v>
      </c>
      <c r="I120" s="227">
        <v>2073</v>
      </c>
      <c r="J120" s="227">
        <v>4084</v>
      </c>
    </row>
    <row r="121" spans="1:10" ht="12.75" customHeight="1">
      <c r="A121" s="158" t="s">
        <v>345</v>
      </c>
      <c r="B121" s="226">
        <v>5</v>
      </c>
      <c r="C121" s="227">
        <v>5</v>
      </c>
      <c r="D121" s="227">
        <v>0</v>
      </c>
      <c r="E121" s="227">
        <v>5</v>
      </c>
      <c r="F121" s="150" t="s">
        <v>346</v>
      </c>
      <c r="G121" s="227">
        <v>1327</v>
      </c>
      <c r="H121" s="227">
        <v>1340</v>
      </c>
      <c r="I121" s="227">
        <v>1461</v>
      </c>
      <c r="J121" s="227">
        <v>2801</v>
      </c>
    </row>
    <row r="122" spans="1:10" ht="12.75" customHeight="1">
      <c r="A122" s="158" t="s">
        <v>347</v>
      </c>
      <c r="B122" s="226">
        <v>539</v>
      </c>
      <c r="C122" s="227">
        <v>591</v>
      </c>
      <c r="D122" s="227">
        <v>586</v>
      </c>
      <c r="E122" s="227">
        <v>1177</v>
      </c>
      <c r="F122" s="150" t="s">
        <v>348</v>
      </c>
      <c r="G122" s="227">
        <v>790</v>
      </c>
      <c r="H122" s="227">
        <v>876</v>
      </c>
      <c r="I122" s="227">
        <v>861</v>
      </c>
      <c r="J122" s="227">
        <v>1737</v>
      </c>
    </row>
    <row r="123" spans="1:10" ht="12.75" customHeight="1">
      <c r="A123" s="162" t="s">
        <v>349</v>
      </c>
      <c r="B123" s="229">
        <v>526</v>
      </c>
      <c r="C123" s="230">
        <v>597</v>
      </c>
      <c r="D123" s="230">
        <v>533</v>
      </c>
      <c r="E123" s="230">
        <v>1130</v>
      </c>
      <c r="F123" s="153" t="s">
        <v>350</v>
      </c>
      <c r="G123" s="230">
        <v>1191</v>
      </c>
      <c r="H123" s="230">
        <v>1318</v>
      </c>
      <c r="I123" s="230">
        <v>1403</v>
      </c>
      <c r="J123" s="230">
        <v>2721</v>
      </c>
    </row>
    <row r="124" spans="1:10" ht="15" customHeight="1">
      <c r="A124" s="163"/>
      <c r="J124" s="138" t="s">
        <v>65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2" orientation="portrait" cellComments="atEnd" r:id="rId1"/>
  <headerFooter alignWithMargins="0">
    <oddHeader xml:space="preserve">&amp;R
</oddHeader>
  </headerFooter>
  <rowBreaks count="1" manualBreakCount="1">
    <brk id="63" max="9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54"/>
  <sheetViews>
    <sheetView zoomScale="85" zoomScaleNormal="85" workbookViewId="0"/>
  </sheetViews>
  <sheetFormatPr defaultColWidth="8.75" defaultRowHeight="15" customHeight="1"/>
  <cols>
    <col min="1" max="1" width="15" style="66" customWidth="1"/>
    <col min="2" max="6" width="14.25" style="66" customWidth="1"/>
    <col min="7" max="16384" width="8.75" style="66"/>
  </cols>
  <sheetData>
    <row r="1" spans="1:6" ht="15" customHeight="1">
      <c r="A1" s="560" t="s">
        <v>908</v>
      </c>
    </row>
    <row r="3" spans="1:6" ht="15" customHeight="1">
      <c r="A3" s="63" t="s">
        <v>351</v>
      </c>
    </row>
    <row r="4" spans="1:6" ht="15" customHeight="1">
      <c r="A4" s="164"/>
      <c r="C4" s="133"/>
      <c r="D4" s="133"/>
      <c r="E4" s="133"/>
      <c r="F4" s="71" t="s">
        <v>352</v>
      </c>
    </row>
    <row r="5" spans="1:6" ht="15" customHeight="1">
      <c r="A5" s="165" t="s">
        <v>353</v>
      </c>
      <c r="B5" s="74" t="s">
        <v>354</v>
      </c>
      <c r="C5" s="74" t="s">
        <v>122</v>
      </c>
      <c r="D5" s="74" t="s">
        <v>123</v>
      </c>
      <c r="E5" s="74" t="s">
        <v>124</v>
      </c>
      <c r="F5" s="74" t="s">
        <v>355</v>
      </c>
    </row>
    <row r="6" spans="1:6" ht="15" customHeight="1">
      <c r="A6" s="94" t="s">
        <v>356</v>
      </c>
      <c r="B6" s="166">
        <v>13527</v>
      </c>
      <c r="C6" s="166">
        <v>13006</v>
      </c>
      <c r="D6" s="166">
        <v>12644</v>
      </c>
      <c r="E6" s="166">
        <v>14291</v>
      </c>
      <c r="F6" s="166">
        <f>SUM(F7:F53)</f>
        <v>14046</v>
      </c>
    </row>
    <row r="7" spans="1:6" ht="15" customHeight="1">
      <c r="A7" s="167" t="s">
        <v>357</v>
      </c>
      <c r="B7" s="117">
        <v>136</v>
      </c>
      <c r="C7" s="33">
        <v>198</v>
      </c>
      <c r="D7" s="33">
        <v>190</v>
      </c>
      <c r="E7" s="33">
        <v>192</v>
      </c>
      <c r="F7" s="33">
        <v>157</v>
      </c>
    </row>
    <row r="8" spans="1:6" ht="15" customHeight="1">
      <c r="A8" s="167" t="s">
        <v>358</v>
      </c>
      <c r="B8" s="117">
        <v>69</v>
      </c>
      <c r="C8" s="33">
        <v>67</v>
      </c>
      <c r="D8" s="33">
        <v>51</v>
      </c>
      <c r="E8" s="33">
        <v>57</v>
      </c>
      <c r="F8" s="33">
        <v>73</v>
      </c>
    </row>
    <row r="9" spans="1:6" ht="15" customHeight="1">
      <c r="A9" s="167" t="s">
        <v>359</v>
      </c>
      <c r="B9" s="117">
        <v>65</v>
      </c>
      <c r="C9" s="33">
        <v>55</v>
      </c>
      <c r="D9" s="33">
        <v>48</v>
      </c>
      <c r="E9" s="33">
        <v>51</v>
      </c>
      <c r="F9" s="33">
        <v>65</v>
      </c>
    </row>
    <row r="10" spans="1:6" ht="15" customHeight="1">
      <c r="A10" s="167" t="s">
        <v>360</v>
      </c>
      <c r="B10" s="117">
        <v>123</v>
      </c>
      <c r="C10" s="33">
        <v>155</v>
      </c>
      <c r="D10" s="33">
        <v>146</v>
      </c>
      <c r="E10" s="33">
        <v>161</v>
      </c>
      <c r="F10" s="33">
        <v>159</v>
      </c>
    </row>
    <row r="11" spans="1:6" ht="15" customHeight="1">
      <c r="A11" s="167" t="s">
        <v>361</v>
      </c>
      <c r="B11" s="117">
        <v>59</v>
      </c>
      <c r="C11" s="33">
        <v>55</v>
      </c>
      <c r="D11" s="33">
        <v>50</v>
      </c>
      <c r="E11" s="33">
        <v>43</v>
      </c>
      <c r="F11" s="33">
        <v>46</v>
      </c>
    </row>
    <row r="12" spans="1:6" ht="15" customHeight="1">
      <c r="A12" s="167" t="s">
        <v>362</v>
      </c>
      <c r="B12" s="117">
        <v>35</v>
      </c>
      <c r="C12" s="33">
        <v>53</v>
      </c>
      <c r="D12" s="33">
        <v>52</v>
      </c>
      <c r="E12" s="33">
        <v>46</v>
      </c>
      <c r="F12" s="33">
        <v>46</v>
      </c>
    </row>
    <row r="13" spans="1:6" ht="15" customHeight="1">
      <c r="A13" s="167" t="s">
        <v>363</v>
      </c>
      <c r="B13" s="117">
        <v>126</v>
      </c>
      <c r="C13" s="33">
        <v>127</v>
      </c>
      <c r="D13" s="33">
        <v>133</v>
      </c>
      <c r="E13" s="33">
        <v>144</v>
      </c>
      <c r="F13" s="33">
        <v>150</v>
      </c>
    </row>
    <row r="14" spans="1:6" ht="15" customHeight="1">
      <c r="A14" s="167" t="s">
        <v>364</v>
      </c>
      <c r="B14" s="117">
        <v>297</v>
      </c>
      <c r="C14" s="33">
        <v>254</v>
      </c>
      <c r="D14" s="33">
        <v>314</v>
      </c>
      <c r="E14" s="33">
        <v>338</v>
      </c>
      <c r="F14" s="33">
        <v>359</v>
      </c>
    </row>
    <row r="15" spans="1:6" ht="15" customHeight="1">
      <c r="A15" s="167" t="s">
        <v>365</v>
      </c>
      <c r="B15" s="117">
        <v>308</v>
      </c>
      <c r="C15" s="33">
        <v>304</v>
      </c>
      <c r="D15" s="33">
        <v>242</v>
      </c>
      <c r="E15" s="33">
        <v>315</v>
      </c>
      <c r="F15" s="33">
        <v>342</v>
      </c>
    </row>
    <row r="16" spans="1:6" ht="15" customHeight="1">
      <c r="A16" s="167" t="s">
        <v>366</v>
      </c>
      <c r="B16" s="117">
        <v>200</v>
      </c>
      <c r="C16" s="33">
        <v>214</v>
      </c>
      <c r="D16" s="33">
        <v>199</v>
      </c>
      <c r="E16" s="33">
        <v>214</v>
      </c>
      <c r="F16" s="33">
        <v>246</v>
      </c>
    </row>
    <row r="17" spans="1:6" ht="15" customHeight="1">
      <c r="A17" s="168" t="s">
        <v>367</v>
      </c>
      <c r="B17" s="166">
        <v>5837</v>
      </c>
      <c r="C17" s="169">
        <v>5686</v>
      </c>
      <c r="D17" s="169">
        <v>5450</v>
      </c>
      <c r="E17" s="169">
        <v>6103</v>
      </c>
      <c r="F17" s="169">
        <v>5722</v>
      </c>
    </row>
    <row r="18" spans="1:6" ht="15" customHeight="1">
      <c r="A18" s="167" t="s">
        <v>368</v>
      </c>
      <c r="B18" s="117">
        <v>1146</v>
      </c>
      <c r="C18" s="33">
        <v>1006</v>
      </c>
      <c r="D18" s="33">
        <v>1011</v>
      </c>
      <c r="E18" s="33">
        <v>1200</v>
      </c>
      <c r="F18" s="33">
        <v>1250</v>
      </c>
    </row>
    <row r="19" spans="1:6" ht="15" customHeight="1">
      <c r="A19" s="167" t="s">
        <v>369</v>
      </c>
      <c r="B19" s="117">
        <v>2764</v>
      </c>
      <c r="C19" s="33">
        <v>2640</v>
      </c>
      <c r="D19" s="33">
        <v>2578</v>
      </c>
      <c r="E19" s="33">
        <v>3089</v>
      </c>
      <c r="F19" s="33">
        <v>3000</v>
      </c>
    </row>
    <row r="20" spans="1:6" ht="15" customHeight="1">
      <c r="A20" s="167" t="s">
        <v>370</v>
      </c>
      <c r="B20" s="117">
        <v>645</v>
      </c>
      <c r="C20" s="33">
        <v>572</v>
      </c>
      <c r="D20" s="33">
        <v>600</v>
      </c>
      <c r="E20" s="33">
        <v>591</v>
      </c>
      <c r="F20" s="33">
        <v>614</v>
      </c>
    </row>
    <row r="21" spans="1:6" ht="15" customHeight="1">
      <c r="A21" s="167" t="s">
        <v>371</v>
      </c>
      <c r="B21" s="117">
        <v>127</v>
      </c>
      <c r="C21" s="33">
        <v>118</v>
      </c>
      <c r="D21" s="33">
        <v>130</v>
      </c>
      <c r="E21" s="33">
        <v>113</v>
      </c>
      <c r="F21" s="33">
        <v>122</v>
      </c>
    </row>
    <row r="22" spans="1:6" ht="15" customHeight="1">
      <c r="A22" s="167" t="s">
        <v>372</v>
      </c>
      <c r="B22" s="117">
        <v>17</v>
      </c>
      <c r="C22" s="33">
        <v>28</v>
      </c>
      <c r="D22" s="33">
        <v>35</v>
      </c>
      <c r="E22" s="33">
        <v>14</v>
      </c>
      <c r="F22" s="33">
        <v>22</v>
      </c>
    </row>
    <row r="23" spans="1:6" ht="15" customHeight="1">
      <c r="A23" s="167" t="s">
        <v>373</v>
      </c>
      <c r="B23" s="117">
        <v>29</v>
      </c>
      <c r="C23" s="33">
        <v>40</v>
      </c>
      <c r="D23" s="33">
        <v>23</v>
      </c>
      <c r="E23" s="33">
        <v>19</v>
      </c>
      <c r="F23" s="33">
        <v>33</v>
      </c>
    </row>
    <row r="24" spans="1:6" ht="15" customHeight="1">
      <c r="A24" s="167" t="s">
        <v>374</v>
      </c>
      <c r="B24" s="117">
        <v>10</v>
      </c>
      <c r="C24" s="33">
        <v>7</v>
      </c>
      <c r="D24" s="33">
        <v>11</v>
      </c>
      <c r="E24" s="33">
        <v>9</v>
      </c>
      <c r="F24" s="33">
        <v>9</v>
      </c>
    </row>
    <row r="25" spans="1:6" ht="15" customHeight="1">
      <c r="A25" s="167" t="s">
        <v>375</v>
      </c>
      <c r="B25" s="117">
        <v>42</v>
      </c>
      <c r="C25" s="33">
        <v>33</v>
      </c>
      <c r="D25" s="33">
        <v>39</v>
      </c>
      <c r="E25" s="33">
        <v>51</v>
      </c>
      <c r="F25" s="33">
        <v>57</v>
      </c>
    </row>
    <row r="26" spans="1:6" ht="15" customHeight="1">
      <c r="A26" s="167" t="s">
        <v>376</v>
      </c>
      <c r="B26" s="117">
        <v>106</v>
      </c>
      <c r="C26" s="33">
        <v>114</v>
      </c>
      <c r="D26" s="33">
        <v>74</v>
      </c>
      <c r="E26" s="33">
        <v>116</v>
      </c>
      <c r="F26" s="33">
        <v>137</v>
      </c>
    </row>
    <row r="27" spans="1:6" ht="15" customHeight="1">
      <c r="A27" s="167" t="s">
        <v>377</v>
      </c>
      <c r="B27" s="117">
        <v>32</v>
      </c>
      <c r="C27" s="33">
        <v>45</v>
      </c>
      <c r="D27" s="33">
        <v>37</v>
      </c>
      <c r="E27" s="33">
        <v>35</v>
      </c>
      <c r="F27" s="33">
        <v>28</v>
      </c>
    </row>
    <row r="28" spans="1:6" ht="15" customHeight="1">
      <c r="A28" s="167" t="s">
        <v>378</v>
      </c>
      <c r="B28" s="117">
        <v>134</v>
      </c>
      <c r="C28" s="33">
        <v>133</v>
      </c>
      <c r="D28" s="33">
        <v>123</v>
      </c>
      <c r="E28" s="33">
        <v>107</v>
      </c>
      <c r="F28" s="33">
        <v>113</v>
      </c>
    </row>
    <row r="29" spans="1:6" ht="15" customHeight="1">
      <c r="A29" s="167" t="s">
        <v>379</v>
      </c>
      <c r="B29" s="117">
        <v>203</v>
      </c>
      <c r="C29" s="33">
        <v>187</v>
      </c>
      <c r="D29" s="33">
        <v>176</v>
      </c>
      <c r="E29" s="33">
        <v>200</v>
      </c>
      <c r="F29" s="33">
        <v>245</v>
      </c>
    </row>
    <row r="30" spans="1:6" ht="15" customHeight="1">
      <c r="A30" s="167" t="s">
        <v>380</v>
      </c>
      <c r="B30" s="117">
        <v>24</v>
      </c>
      <c r="C30" s="33">
        <v>37</v>
      </c>
      <c r="D30" s="33">
        <v>34</v>
      </c>
      <c r="E30" s="33">
        <v>33</v>
      </c>
      <c r="F30" s="33">
        <v>22</v>
      </c>
    </row>
    <row r="31" spans="1:6" ht="15" customHeight="1">
      <c r="A31" s="167" t="s">
        <v>381</v>
      </c>
      <c r="B31" s="117">
        <v>25</v>
      </c>
      <c r="C31" s="33">
        <v>23</v>
      </c>
      <c r="D31" s="33">
        <v>21</v>
      </c>
      <c r="E31" s="33">
        <v>26</v>
      </c>
      <c r="F31" s="33">
        <v>22</v>
      </c>
    </row>
    <row r="32" spans="1:6" ht="15" customHeight="1">
      <c r="A32" s="167" t="s">
        <v>382</v>
      </c>
      <c r="B32" s="117">
        <v>49</v>
      </c>
      <c r="C32" s="33">
        <v>48</v>
      </c>
      <c r="D32" s="33">
        <v>69</v>
      </c>
      <c r="E32" s="33">
        <v>62</v>
      </c>
      <c r="F32" s="33">
        <v>54</v>
      </c>
    </row>
    <row r="33" spans="1:6" ht="15" customHeight="1">
      <c r="A33" s="167" t="s">
        <v>383</v>
      </c>
      <c r="B33" s="117">
        <v>212</v>
      </c>
      <c r="C33" s="33">
        <v>223</v>
      </c>
      <c r="D33" s="33">
        <v>206</v>
      </c>
      <c r="E33" s="33">
        <v>238</v>
      </c>
      <c r="F33" s="33">
        <v>219</v>
      </c>
    </row>
    <row r="34" spans="1:6" ht="15" customHeight="1">
      <c r="A34" s="167" t="s">
        <v>384</v>
      </c>
      <c r="B34" s="117">
        <v>119</v>
      </c>
      <c r="C34" s="33">
        <v>103</v>
      </c>
      <c r="D34" s="33">
        <v>113</v>
      </c>
      <c r="E34" s="33">
        <v>128</v>
      </c>
      <c r="F34" s="33">
        <v>111</v>
      </c>
    </row>
    <row r="35" spans="1:6" ht="15" customHeight="1">
      <c r="A35" s="167" t="s">
        <v>385</v>
      </c>
      <c r="B35" s="117">
        <v>17</v>
      </c>
      <c r="C35" s="33">
        <v>15</v>
      </c>
      <c r="D35" s="33">
        <v>12</v>
      </c>
      <c r="E35" s="33">
        <v>24</v>
      </c>
      <c r="F35" s="33">
        <v>29</v>
      </c>
    </row>
    <row r="36" spans="1:6" ht="15" customHeight="1">
      <c r="A36" s="167" t="s">
        <v>386</v>
      </c>
      <c r="B36" s="117">
        <v>16</v>
      </c>
      <c r="C36" s="33">
        <v>12</v>
      </c>
      <c r="D36" s="33">
        <v>10</v>
      </c>
      <c r="E36" s="33">
        <v>11</v>
      </c>
      <c r="F36" s="33">
        <v>11</v>
      </c>
    </row>
    <row r="37" spans="1:6" ht="15" customHeight="1">
      <c r="A37" s="167" t="s">
        <v>387</v>
      </c>
      <c r="B37" s="117">
        <v>16</v>
      </c>
      <c r="C37" s="33">
        <v>10</v>
      </c>
      <c r="D37" s="33">
        <v>13</v>
      </c>
      <c r="E37" s="33">
        <v>13</v>
      </c>
      <c r="F37" s="33">
        <v>8</v>
      </c>
    </row>
    <row r="38" spans="1:6" ht="15" customHeight="1">
      <c r="A38" s="167" t="s">
        <v>388</v>
      </c>
      <c r="B38" s="117">
        <v>15</v>
      </c>
      <c r="C38" s="33">
        <v>3</v>
      </c>
      <c r="D38" s="33">
        <v>4</v>
      </c>
      <c r="E38" s="33">
        <v>16</v>
      </c>
      <c r="F38" s="33">
        <v>12</v>
      </c>
    </row>
    <row r="39" spans="1:6" ht="15" customHeight="1">
      <c r="A39" s="167" t="s">
        <v>389</v>
      </c>
      <c r="B39" s="117">
        <v>31</v>
      </c>
      <c r="C39" s="33">
        <v>35</v>
      </c>
      <c r="D39" s="33">
        <v>35</v>
      </c>
      <c r="E39" s="33">
        <v>47</v>
      </c>
      <c r="F39" s="33">
        <v>35</v>
      </c>
    </row>
    <row r="40" spans="1:6" ht="15" customHeight="1">
      <c r="A40" s="167" t="s">
        <v>390</v>
      </c>
      <c r="B40" s="117">
        <v>76</v>
      </c>
      <c r="C40" s="33">
        <v>54</v>
      </c>
      <c r="D40" s="33">
        <v>52</v>
      </c>
      <c r="E40" s="33">
        <v>58</v>
      </c>
      <c r="F40" s="33">
        <v>53</v>
      </c>
    </row>
    <row r="41" spans="1:6" ht="15" customHeight="1">
      <c r="A41" s="167" t="s">
        <v>391</v>
      </c>
      <c r="B41" s="117">
        <v>19</v>
      </c>
      <c r="C41" s="33">
        <v>27</v>
      </c>
      <c r="D41" s="33">
        <v>12</v>
      </c>
      <c r="E41" s="33">
        <v>20</v>
      </c>
      <c r="F41" s="33">
        <v>29</v>
      </c>
    </row>
    <row r="42" spans="1:6" ht="15" customHeight="1">
      <c r="A42" s="167" t="s">
        <v>392</v>
      </c>
      <c r="B42" s="117">
        <v>4</v>
      </c>
      <c r="C42" s="33">
        <v>10</v>
      </c>
      <c r="D42" s="33">
        <v>9</v>
      </c>
      <c r="E42" s="33">
        <v>8</v>
      </c>
      <c r="F42" s="33">
        <v>13</v>
      </c>
    </row>
    <row r="43" spans="1:6" ht="15" customHeight="1">
      <c r="A43" s="167" t="s">
        <v>393</v>
      </c>
      <c r="B43" s="117">
        <v>17</v>
      </c>
      <c r="C43" s="33">
        <v>20</v>
      </c>
      <c r="D43" s="33">
        <v>7</v>
      </c>
      <c r="E43" s="33">
        <v>22</v>
      </c>
      <c r="F43" s="33">
        <v>11</v>
      </c>
    </row>
    <row r="44" spans="1:6" ht="15" customHeight="1">
      <c r="A44" s="167" t="s">
        <v>394</v>
      </c>
      <c r="B44" s="117">
        <v>24</v>
      </c>
      <c r="C44" s="33">
        <v>20</v>
      </c>
      <c r="D44" s="33">
        <v>30</v>
      </c>
      <c r="E44" s="33">
        <v>36</v>
      </c>
      <c r="F44" s="33">
        <v>30</v>
      </c>
    </row>
    <row r="45" spans="1:6" ht="15" customHeight="1">
      <c r="A45" s="167" t="s">
        <v>395</v>
      </c>
      <c r="B45" s="117">
        <v>18</v>
      </c>
      <c r="C45" s="33">
        <v>10</v>
      </c>
      <c r="D45" s="33">
        <v>7</v>
      </c>
      <c r="E45" s="33">
        <v>12</v>
      </c>
      <c r="F45" s="33">
        <v>7</v>
      </c>
    </row>
    <row r="46" spans="1:6" ht="15" customHeight="1">
      <c r="A46" s="167" t="s">
        <v>396</v>
      </c>
      <c r="B46" s="117">
        <v>114</v>
      </c>
      <c r="C46" s="33">
        <v>114</v>
      </c>
      <c r="D46" s="33">
        <v>138</v>
      </c>
      <c r="E46" s="33">
        <v>126</v>
      </c>
      <c r="F46" s="33">
        <v>172</v>
      </c>
    </row>
    <row r="47" spans="1:6" ht="15" customHeight="1">
      <c r="A47" s="167" t="s">
        <v>397</v>
      </c>
      <c r="B47" s="117">
        <v>23</v>
      </c>
      <c r="C47" s="33">
        <v>18</v>
      </c>
      <c r="D47" s="33">
        <v>15</v>
      </c>
      <c r="E47" s="33">
        <v>23</v>
      </c>
      <c r="F47" s="33">
        <v>26</v>
      </c>
    </row>
    <row r="48" spans="1:6" ht="15" customHeight="1">
      <c r="A48" s="167" t="s">
        <v>398</v>
      </c>
      <c r="B48" s="117">
        <v>24</v>
      </c>
      <c r="C48" s="33">
        <v>16</v>
      </c>
      <c r="D48" s="33">
        <v>19</v>
      </c>
      <c r="E48" s="33">
        <v>21</v>
      </c>
      <c r="F48" s="33">
        <v>22</v>
      </c>
    </row>
    <row r="49" spans="1:6" ht="15" customHeight="1">
      <c r="A49" s="167" t="s">
        <v>399</v>
      </c>
      <c r="B49" s="117">
        <v>33</v>
      </c>
      <c r="C49" s="33">
        <v>24</v>
      </c>
      <c r="D49" s="33">
        <v>25</v>
      </c>
      <c r="E49" s="33">
        <v>23</v>
      </c>
      <c r="F49" s="33">
        <v>35</v>
      </c>
    </row>
    <row r="50" spans="1:6" ht="15" customHeight="1">
      <c r="A50" s="167" t="s">
        <v>400</v>
      </c>
      <c r="B50" s="117">
        <v>17</v>
      </c>
      <c r="C50" s="33">
        <v>14</v>
      </c>
      <c r="D50" s="33">
        <v>17</v>
      </c>
      <c r="E50" s="33">
        <v>26</v>
      </c>
      <c r="F50" s="33">
        <v>21</v>
      </c>
    </row>
    <row r="51" spans="1:6" ht="15" customHeight="1">
      <c r="A51" s="167" t="s">
        <v>401</v>
      </c>
      <c r="B51" s="117">
        <v>14</v>
      </c>
      <c r="C51" s="33">
        <v>12</v>
      </c>
      <c r="D51" s="33">
        <v>20</v>
      </c>
      <c r="E51" s="33">
        <v>17</v>
      </c>
      <c r="F51" s="33">
        <v>27</v>
      </c>
    </row>
    <row r="52" spans="1:6" ht="15" customHeight="1">
      <c r="A52" s="167" t="s">
        <v>402</v>
      </c>
      <c r="B52" s="117">
        <v>60</v>
      </c>
      <c r="C52" s="33">
        <v>34</v>
      </c>
      <c r="D52" s="33">
        <v>19</v>
      </c>
      <c r="E52" s="33">
        <v>48</v>
      </c>
      <c r="F52" s="33">
        <v>30</v>
      </c>
    </row>
    <row r="53" spans="1:6" ht="15" customHeight="1">
      <c r="A53" s="170" t="s">
        <v>403</v>
      </c>
      <c r="B53" s="85">
        <v>50</v>
      </c>
      <c r="C53" s="136">
        <v>33</v>
      </c>
      <c r="D53" s="136">
        <v>45</v>
      </c>
      <c r="E53" s="136">
        <v>45</v>
      </c>
      <c r="F53" s="136">
        <v>52</v>
      </c>
    </row>
    <row r="54" spans="1:6" ht="15" customHeight="1">
      <c r="A54" s="66" t="s">
        <v>404</v>
      </c>
      <c r="C54" s="138"/>
      <c r="D54" s="138"/>
      <c r="E54" s="138"/>
      <c r="F54" s="138" t="s">
        <v>405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2-16(1)</vt:lpstr>
      <vt:lpstr>2-16(2)</vt:lpstr>
      <vt:lpstr>2-17</vt:lpstr>
      <vt:lpstr>2-18</vt:lpstr>
      <vt:lpstr>2-19</vt:lpstr>
      <vt:lpstr>2-20</vt:lpstr>
      <vt:lpstr>2-21</vt:lpstr>
      <vt:lpstr>2-22</vt:lpstr>
      <vt:lpstr>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2020-04-27T04:33:24Z</cp:lastPrinted>
  <dcterms:created xsi:type="dcterms:W3CDTF">2020-02-25T02:14:57Z</dcterms:created>
  <dcterms:modified xsi:type="dcterms:W3CDTF">2020-04-27T07:15:04Z</dcterms:modified>
</cp:coreProperties>
</file>