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25" r:id="rId1"/>
    <sheet name="7-1" sheetId="2" r:id="rId2"/>
    <sheet name="7-2" sheetId="3" r:id="rId3"/>
    <sheet name="7-3" sheetId="4" r:id="rId4"/>
    <sheet name="7-4" sheetId="5" r:id="rId5"/>
    <sheet name="7-5(1)" sheetId="6" r:id="rId6"/>
    <sheet name="7-5(2)" sheetId="7" r:id="rId7"/>
    <sheet name="7-5(3)" sheetId="8" r:id="rId8"/>
    <sheet name="7-5(4)" sheetId="9" r:id="rId9"/>
    <sheet name="7-5(5)" sheetId="10" r:id="rId10"/>
    <sheet name="7-6(1)" sheetId="11" r:id="rId11"/>
    <sheet name="7-6(2)" sheetId="12" r:id="rId12"/>
    <sheet name="7-6(3)" sheetId="13" r:id="rId13"/>
    <sheet name="7-6(4)" sheetId="14" r:id="rId14"/>
    <sheet name="7-6(5)" sheetId="15" r:id="rId15"/>
    <sheet name="7-6(6)" sheetId="16" r:id="rId16"/>
    <sheet name="7-7(1)" sheetId="17" r:id="rId17"/>
    <sheet name="7-7(2)" sheetId="18" r:id="rId18"/>
    <sheet name="7-8" sheetId="19" r:id="rId19"/>
    <sheet name="7-9" sheetId="20" r:id="rId20"/>
    <sheet name="7-10" sheetId="21" r:id="rId21"/>
    <sheet name="7-11" sheetId="22" r:id="rId22"/>
    <sheet name="7-12" sheetId="23" r:id="rId23"/>
    <sheet name="7-13" sheetId="24" r:id="rId24"/>
    <sheet name="7-14" sheetId="27" r:id="rId25"/>
    <sheet name="7-15" sheetId="28" r:id="rId26"/>
    <sheet name="7-16" sheetId="29" r:id="rId27"/>
    <sheet name="7-17" sheetId="30" r:id="rId28"/>
    <sheet name="7-18" sheetId="31" r:id="rId29"/>
    <sheet name="7-19" sheetId="32" r:id="rId30"/>
    <sheet name="7-20" sheetId="33" r:id="rId31"/>
    <sheet name="7-21" sheetId="34" r:id="rId32"/>
    <sheet name="7-22" sheetId="36" r:id="rId33"/>
    <sheet name="7-23" sheetId="37" r:id="rId34"/>
    <sheet name="7-24(1)" sheetId="38" r:id="rId35"/>
    <sheet name="7-24(2)" sheetId="39" r:id="rId3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9" l="1"/>
  <c r="F6" i="39"/>
  <c r="F10" i="39" s="1"/>
  <c r="D38" i="34" l="1"/>
  <c r="D35" i="34"/>
  <c r="D29" i="34"/>
  <c r="D24" i="34"/>
  <c r="D20" i="34"/>
  <c r="D17" i="34"/>
  <c r="D13" i="34"/>
  <c r="D6" i="34"/>
  <c r="E11" i="33"/>
  <c r="B11" i="33"/>
  <c r="B7" i="33"/>
  <c r="D20" i="32"/>
  <c r="D22" i="31"/>
  <c r="D20" i="30"/>
  <c r="G40" i="29"/>
  <c r="F40" i="29"/>
  <c r="D40" i="29"/>
  <c r="C40" i="29"/>
  <c r="H39" i="29"/>
  <c r="G38" i="29"/>
  <c r="F38" i="29"/>
  <c r="E38" i="29"/>
  <c r="H38" i="29" s="1"/>
  <c r="D38" i="29"/>
  <c r="C38" i="29"/>
  <c r="H37" i="29"/>
  <c r="E37" i="29"/>
  <c r="H36" i="29"/>
  <c r="E36" i="29"/>
  <c r="H35" i="29"/>
  <c r="E35" i="29"/>
  <c r="G34" i="29"/>
  <c r="F34" i="29"/>
  <c r="E34" i="29"/>
  <c r="H34" i="29" s="1"/>
  <c r="D34" i="29"/>
  <c r="C34" i="29"/>
  <c r="H33" i="29"/>
  <c r="E33" i="29"/>
  <c r="H32" i="29"/>
  <c r="E32" i="29"/>
  <c r="H31" i="29"/>
  <c r="E31" i="29"/>
  <c r="H30" i="29"/>
  <c r="E30" i="29"/>
  <c r="H29" i="29"/>
  <c r="E29" i="29"/>
  <c r="H28" i="29"/>
  <c r="E28" i="29"/>
  <c r="H27" i="29"/>
  <c r="E27" i="29"/>
  <c r="G26" i="29"/>
  <c r="F26" i="29"/>
  <c r="E26" i="29"/>
  <c r="H26" i="29" s="1"/>
  <c r="D26" i="29"/>
  <c r="C26" i="29"/>
  <c r="H25" i="29"/>
  <c r="E25" i="29"/>
  <c r="H24" i="29"/>
  <c r="E24" i="29"/>
  <c r="H23" i="29"/>
  <c r="E23" i="29"/>
  <c r="H22" i="29"/>
  <c r="G22" i="29"/>
  <c r="F22" i="29"/>
  <c r="E22" i="29"/>
  <c r="D22" i="29"/>
  <c r="C22" i="29"/>
  <c r="H21" i="29"/>
  <c r="E21" i="29"/>
  <c r="H20" i="29"/>
  <c r="E20" i="29"/>
  <c r="H19" i="29"/>
  <c r="E19" i="29"/>
  <c r="H18" i="29"/>
  <c r="G18" i="29"/>
  <c r="F18" i="29"/>
  <c r="E18" i="29"/>
  <c r="D18" i="29"/>
  <c r="C18" i="29"/>
  <c r="H17" i="29"/>
  <c r="E17" i="29"/>
  <c r="H16" i="29"/>
  <c r="E16" i="29"/>
  <c r="H15" i="29"/>
  <c r="G15" i="29"/>
  <c r="F15" i="29"/>
  <c r="E15" i="29"/>
  <c r="D15" i="29"/>
  <c r="C15" i="29"/>
  <c r="H14" i="29"/>
  <c r="E14" i="29"/>
  <c r="H13" i="29"/>
  <c r="E13" i="29"/>
  <c r="H12" i="29"/>
  <c r="G12" i="29"/>
  <c r="F12" i="29"/>
  <c r="E12" i="29"/>
  <c r="E40" i="29" s="1"/>
  <c r="D12" i="29"/>
  <c r="C12" i="29"/>
  <c r="H11" i="29"/>
  <c r="E11" i="29"/>
  <c r="H10" i="29"/>
  <c r="E10" i="29"/>
  <c r="H9" i="29"/>
  <c r="E9" i="29"/>
  <c r="H8" i="29"/>
  <c r="E8" i="29"/>
  <c r="E7" i="29"/>
  <c r="H40" i="29" l="1"/>
  <c r="C10" i="22"/>
  <c r="B10" i="22"/>
  <c r="C10" i="21"/>
  <c r="B10" i="21"/>
  <c r="F9" i="20"/>
  <c r="M7" i="16"/>
  <c r="L7" i="16"/>
  <c r="C11" i="4"/>
  <c r="C10" i="4"/>
  <c r="F6" i="3"/>
</calcChain>
</file>

<file path=xl/sharedStrings.xml><?xml version="1.0" encoding="utf-8"?>
<sst xmlns="http://schemas.openxmlformats.org/spreadsheetml/2006/main" count="888" uniqueCount="566">
  <si>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5"/>
  </si>
  <si>
    <t>各年中</t>
    <rPh sb="0" eb="1">
      <t>カク</t>
    </rPh>
    <rPh sb="1" eb="2">
      <t>ネン</t>
    </rPh>
    <rPh sb="2" eb="3">
      <t>ナカ</t>
    </rPh>
    <phoneticPr fontId="5"/>
  </si>
  <si>
    <t>（単位：人）</t>
    <rPh sb="1" eb="3">
      <t>タンイ</t>
    </rPh>
    <rPh sb="4" eb="5">
      <t>ヒト</t>
    </rPh>
    <phoneticPr fontId="5"/>
  </si>
  <si>
    <t>区　分</t>
    <rPh sb="0" eb="1">
      <t>ク</t>
    </rPh>
    <rPh sb="2" eb="3">
      <t>ブン</t>
    </rPh>
    <phoneticPr fontId="5"/>
  </si>
  <si>
    <t>平成28年</t>
    <rPh sb="0" eb="2">
      <t>ヘイセイ</t>
    </rPh>
    <phoneticPr fontId="5"/>
  </si>
  <si>
    <t>29年</t>
    <phoneticPr fontId="5"/>
  </si>
  <si>
    <t>30年</t>
    <rPh sb="2" eb="3">
      <t>ドシ</t>
    </rPh>
    <phoneticPr fontId="5"/>
  </si>
  <si>
    <t>出  生</t>
    <rPh sb="0" eb="4">
      <t>シュッセイ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</si>
  <si>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</si>
  <si>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</si>
  <si>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</si>
  <si>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5"/>
  </si>
  <si>
    <t>死  亡</t>
    <rPh sb="0" eb="4">
      <t>シボウ</t>
    </rPh>
    <phoneticPr fontId="5"/>
  </si>
  <si>
    <t>乳児死亡</t>
    <rPh sb="0" eb="2">
      <t>ニュウジ</t>
    </rPh>
    <rPh sb="2" eb="4">
      <t>シボウ</t>
    </rPh>
    <phoneticPr fontId="5"/>
  </si>
  <si>
    <t>新生児死亡</t>
    <rPh sb="0" eb="3">
      <t>シンセイジ</t>
    </rPh>
    <rPh sb="3" eb="5">
      <t>シボウ</t>
    </rPh>
    <phoneticPr fontId="5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</si>
  <si>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5"/>
  </si>
  <si>
    <t>死  産</t>
    <rPh sb="0" eb="1">
      <t>シ</t>
    </rPh>
    <rPh sb="3" eb="4">
      <t>サン</t>
    </rPh>
    <phoneticPr fontId="5"/>
  </si>
  <si>
    <t>自  然</t>
    <rPh sb="0" eb="4">
      <t>シゼン</t>
    </rPh>
    <phoneticPr fontId="5"/>
  </si>
  <si>
    <t>人  工</t>
    <rPh sb="0" eb="4">
      <t>ジンコウ</t>
    </rPh>
    <phoneticPr fontId="5"/>
  </si>
  <si>
    <t>自然増加</t>
    <rPh sb="0" eb="2">
      <t>シゼン</t>
    </rPh>
    <rPh sb="2" eb="4">
      <t>ゾウカ</t>
    </rPh>
    <phoneticPr fontId="5"/>
  </si>
  <si>
    <t>（注）乳児死亡、新生児死亡、周産期死亡については再掲。</t>
    <rPh sb="24" eb="26">
      <t>サイケイ</t>
    </rPh>
    <phoneticPr fontId="7"/>
  </si>
  <si>
    <t>資料：保健所・保健総務課（厚生労働省「平成30年人口動態統計」）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phoneticPr fontId="5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</si>
  <si>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5"/>
  </si>
  <si>
    <t>（単位：人）</t>
  </si>
  <si>
    <t>区    分</t>
    <rPh sb="0" eb="6">
      <t>クブン</t>
    </rPh>
    <phoneticPr fontId="5"/>
  </si>
  <si>
    <t>平成28年</t>
    <phoneticPr fontId="5"/>
  </si>
  <si>
    <t>29年</t>
    <phoneticPr fontId="5"/>
  </si>
  <si>
    <t>30年</t>
    <phoneticPr fontId="5"/>
  </si>
  <si>
    <t>総  数</t>
    <rPh sb="0" eb="4">
      <t>ソウスウ</t>
    </rPh>
    <phoneticPr fontId="5"/>
  </si>
  <si>
    <t>(順位)</t>
  </si>
  <si>
    <t>(順位)</t>
    <phoneticPr fontId="3"/>
  </si>
  <si>
    <t>結  核</t>
    <rPh sb="0" eb="4">
      <t>ケッカク</t>
    </rPh>
    <phoneticPr fontId="5"/>
  </si>
  <si>
    <t>悪性新生物</t>
    <rPh sb="0" eb="2">
      <t>アクセイ</t>
    </rPh>
    <rPh sb="2" eb="5">
      <t>シンセイブツ</t>
    </rPh>
    <phoneticPr fontId="5"/>
  </si>
  <si>
    <t>糖尿病</t>
    <rPh sb="0" eb="3">
      <t>トウニョウビョウ</t>
    </rPh>
    <phoneticPr fontId="5"/>
  </si>
  <si>
    <t>高血圧性疾患</t>
    <rPh sb="0" eb="4">
      <t>コウケツアツセイ</t>
    </rPh>
    <rPh sb="4" eb="6">
      <t>シッカン</t>
    </rPh>
    <phoneticPr fontId="5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</si>
  <si>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</si>
  <si>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</si>
  <si>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5"/>
  </si>
  <si>
    <t>肺  炎</t>
    <rPh sb="0" eb="4">
      <t>ハイエン</t>
    </rPh>
    <phoneticPr fontId="5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</si>
  <si>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5"/>
  </si>
  <si>
    <t>喘  息</t>
    <rPh sb="3" eb="4">
      <t>イキ</t>
    </rPh>
    <phoneticPr fontId="5"/>
  </si>
  <si>
    <t>肝疾患</t>
    <rPh sb="0" eb="1">
      <t>カン</t>
    </rPh>
    <rPh sb="1" eb="3">
      <t>シッカン</t>
    </rPh>
    <phoneticPr fontId="5"/>
  </si>
  <si>
    <t>腎不全</t>
    <rPh sb="0" eb="3">
      <t>ジンフゼン</t>
    </rPh>
    <phoneticPr fontId="5"/>
  </si>
  <si>
    <t>老  衰</t>
    <rPh sb="0" eb="4">
      <t>ロウスイ</t>
    </rPh>
    <phoneticPr fontId="5"/>
  </si>
  <si>
    <t>不慮の事故</t>
    <rPh sb="0" eb="2">
      <t>フリョ</t>
    </rPh>
    <rPh sb="3" eb="5">
      <t>ジコ</t>
    </rPh>
    <phoneticPr fontId="5"/>
  </si>
  <si>
    <t>自  殺</t>
    <rPh sb="0" eb="4">
      <t>ジサツ</t>
    </rPh>
    <phoneticPr fontId="5"/>
  </si>
  <si>
    <t>その他</t>
    <rPh sb="0" eb="3">
      <t>ソノタ</t>
    </rPh>
    <phoneticPr fontId="5"/>
  </si>
  <si>
    <t>‐</t>
  </si>
  <si>
    <t>-</t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</si>
  <si>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5"/>
  </si>
  <si>
    <t>各年度末</t>
    <rPh sb="0" eb="1">
      <t>カク</t>
    </rPh>
    <rPh sb="1" eb="4">
      <t>ネンドマツ</t>
    </rPh>
    <phoneticPr fontId="7"/>
  </si>
  <si>
    <t>年　度</t>
    <rPh sb="0" eb="1">
      <t>ネン</t>
    </rPh>
    <rPh sb="2" eb="3">
      <t>ド</t>
    </rPh>
    <phoneticPr fontId="5"/>
  </si>
  <si>
    <t>総　数</t>
    <rPh sb="0" eb="1">
      <t>フサ</t>
    </rPh>
    <rPh sb="2" eb="3">
      <t>スウ</t>
    </rPh>
    <phoneticPr fontId="5"/>
  </si>
  <si>
    <t>病　院</t>
    <rPh sb="0" eb="1">
      <t>ヤマイ</t>
    </rPh>
    <rPh sb="2" eb="3">
      <t>イン</t>
    </rPh>
    <phoneticPr fontId="5"/>
  </si>
  <si>
    <t>診療所</t>
    <rPh sb="0" eb="3">
      <t>シンリョウジョ</t>
    </rPh>
    <phoneticPr fontId="5"/>
  </si>
  <si>
    <t>歯科
診療所</t>
    <rPh sb="0" eb="2">
      <t>シカ</t>
    </rPh>
    <rPh sb="3" eb="6">
      <t>シンリョウジョ</t>
    </rPh>
    <phoneticPr fontId="5"/>
  </si>
  <si>
    <t>助産所</t>
    <rPh sb="0" eb="1">
      <t>ジョ</t>
    </rPh>
    <rPh sb="1" eb="2">
      <t>サン</t>
    </rPh>
    <rPh sb="2" eb="3">
      <t>トコロ</t>
    </rPh>
    <phoneticPr fontId="5"/>
  </si>
  <si>
    <t>歯科
技工所</t>
    <rPh sb="0" eb="2">
      <t>シカ</t>
    </rPh>
    <rPh sb="3" eb="5">
      <t>ギコウ</t>
    </rPh>
    <rPh sb="5" eb="6">
      <t>トコロ</t>
    </rPh>
    <phoneticPr fontId="5"/>
  </si>
  <si>
    <t>施術所</t>
    <rPh sb="0" eb="1">
      <t>セコウ</t>
    </rPh>
    <rPh sb="1" eb="2">
      <t>ジュツ</t>
    </rPh>
    <rPh sb="2" eb="3">
      <t>トコロ</t>
    </rPh>
    <phoneticPr fontId="5"/>
  </si>
  <si>
    <t>平成28</t>
    <rPh sb="0" eb="2">
      <t>ヘイセイ</t>
    </rPh>
    <phoneticPr fontId="5"/>
  </si>
  <si>
    <t>施設数</t>
  </si>
  <si>
    <t>病床数</t>
    <rPh sb="0" eb="2">
      <t>ビョウショウ</t>
    </rPh>
    <rPh sb="2" eb="3">
      <t>スウ</t>
    </rPh>
    <phoneticPr fontId="5"/>
  </si>
  <si>
    <t>（注）病院は病床数20以上の施設。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5"/>
  </si>
  <si>
    <t>資料：保健所・保健総務課</t>
    <phoneticPr fontId="5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</si>
  <si>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5"/>
  </si>
  <si>
    <t>各年12月31日</t>
    <rPh sb="0" eb="2">
      <t>カクネンド</t>
    </rPh>
    <rPh sb="2" eb="5">
      <t>１２ガツ</t>
    </rPh>
    <rPh sb="5" eb="8">
      <t>３１ニチ</t>
    </rPh>
    <phoneticPr fontId="5"/>
  </si>
  <si>
    <t>年</t>
    <rPh sb="0" eb="1">
      <t>ネン</t>
    </rPh>
    <phoneticPr fontId="5"/>
  </si>
  <si>
    <t>医　師</t>
    <rPh sb="0" eb="1">
      <t>イ</t>
    </rPh>
    <rPh sb="2" eb="3">
      <t>シ</t>
    </rPh>
    <phoneticPr fontId="5"/>
  </si>
  <si>
    <t>歯科
医師</t>
    <rPh sb="0" eb="2">
      <t>シカ</t>
    </rPh>
    <rPh sb="3" eb="5">
      <t>イシ</t>
    </rPh>
    <phoneticPr fontId="5"/>
  </si>
  <si>
    <t>薬剤師</t>
    <rPh sb="0" eb="3">
      <t>ヤクザイシ</t>
    </rPh>
    <phoneticPr fontId="5"/>
  </si>
  <si>
    <t>助産師</t>
    <rPh sb="0" eb="1">
      <t>ジョ</t>
    </rPh>
    <rPh sb="1" eb="2">
      <t>サン</t>
    </rPh>
    <rPh sb="2" eb="3">
      <t>シ</t>
    </rPh>
    <phoneticPr fontId="5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</si>
  <si>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5"/>
  </si>
  <si>
    <t>保健師</t>
    <rPh sb="0" eb="2">
      <t>ホケン</t>
    </rPh>
    <rPh sb="2" eb="3">
      <t>シ</t>
    </rPh>
    <phoneticPr fontId="5"/>
  </si>
  <si>
    <t>歯科
技工士</t>
    <rPh sb="0" eb="2">
      <t>シカ</t>
    </rPh>
    <rPh sb="3" eb="6">
      <t>ギコウシ</t>
    </rPh>
    <phoneticPr fontId="5"/>
  </si>
  <si>
    <t>歯科
衛生士</t>
    <rPh sb="0" eb="2">
      <t>シカ</t>
    </rPh>
    <rPh sb="3" eb="6">
      <t>エイセイシ</t>
    </rPh>
    <phoneticPr fontId="5"/>
  </si>
  <si>
    <t>平成26</t>
    <phoneticPr fontId="7"/>
  </si>
  <si>
    <t>（注）従業地の届出数である。隔年調査。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5"/>
  </si>
  <si>
    <t>資料：保健所・保健総務課（厚生労働省「平成30年医師・　　　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5"/>
  </si>
  <si>
    <t>歯科医師・薬剤師調査」及び埼玉県医療整備課提供資料）</t>
    <rPh sb="0" eb="2">
      <t>シカ</t>
    </rPh>
    <phoneticPr fontId="5"/>
  </si>
  <si>
    <t>7-5. 成人保健</t>
    <rPh sb="5" eb="7">
      <t>セイジン</t>
    </rPh>
    <rPh sb="7" eb="9">
      <t>ホケン</t>
    </rPh>
    <phoneticPr fontId="5"/>
  </si>
  <si>
    <t>（1）健康診査状況</t>
    <rPh sb="3" eb="5">
      <t>ケンコウ</t>
    </rPh>
    <rPh sb="5" eb="7">
      <t>シンサ</t>
    </rPh>
    <rPh sb="7" eb="9">
      <t>ジョウキョウ</t>
    </rPh>
    <phoneticPr fontId="5"/>
  </si>
  <si>
    <t>区  分</t>
    <rPh sb="0" eb="4">
      <t>クブン</t>
    </rPh>
    <phoneticPr fontId="5"/>
  </si>
  <si>
    <t>平成28年度</t>
    <rPh sb="0" eb="2">
      <t>ヘイセイ</t>
    </rPh>
    <phoneticPr fontId="5"/>
  </si>
  <si>
    <t>29年度</t>
    <phoneticPr fontId="5"/>
  </si>
  <si>
    <t>30年度</t>
    <phoneticPr fontId="5"/>
  </si>
  <si>
    <t>健康診査
（注1）</t>
    <phoneticPr fontId="7"/>
  </si>
  <si>
    <t>基本検査</t>
  </si>
  <si>
    <t>詳細な健診</t>
  </si>
  <si>
    <t>185(心電図)</t>
    <rPh sb="4" eb="7">
      <t>シンデンズ</t>
    </rPh>
    <phoneticPr fontId="7"/>
  </si>
  <si>
    <t>237(心電図)</t>
  </si>
  <si>
    <t>1(眼底)</t>
  </si>
  <si>
    <t>訪問診査（再掲）</t>
    <rPh sb="5" eb="7">
      <t>サイケイ</t>
    </rPh>
    <phoneticPr fontId="5"/>
  </si>
  <si>
    <t>肝炎ｳｨﾙｽ検診
（注2）</t>
    <phoneticPr fontId="3"/>
  </si>
  <si>
    <t>受診者</t>
  </si>
  <si>
    <t>B型肝炎陽性者</t>
  </si>
  <si>
    <t>C型肝炎</t>
  </si>
  <si>
    <t>胃がん検診
（注3）</t>
    <phoneticPr fontId="7"/>
  </si>
  <si>
    <t>精密検査</t>
  </si>
  <si>
    <t>発見がん</t>
  </si>
  <si>
    <t>子宮がん検診
（注4）</t>
    <phoneticPr fontId="7"/>
  </si>
  <si>
    <t>乳がん検診</t>
  </si>
  <si>
    <t>肺がん検診</t>
  </si>
  <si>
    <t>大腸がん検診</t>
  </si>
  <si>
    <t>前立腺がん検診
（注5）</t>
    <phoneticPr fontId="7"/>
  </si>
  <si>
    <t>骨粗しょう症
検診</t>
    <phoneticPr fontId="3"/>
  </si>
  <si>
    <t>歯周病検診
（注6）</t>
    <rPh sb="0" eb="2">
      <t>シシュウ</t>
    </rPh>
    <rPh sb="2" eb="3">
      <t>ビョウ</t>
    </rPh>
    <rPh sb="3" eb="5">
      <t>ケンシン</t>
    </rPh>
    <rPh sb="7" eb="8">
      <t>チュウ</t>
    </rPh>
    <phoneticPr fontId="3"/>
  </si>
  <si>
    <t>口腔がん検診</t>
  </si>
  <si>
    <t>在宅訪問
歯科保健事業</t>
    <phoneticPr fontId="3"/>
  </si>
  <si>
    <t>要治療</t>
  </si>
  <si>
    <t>（注1）健康診査は医療保険未加入者に対して実施、詳細な診査は実人数である。</t>
    <phoneticPr fontId="5"/>
  </si>
  <si>
    <t>（注2）肝炎ウイルス検診の「C型肝炎」は「現在、C型肝炎に感染している可能性が極めて高い」と</t>
    <rPh sb="1" eb="2">
      <t>チュウ</t>
    </rPh>
    <phoneticPr fontId="5"/>
  </si>
  <si>
    <t>　　　 判定された人数。</t>
    <phoneticPr fontId="5"/>
  </si>
  <si>
    <t>（注3）平成27年度より、胃がん検診の対象者が30歳以上から、40歳以上に変更。</t>
    <rPh sb="1" eb="2">
      <t>チュウ</t>
    </rPh>
    <rPh sb="13" eb="14">
      <t>イ</t>
    </rPh>
    <rPh sb="19" eb="22">
      <t>タイショウシャ</t>
    </rPh>
    <rPh sb="25" eb="28">
      <t>サイイジョウ</t>
    </rPh>
    <rPh sb="33" eb="36">
      <t>サイイジョウ</t>
    </rPh>
    <rPh sb="37" eb="39">
      <t>ヘンコウ</t>
    </rPh>
    <phoneticPr fontId="5"/>
  </si>
  <si>
    <t>（注4）子宮がん検診は妊婦健診を含んだ人数で計上、（ ）内は子宮体部がん検診で再掲。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5"/>
  </si>
  <si>
    <t>（注5）平成29年度より、前立腺がん検診の対象者に「50歳～75歳の男性で、前立腺がん検診を初め</t>
    <rPh sb="1" eb="2">
      <t>チュウ</t>
    </rPh>
    <rPh sb="4" eb="6">
      <t>ヘイセイ</t>
    </rPh>
    <rPh sb="8" eb="10">
      <t>ネンド</t>
    </rPh>
    <rPh sb="13" eb="16">
      <t>ゼンリツセン</t>
    </rPh>
    <rPh sb="18" eb="20">
      <t>ケンシン</t>
    </rPh>
    <rPh sb="21" eb="24">
      <t>タイショウシャ</t>
    </rPh>
    <rPh sb="28" eb="29">
      <t>サイ</t>
    </rPh>
    <rPh sb="32" eb="33">
      <t>サイ</t>
    </rPh>
    <rPh sb="34" eb="36">
      <t>ダンセイ</t>
    </rPh>
    <rPh sb="38" eb="41">
      <t>ゼンリツセン</t>
    </rPh>
    <rPh sb="43" eb="45">
      <t>ケンシン</t>
    </rPh>
    <rPh sb="46" eb="47">
      <t>ハジ</t>
    </rPh>
    <phoneticPr fontId="5"/>
  </si>
  <si>
    <t xml:space="preserve"> 　　　て受ける方」を追加。</t>
    <phoneticPr fontId="7"/>
  </si>
  <si>
    <t>（注6）「成人歯科健康診査」は、平成28年度より「歯周病検診」に名称変更。</t>
    <rPh sb="1" eb="2">
      <t>チュウ</t>
    </rPh>
    <rPh sb="5" eb="7">
      <t>セイジン</t>
    </rPh>
    <rPh sb="7" eb="9">
      <t>シカ</t>
    </rPh>
    <rPh sb="9" eb="11">
      <t>ケンコウ</t>
    </rPh>
    <rPh sb="11" eb="13">
      <t>シンサ</t>
    </rPh>
    <rPh sb="16" eb="18">
      <t>ヘイセイ</t>
    </rPh>
    <rPh sb="20" eb="21">
      <t>ネン</t>
    </rPh>
    <rPh sb="21" eb="22">
      <t>ド</t>
    </rPh>
    <rPh sb="25" eb="27">
      <t>シシュウ</t>
    </rPh>
    <rPh sb="27" eb="28">
      <t>ビョウ</t>
    </rPh>
    <rPh sb="28" eb="30">
      <t>ケンシン</t>
    </rPh>
    <rPh sb="32" eb="34">
      <t>メイショウ</t>
    </rPh>
    <rPh sb="34" eb="36">
      <t>ヘンコウ</t>
    </rPh>
    <phoneticPr fontId="5"/>
  </si>
  <si>
    <t>資料：市民健康課</t>
  </si>
  <si>
    <t>（2）健康手帳の交付</t>
    <rPh sb="3" eb="5">
      <t>ケンコウ</t>
    </rPh>
    <rPh sb="5" eb="7">
      <t>テチョウ</t>
    </rPh>
    <rPh sb="8" eb="10">
      <t>コウフ</t>
    </rPh>
    <phoneticPr fontId="5"/>
  </si>
  <si>
    <t>年　度</t>
    <rPh sb="0" eb="1">
      <t>トシ</t>
    </rPh>
    <rPh sb="2" eb="3">
      <t>ド</t>
    </rPh>
    <phoneticPr fontId="5"/>
  </si>
  <si>
    <t>75歳以上</t>
    <rPh sb="2" eb="5">
      <t>サイイジョウ</t>
    </rPh>
    <phoneticPr fontId="5"/>
  </si>
  <si>
    <t>40歳～74歳</t>
    <rPh sb="2" eb="3">
      <t>サイ</t>
    </rPh>
    <rPh sb="6" eb="7">
      <t>サイ</t>
    </rPh>
    <phoneticPr fontId="5"/>
  </si>
  <si>
    <t>（注）平成29年度より、直接交付からダウンロード</t>
    <rPh sb="3" eb="5">
      <t>ヘイセイ</t>
    </rPh>
    <rPh sb="7" eb="8">
      <t>ネン</t>
    </rPh>
    <rPh sb="8" eb="9">
      <t>ド</t>
    </rPh>
    <rPh sb="12" eb="14">
      <t>チョクセツ</t>
    </rPh>
    <rPh sb="14" eb="16">
      <t>コウフ</t>
    </rPh>
    <phoneticPr fontId="5"/>
  </si>
  <si>
    <t>　　　交付となった。</t>
    <phoneticPr fontId="5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</si>
  <si>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5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</si>
  <si>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5"/>
  </si>
  <si>
    <t>（注）平成27年度より精神保健については、</t>
    <rPh sb="3" eb="5">
      <t>ヘイセイ</t>
    </rPh>
    <rPh sb="7" eb="9">
      <t>ネンド</t>
    </rPh>
    <rPh sb="11" eb="13">
      <t>セイシン</t>
    </rPh>
    <rPh sb="13" eb="15">
      <t>ホケン</t>
    </rPh>
    <phoneticPr fontId="5"/>
  </si>
  <si>
    <t>　　　保健所精神保健支援室での相談が開始。</t>
    <phoneticPr fontId="5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</si>
  <si>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5"/>
  </si>
  <si>
    <t>身体的疾患</t>
    <rPh sb="0" eb="3">
      <t>シンタイテキ</t>
    </rPh>
    <rPh sb="3" eb="5">
      <t>シッカン</t>
    </rPh>
    <phoneticPr fontId="5"/>
  </si>
  <si>
    <t>精神的疾患</t>
    <rPh sb="0" eb="3">
      <t>セイシンテキ</t>
    </rPh>
    <rPh sb="3" eb="5">
      <t>シッカン</t>
    </rPh>
    <phoneticPr fontId="5"/>
  </si>
  <si>
    <t>その他</t>
    <rPh sb="2" eb="3">
      <t>タ</t>
    </rPh>
    <phoneticPr fontId="5"/>
  </si>
  <si>
    <t>合　計</t>
    <rPh sb="0" eb="1">
      <t>ゴウ</t>
    </rPh>
    <rPh sb="2" eb="3">
      <t>ケイ</t>
    </rPh>
    <phoneticPr fontId="5"/>
  </si>
  <si>
    <t>実人員</t>
    <rPh sb="0" eb="1">
      <t>ジツ</t>
    </rPh>
    <rPh sb="1" eb="3">
      <t>ジンイン</t>
    </rPh>
    <phoneticPr fontId="5"/>
  </si>
  <si>
    <t>延人員</t>
    <rPh sb="0" eb="3">
      <t>ノベジンイン</t>
    </rPh>
    <phoneticPr fontId="5"/>
  </si>
  <si>
    <t>29</t>
    <phoneticPr fontId="7"/>
  </si>
  <si>
    <t>30</t>
    <phoneticPr fontId="7"/>
  </si>
  <si>
    <t>（注）平成27年度より精神保健については、保健所精神保健支援室での相談が開始。</t>
    <rPh sb="3" eb="5">
      <t>ヘイセイ</t>
    </rPh>
    <rPh sb="7" eb="9">
      <t>ネンド</t>
    </rPh>
    <rPh sb="11" eb="13">
      <t>セイシン</t>
    </rPh>
    <rPh sb="13" eb="15">
      <t>ホケン</t>
    </rPh>
    <rPh sb="21" eb="24">
      <t>ホケンジョ</t>
    </rPh>
    <rPh sb="24" eb="26">
      <t>セイシン</t>
    </rPh>
    <rPh sb="26" eb="28">
      <t>ホケン</t>
    </rPh>
    <rPh sb="28" eb="30">
      <t>シエン</t>
    </rPh>
    <rPh sb="30" eb="31">
      <t>シツ</t>
    </rPh>
    <rPh sb="33" eb="35">
      <t>ソウダン</t>
    </rPh>
    <rPh sb="36" eb="38">
      <t>カイシ</t>
    </rPh>
    <phoneticPr fontId="5"/>
  </si>
  <si>
    <t>資料：市民健康課</t>
    <phoneticPr fontId="7"/>
  </si>
  <si>
    <t>（5）地域包括支援センター（兼務保健師分を含む）</t>
    <rPh sb="3" eb="9">
      <t>チ</t>
    </rPh>
    <phoneticPr fontId="5"/>
  </si>
  <si>
    <t>訪問延数</t>
    <rPh sb="0" eb="2">
      <t>ホウモン</t>
    </rPh>
    <rPh sb="2" eb="3">
      <t>ノ</t>
    </rPh>
    <rPh sb="3" eb="4">
      <t>カズ</t>
    </rPh>
    <phoneticPr fontId="5"/>
  </si>
  <si>
    <t>29</t>
    <phoneticPr fontId="7"/>
  </si>
  <si>
    <t>30</t>
    <phoneticPr fontId="7"/>
  </si>
  <si>
    <t>（注）「要支援1・2認定者」に対する数も計上。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5"/>
  </si>
  <si>
    <t>資料：地域包括ケア推進課</t>
    <phoneticPr fontId="5"/>
  </si>
  <si>
    <t>7-6. 母子保健</t>
    <rPh sb="5" eb="7">
      <t>ボシ</t>
    </rPh>
    <rPh sb="7" eb="9">
      <t>ホケン</t>
    </rPh>
    <phoneticPr fontId="5"/>
  </si>
  <si>
    <t>（1）相談等の状況</t>
    <rPh sb="3" eb="5">
      <t>ソウダン</t>
    </rPh>
    <rPh sb="5" eb="6">
      <t>ナド</t>
    </rPh>
    <rPh sb="7" eb="9">
      <t>ジョウキョウ</t>
    </rPh>
    <phoneticPr fontId="5"/>
  </si>
  <si>
    <t>（単位：人）</t>
    <phoneticPr fontId="5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</si>
  <si>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5"/>
  </si>
  <si>
    <t>乳幼児育児相談</t>
    <rPh sb="0" eb="3">
      <t>ニュウヨウジ</t>
    </rPh>
    <rPh sb="3" eb="5">
      <t>イクジ</t>
    </rPh>
    <rPh sb="5" eb="7">
      <t>ソウダン</t>
    </rPh>
    <phoneticPr fontId="5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</si>
  <si>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5"/>
  </si>
  <si>
    <t>特別発達相談</t>
    <rPh sb="0" eb="2">
      <t>トクベツ</t>
    </rPh>
    <rPh sb="2" eb="4">
      <t>ハッタツ</t>
    </rPh>
    <rPh sb="4" eb="6">
      <t>ソウダン</t>
    </rPh>
    <phoneticPr fontId="5"/>
  </si>
  <si>
    <t>総数</t>
    <rPh sb="0" eb="2">
      <t>ソウスウ</t>
    </rPh>
    <phoneticPr fontId="5"/>
  </si>
  <si>
    <t>乳児</t>
    <rPh sb="0" eb="2">
      <t>ニュウジ</t>
    </rPh>
    <phoneticPr fontId="5"/>
  </si>
  <si>
    <t>幼児</t>
    <rPh sb="0" eb="2">
      <t>ヨウジ</t>
    </rPh>
    <phoneticPr fontId="5"/>
  </si>
  <si>
    <t>実数</t>
    <rPh sb="0" eb="2">
      <t>ジッスウ</t>
    </rPh>
    <phoneticPr fontId="5"/>
  </si>
  <si>
    <t>延数</t>
    <rPh sb="0" eb="1">
      <t>ノ</t>
    </rPh>
    <rPh sb="1" eb="2">
      <t>カズ</t>
    </rPh>
    <phoneticPr fontId="5"/>
  </si>
  <si>
    <t>初回</t>
    <rPh sb="0" eb="2">
      <t>ショカイ</t>
    </rPh>
    <phoneticPr fontId="5"/>
  </si>
  <si>
    <t>回数</t>
    <rPh sb="0" eb="2">
      <t>カイスウ</t>
    </rPh>
    <phoneticPr fontId="5"/>
  </si>
  <si>
    <t>延数</t>
    <rPh sb="0" eb="1">
      <t>ノベ</t>
    </rPh>
    <rPh sb="1" eb="2">
      <t>スウ</t>
    </rPh>
    <phoneticPr fontId="5"/>
  </si>
  <si>
    <t>（注1）乳幼児育児相談の総数にはその他（小中学生等）を含む。</t>
    <rPh sb="1" eb="2">
      <t>チュウイ</t>
    </rPh>
    <rPh sb="4" eb="7">
      <t>ニュウヨウジ</t>
    </rPh>
    <rPh sb="7" eb="9">
      <t>イクジ</t>
    </rPh>
    <rPh sb="9" eb="11">
      <t>ソウダン</t>
    </rPh>
    <rPh sb="12" eb="14">
      <t>ソウスウ</t>
    </rPh>
    <rPh sb="16" eb="19">
      <t>ソノタ</t>
    </rPh>
    <rPh sb="20" eb="24">
      <t>ショウチュウガクセイ</t>
    </rPh>
    <rPh sb="24" eb="25">
      <t>トウ</t>
    </rPh>
    <rPh sb="27" eb="28">
      <t>フク</t>
    </rPh>
    <phoneticPr fontId="5"/>
  </si>
  <si>
    <t>資料：市民健康課</t>
    <rPh sb="0" eb="2">
      <t>シリョウ</t>
    </rPh>
    <rPh sb="3" eb="5">
      <t>シミン</t>
    </rPh>
    <rPh sb="5" eb="7">
      <t>ケンコウ</t>
    </rPh>
    <rPh sb="7" eb="8">
      <t>カ</t>
    </rPh>
    <phoneticPr fontId="5"/>
  </si>
  <si>
    <t>（注2）平成18年度から心理判定員による相談日を設け、作業療法士による訓練日は回数を増やした。</t>
    <rPh sb="1" eb="2">
      <t>チュウ</t>
    </rPh>
    <rPh sb="4" eb="6">
      <t>ヘイセイ</t>
    </rPh>
    <rPh sb="8" eb="10">
      <t>ネンド</t>
    </rPh>
    <rPh sb="12" eb="14">
      <t>シンリ</t>
    </rPh>
    <rPh sb="14" eb="16">
      <t>ハンテイ</t>
    </rPh>
    <rPh sb="16" eb="17">
      <t>イン</t>
    </rPh>
    <rPh sb="20" eb="22">
      <t>ソウダン</t>
    </rPh>
    <rPh sb="22" eb="23">
      <t>ビ</t>
    </rPh>
    <rPh sb="24" eb="25">
      <t>モウ</t>
    </rPh>
    <rPh sb="27" eb="29">
      <t>サギョウ</t>
    </rPh>
    <rPh sb="29" eb="32">
      <t>リョウホウシ</t>
    </rPh>
    <rPh sb="35" eb="37">
      <t>クンレン</t>
    </rPh>
    <rPh sb="37" eb="38">
      <t>ビ</t>
    </rPh>
    <rPh sb="39" eb="41">
      <t>カイスウ</t>
    </rPh>
    <rPh sb="42" eb="43">
      <t>フ</t>
    </rPh>
    <phoneticPr fontId="5"/>
  </si>
  <si>
    <t>（2）4か月児健康診査状況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5"/>
  </si>
  <si>
    <t>（単位：人、％）</t>
    <rPh sb="1" eb="3">
      <t>タンイ</t>
    </rPh>
    <rPh sb="4" eb="5">
      <t>ヒト</t>
    </rPh>
    <phoneticPr fontId="5"/>
  </si>
  <si>
    <t>該当者</t>
    <rPh sb="0" eb="3">
      <t>ガイトウシャ</t>
    </rPh>
    <phoneticPr fontId="5"/>
  </si>
  <si>
    <t>受診数</t>
    <rPh sb="0" eb="2">
      <t>ジュシン</t>
    </rPh>
    <rPh sb="2" eb="3">
      <t>カズ</t>
    </rPh>
    <phoneticPr fontId="5"/>
  </si>
  <si>
    <t>受診率</t>
    <rPh sb="0" eb="2">
      <t>ジュシン</t>
    </rPh>
    <rPh sb="2" eb="3">
      <t>リツ</t>
    </rPh>
    <phoneticPr fontId="5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</si>
  <si>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5"/>
  </si>
  <si>
    <t>経過観
察者率</t>
    <rPh sb="0" eb="2">
      <t>ケイカ</t>
    </rPh>
    <rPh sb="2" eb="6">
      <t>カンサツシャ</t>
    </rPh>
    <rPh sb="6" eb="7">
      <t>リツ</t>
    </rPh>
    <phoneticPr fontId="5"/>
  </si>
  <si>
    <t>経過観察内訳</t>
    <rPh sb="0" eb="2">
      <t>ケイカ</t>
    </rPh>
    <rPh sb="2" eb="4">
      <t>カンサツ</t>
    </rPh>
    <rPh sb="4" eb="6">
      <t>ウチワケ</t>
    </rPh>
    <phoneticPr fontId="5"/>
  </si>
  <si>
    <t>発達</t>
    <rPh sb="0" eb="2">
      <t>ハッタツ</t>
    </rPh>
    <phoneticPr fontId="5"/>
  </si>
  <si>
    <t>発育</t>
    <rPh sb="0" eb="2">
      <t>ハツイク</t>
    </rPh>
    <phoneticPr fontId="5"/>
  </si>
  <si>
    <t>疾病</t>
    <rPh sb="0" eb="2">
      <t>シッペイ</t>
    </rPh>
    <phoneticPr fontId="5"/>
  </si>
  <si>
    <t>聴力</t>
    <rPh sb="0" eb="2">
      <t>チョウリョク</t>
    </rPh>
    <phoneticPr fontId="5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</si>
  <si>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5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</si>
  <si>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5"/>
  </si>
  <si>
    <t>（4）1歳6か月児健康診査状況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5"/>
  </si>
  <si>
    <t>経過観
察者数</t>
    <rPh sb="0" eb="2">
      <t>ケイカ</t>
    </rPh>
    <rPh sb="2" eb="6">
      <t>カンサツシャ</t>
    </rPh>
    <rPh sb="6" eb="7">
      <t>スウ</t>
    </rPh>
    <phoneticPr fontId="5"/>
  </si>
  <si>
    <t>歯科</t>
    <rPh sb="0" eb="2">
      <t>シカ</t>
    </rPh>
    <phoneticPr fontId="5"/>
  </si>
  <si>
    <t>身体面</t>
  </si>
  <si>
    <t>精神面</t>
  </si>
  <si>
    <t>両面</t>
  </si>
  <si>
    <t>むし歯</t>
    <rPh sb="2" eb="3">
      <t>バ</t>
    </rPh>
    <phoneticPr fontId="5"/>
  </si>
  <si>
    <t>（5）3歳児健康診査状況</t>
    <phoneticPr fontId="5"/>
  </si>
  <si>
    <t>（単位：人、％）</t>
  </si>
  <si>
    <t>年　度</t>
    <phoneticPr fontId="5"/>
  </si>
  <si>
    <t>該当者</t>
  </si>
  <si>
    <t>受診数</t>
  </si>
  <si>
    <t>受診率</t>
  </si>
  <si>
    <t>経過観
察者数</t>
    <phoneticPr fontId="3"/>
  </si>
  <si>
    <t>経過観察内訳</t>
  </si>
  <si>
    <t>歯科</t>
  </si>
  <si>
    <t>検尿</t>
  </si>
  <si>
    <t>むし歯</t>
  </si>
  <si>
    <t>２次</t>
  </si>
  <si>
    <t>（6）母子訪問活動</t>
    <rPh sb="3" eb="5">
      <t>ボシ</t>
    </rPh>
    <rPh sb="5" eb="7">
      <t>ホウモン</t>
    </rPh>
    <rPh sb="7" eb="9">
      <t>カツドウ</t>
    </rPh>
    <phoneticPr fontId="5"/>
  </si>
  <si>
    <t>妊産婦</t>
    <rPh sb="0" eb="3">
      <t>ニンサンプ</t>
    </rPh>
    <phoneticPr fontId="5"/>
  </si>
  <si>
    <t>新生児</t>
    <rPh sb="0" eb="3">
      <t>シンセイジ</t>
    </rPh>
    <phoneticPr fontId="5"/>
  </si>
  <si>
    <t>未熟児</t>
    <rPh sb="0" eb="3">
      <t>ミジュクジ</t>
    </rPh>
    <phoneticPr fontId="5"/>
  </si>
  <si>
    <t>乳　児</t>
    <rPh sb="0" eb="1">
      <t>チチ</t>
    </rPh>
    <rPh sb="2" eb="3">
      <t>コ</t>
    </rPh>
    <phoneticPr fontId="5"/>
  </si>
  <si>
    <t>幼児</t>
    <rPh sb="0" eb="1">
      <t>ヨウ</t>
    </rPh>
    <rPh sb="1" eb="2">
      <t>コ</t>
    </rPh>
    <phoneticPr fontId="5"/>
  </si>
  <si>
    <t>（注）（　）は助産師会委託による妊産婦・新生児訪問。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5"/>
  </si>
  <si>
    <t>資料：市民健康課</t>
    <rPh sb="0" eb="1">
      <t>シ</t>
    </rPh>
    <rPh sb="1" eb="2">
      <t>リョウ</t>
    </rPh>
    <rPh sb="3" eb="4">
      <t>シ</t>
    </rPh>
    <rPh sb="4" eb="5">
      <t>ミン</t>
    </rPh>
    <rPh sb="5" eb="7">
      <t>ケンコウ</t>
    </rPh>
    <rPh sb="7" eb="8">
      <t>カ</t>
    </rPh>
    <phoneticPr fontId="5"/>
  </si>
  <si>
    <t>7-7. 健康づくり事業</t>
    <rPh sb="5" eb="7">
      <t>ケンコウ</t>
    </rPh>
    <rPh sb="10" eb="12">
      <t>ジギョウ</t>
    </rPh>
    <phoneticPr fontId="5"/>
  </si>
  <si>
    <t>（1）成人保健</t>
    <rPh sb="3" eb="5">
      <t>セイジン</t>
    </rPh>
    <rPh sb="5" eb="7">
      <t>ホケン</t>
    </rPh>
    <phoneticPr fontId="5"/>
  </si>
  <si>
    <t>成人健康教育</t>
    <rPh sb="0" eb="2">
      <t>セイジン</t>
    </rPh>
    <rPh sb="2" eb="4">
      <t>ケンコウ</t>
    </rPh>
    <rPh sb="4" eb="6">
      <t>キョウイク</t>
    </rPh>
    <phoneticPr fontId="5"/>
  </si>
  <si>
    <t>ハッポちゃん体操普及</t>
    <rPh sb="6" eb="8">
      <t>タイソウ</t>
    </rPh>
    <rPh sb="8" eb="10">
      <t>フキュウ</t>
    </rPh>
    <phoneticPr fontId="5"/>
  </si>
  <si>
    <t>健康体操教室</t>
    <rPh sb="0" eb="2">
      <t>ケンコウ</t>
    </rPh>
    <rPh sb="2" eb="4">
      <t>タイソウ</t>
    </rPh>
    <rPh sb="4" eb="6">
      <t>キョウシツ</t>
    </rPh>
    <phoneticPr fontId="5"/>
  </si>
  <si>
    <t>（再掲）</t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</si>
  <si>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5"/>
  </si>
  <si>
    <t>（2）母子保健</t>
    <rPh sb="3" eb="5">
      <t>ボシ</t>
    </rPh>
    <rPh sb="5" eb="7">
      <t>ホケン</t>
    </rPh>
    <phoneticPr fontId="5"/>
  </si>
  <si>
    <t>母親学級・両親学級</t>
    <phoneticPr fontId="3"/>
  </si>
  <si>
    <t>3日間参加</t>
    <rPh sb="1" eb="3">
      <t>カカン</t>
    </rPh>
    <rPh sb="3" eb="5">
      <t>サンカ</t>
    </rPh>
    <phoneticPr fontId="5"/>
  </si>
  <si>
    <t>3日目のみ参加</t>
    <rPh sb="1" eb="3">
      <t>カメ</t>
    </rPh>
    <rPh sb="5" eb="7">
      <t>サンカ</t>
    </rPh>
    <phoneticPr fontId="5"/>
  </si>
  <si>
    <t>（322 他2）</t>
  </si>
  <si>
    <t>(108 他0)</t>
  </si>
  <si>
    <t xml:space="preserve"> (246 他2）</t>
    <rPh sb="6" eb="7">
      <t>ホカ</t>
    </rPh>
    <phoneticPr fontId="7"/>
  </si>
  <si>
    <t>(128 他0）</t>
    <rPh sb="5" eb="6">
      <t>ホカ</t>
    </rPh>
    <phoneticPr fontId="7"/>
  </si>
  <si>
    <t xml:space="preserve"> (296 他8）</t>
  </si>
  <si>
    <t>(134 他0）</t>
  </si>
  <si>
    <t>（注1）（ ）内は夫である。（再掲）</t>
    <rPh sb="1" eb="2">
      <t>チュウイ</t>
    </rPh>
    <rPh sb="7" eb="8">
      <t>ナイ</t>
    </rPh>
    <rPh sb="9" eb="10">
      <t>フウフ</t>
    </rPh>
    <rPh sb="15" eb="16">
      <t>サイ</t>
    </rPh>
    <rPh sb="16" eb="17">
      <t>ケイ</t>
    </rPh>
    <phoneticPr fontId="5"/>
  </si>
  <si>
    <t>7-8. 栄養指導</t>
    <phoneticPr fontId="5"/>
  </si>
  <si>
    <t>（単位：人）</t>
    <phoneticPr fontId="5"/>
  </si>
  <si>
    <t>年　度</t>
    <phoneticPr fontId="5"/>
  </si>
  <si>
    <t>母親学級</t>
  </si>
  <si>
    <t>離乳食指導</t>
  </si>
  <si>
    <t>1歳6か月児</t>
  </si>
  <si>
    <t>3歳児</t>
  </si>
  <si>
    <t>成人健康教室</t>
  </si>
  <si>
    <t>その他</t>
  </si>
  <si>
    <t>427(母子分)</t>
    <rPh sb="4" eb="6">
      <t>ボシ</t>
    </rPh>
    <rPh sb="6" eb="7">
      <t>ブン</t>
    </rPh>
    <phoneticPr fontId="7"/>
  </si>
  <si>
    <t>357(母子分)</t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</si>
  <si>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5"/>
  </si>
  <si>
    <t>（単位：人）</t>
    <phoneticPr fontId="5"/>
  </si>
  <si>
    <t>年　度</t>
    <phoneticPr fontId="5"/>
  </si>
  <si>
    <t>受付者数</t>
    <rPh sb="0" eb="1">
      <t>ウケ</t>
    </rPh>
    <rPh sb="1" eb="2">
      <t>ヅケ</t>
    </rPh>
    <phoneticPr fontId="5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</si>
  <si>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5"/>
  </si>
  <si>
    <t>200ml</t>
    <phoneticPr fontId="5"/>
  </si>
  <si>
    <t>400ml</t>
    <phoneticPr fontId="5"/>
  </si>
  <si>
    <t>成　分</t>
    <rPh sb="0" eb="1">
      <t>シゲル</t>
    </rPh>
    <rPh sb="2" eb="3">
      <t>ブン</t>
    </rPh>
    <phoneticPr fontId="5"/>
  </si>
  <si>
    <t>平成28</t>
    <phoneticPr fontId="5"/>
  </si>
  <si>
    <t>資料：保健所・保健総務課</t>
    <rPh sb="3" eb="6">
      <t>ホケンジョ</t>
    </rPh>
    <rPh sb="7" eb="9">
      <t>ホケン</t>
    </rPh>
    <rPh sb="9" eb="12">
      <t>ソウムカ</t>
    </rPh>
    <phoneticPr fontId="5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</si>
  <si>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5"/>
  </si>
  <si>
    <t>各年12月31日</t>
    <rPh sb="0" eb="1">
      <t>カク</t>
    </rPh>
    <rPh sb="1" eb="2">
      <t>ネン</t>
    </rPh>
    <phoneticPr fontId="7"/>
  </si>
  <si>
    <t>(単位：人)</t>
    <phoneticPr fontId="5"/>
  </si>
  <si>
    <t>総　数</t>
    <rPh sb="0" eb="1">
      <t>フサ</t>
    </rPh>
    <rPh sb="2" eb="3">
      <t>カズ</t>
    </rPh>
    <phoneticPr fontId="5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</si>
  <si>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5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</si>
  <si>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5"/>
  </si>
  <si>
    <t>不活動性
結核</t>
    <rPh sb="0" eb="1">
      <t>フ</t>
    </rPh>
    <rPh sb="1" eb="4">
      <t>カツドウセイ</t>
    </rPh>
    <rPh sb="5" eb="7">
      <t>ケッカク</t>
    </rPh>
    <phoneticPr fontId="5"/>
  </si>
  <si>
    <t>活動性
不明</t>
    <rPh sb="0" eb="3">
      <t>カツドウセイ</t>
    </rPh>
    <rPh sb="4" eb="6">
      <t>フメイ</t>
    </rPh>
    <phoneticPr fontId="5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</si>
  <si>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5"/>
  </si>
  <si>
    <t>小計</t>
    <rPh sb="0" eb="1">
      <t>ショウ</t>
    </rPh>
    <rPh sb="1" eb="2">
      <t>ケイ</t>
    </rPh>
    <phoneticPr fontId="5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</si>
  <si>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5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</si>
  <si>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5"/>
  </si>
  <si>
    <t>菌陰性
その他</t>
    <rPh sb="0" eb="1">
      <t>キン</t>
    </rPh>
    <rPh sb="1" eb="3">
      <t>インセイ</t>
    </rPh>
    <rPh sb="6" eb="7">
      <t>タ</t>
    </rPh>
    <phoneticPr fontId="5"/>
  </si>
  <si>
    <t>平成28</t>
    <phoneticPr fontId="5"/>
  </si>
  <si>
    <t>資料：保健所・保健総務課</t>
    <rPh sb="0" eb="2">
      <t>シリョウ</t>
    </rPh>
    <rPh sb="3" eb="6">
      <t>ホケンジョ</t>
    </rPh>
    <rPh sb="7" eb="9">
      <t>ホケン</t>
    </rPh>
    <rPh sb="9" eb="12">
      <t>ソウムカ</t>
    </rPh>
    <phoneticPr fontId="5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</si>
  <si>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5"/>
  </si>
  <si>
    <t>(単位：人)</t>
    <phoneticPr fontId="5"/>
  </si>
  <si>
    <t>29</t>
    <phoneticPr fontId="7"/>
  </si>
  <si>
    <t>30</t>
    <phoneticPr fontId="7"/>
  </si>
  <si>
    <t>7-12. 結核健康診断受診状況</t>
    <phoneticPr fontId="5"/>
  </si>
  <si>
    <t>年　</t>
  </si>
  <si>
    <t>受診者</t>
    <phoneticPr fontId="5"/>
  </si>
  <si>
    <t>精密検査受診者</t>
  </si>
  <si>
    <t>肺結核</t>
    <rPh sb="0" eb="3">
      <t>ハイケッカク</t>
    </rPh>
    <phoneticPr fontId="5"/>
  </si>
  <si>
    <t>29</t>
    <phoneticPr fontId="7"/>
  </si>
  <si>
    <t>30</t>
    <phoneticPr fontId="7"/>
  </si>
  <si>
    <t>資料：市民健康課</t>
    <rPh sb="0" eb="2">
      <t>シリョウ</t>
    </rPh>
    <rPh sb="3" eb="8">
      <t>シミンケンコウカ</t>
    </rPh>
    <phoneticPr fontId="5"/>
  </si>
  <si>
    <t>7-13. 予防接種実施状況</t>
    <phoneticPr fontId="5"/>
  </si>
  <si>
    <t>平成30年度</t>
    <phoneticPr fontId="5"/>
  </si>
  <si>
    <t>種　　　　　　別</t>
  </si>
  <si>
    <t>該当者数</t>
  </si>
  <si>
    <t>接種者数</t>
    <rPh sb="0" eb="2">
      <t>セッシュ</t>
    </rPh>
    <phoneticPr fontId="5"/>
  </si>
  <si>
    <t>接種率</t>
    <rPh sb="0" eb="2">
      <t>セッシュ</t>
    </rPh>
    <phoneticPr fontId="5"/>
  </si>
  <si>
    <t>乳幼児</t>
  </si>
  <si>
    <t>B型肝炎（1回目）</t>
    <rPh sb="1" eb="2">
      <t>ガタ</t>
    </rPh>
    <rPh sb="2" eb="4">
      <t>カンエン</t>
    </rPh>
    <rPh sb="6" eb="8">
      <t>カイメ</t>
    </rPh>
    <phoneticPr fontId="5"/>
  </si>
  <si>
    <t>B型肝炎（2回目）</t>
    <rPh sb="1" eb="2">
      <t>ガタ</t>
    </rPh>
    <rPh sb="2" eb="4">
      <t>カンエン</t>
    </rPh>
    <rPh sb="6" eb="8">
      <t>カイメ</t>
    </rPh>
    <phoneticPr fontId="5"/>
  </si>
  <si>
    <t>B型肝炎（3回目）</t>
    <rPh sb="1" eb="2">
      <t>ガタ</t>
    </rPh>
    <rPh sb="2" eb="4">
      <t>カンエン</t>
    </rPh>
    <rPh sb="6" eb="8">
      <t>カイメ</t>
    </rPh>
    <phoneticPr fontId="5"/>
  </si>
  <si>
    <t>ヒブ（初回）</t>
    <rPh sb="3" eb="5">
      <t>ショカイ</t>
    </rPh>
    <phoneticPr fontId="5"/>
  </si>
  <si>
    <t>ヒブ（追加）</t>
    <rPh sb="3" eb="5">
      <t>ツイカ</t>
    </rPh>
    <phoneticPr fontId="5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</si>
  <si>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5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</si>
  <si>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5"/>
  </si>
  <si>
    <t>ＢＣＧ</t>
    <phoneticPr fontId="5"/>
  </si>
  <si>
    <t>ポリオ　（初回）</t>
    <rPh sb="5" eb="7">
      <t>ショカイ</t>
    </rPh>
    <phoneticPr fontId="5"/>
  </si>
  <si>
    <t>ポリオ　（追加）</t>
    <rPh sb="5" eb="7">
      <t>ツイカ</t>
    </rPh>
    <phoneticPr fontId="5"/>
  </si>
  <si>
    <t>４種混合（1期初回）</t>
    <phoneticPr fontId="5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</si>
  <si>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5"/>
  </si>
  <si>
    <t>麻しん（はしか）・風しん（1期）</t>
    <rPh sb="9" eb="10">
      <t>フウ</t>
    </rPh>
    <rPh sb="14" eb="15">
      <t>キ</t>
    </rPh>
    <phoneticPr fontId="5"/>
  </si>
  <si>
    <t>麻しん（はしか）・風しん（2期）</t>
    <rPh sb="9" eb="10">
      <t>フウ</t>
    </rPh>
    <rPh sb="14" eb="15">
      <t>キ</t>
    </rPh>
    <phoneticPr fontId="5"/>
  </si>
  <si>
    <t>水痘</t>
    <rPh sb="0" eb="2">
      <t>スイトウ</t>
    </rPh>
    <phoneticPr fontId="5"/>
  </si>
  <si>
    <t>日本脳炎（1期初回）</t>
    <phoneticPr fontId="3"/>
  </si>
  <si>
    <t>日本脳炎（1期追加）</t>
    <phoneticPr fontId="3"/>
  </si>
  <si>
    <t>児童等</t>
    <rPh sb="0" eb="2">
      <t>ジドウ</t>
    </rPh>
    <rPh sb="2" eb="3">
      <t>トウ</t>
    </rPh>
    <phoneticPr fontId="5"/>
  </si>
  <si>
    <t>日本脳炎（2期）</t>
    <rPh sb="6" eb="7">
      <t>キ</t>
    </rPh>
    <phoneticPr fontId="5"/>
  </si>
  <si>
    <t>２種混合（2期）</t>
    <phoneticPr fontId="5"/>
  </si>
  <si>
    <t>子宮頸がん予防</t>
    <rPh sb="0" eb="2">
      <t>シキュウ</t>
    </rPh>
    <rPh sb="2" eb="3">
      <t>ケイ</t>
    </rPh>
    <rPh sb="5" eb="7">
      <t>ヨボウ</t>
    </rPh>
    <phoneticPr fontId="5"/>
  </si>
  <si>
    <t>高齢者</t>
    <phoneticPr fontId="5"/>
  </si>
  <si>
    <t>インフルエンザ</t>
    <phoneticPr fontId="5"/>
  </si>
  <si>
    <t>肺炎球菌</t>
    <rPh sb="0" eb="2">
      <t>ハイエン</t>
    </rPh>
    <rPh sb="2" eb="4">
      <t>キュウキン</t>
    </rPh>
    <phoneticPr fontId="5"/>
  </si>
  <si>
    <t>（注1）H24.11.1～４種混合（３種混合+不活化ポリオ）ワクチン使用開始。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5"/>
  </si>
  <si>
    <t>（注2）H25.6.14　子宮頸がん予防ワクチン接種の積極的勧奨差し控えの勧告。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5"/>
  </si>
  <si>
    <t>（注3）注1のとおり、４種混合が開始となったことから、ポリオ単独の該当者数は不詳。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5"/>
  </si>
  <si>
    <t>（注4) B型肝炎が平成28年10月1日から開始。</t>
    <rPh sb="1" eb="2">
      <t>チュウ</t>
    </rPh>
    <rPh sb="6" eb="7">
      <t>ガタ</t>
    </rPh>
    <rPh sb="7" eb="9">
      <t>カンエン</t>
    </rPh>
    <rPh sb="10" eb="12">
      <t>ヘイセイ</t>
    </rPh>
    <rPh sb="14" eb="15">
      <t>ネン</t>
    </rPh>
    <rPh sb="17" eb="18">
      <t>ガツ</t>
    </rPh>
    <rPh sb="19" eb="20">
      <t>ニチ</t>
    </rPh>
    <rPh sb="22" eb="24">
      <t>カイシ</t>
    </rPh>
    <phoneticPr fontId="5"/>
  </si>
  <si>
    <t>7-14. 施設の規模</t>
    <rPh sb="6" eb="8">
      <t>シセツ</t>
    </rPh>
    <rPh sb="9" eb="11">
      <t>キボ</t>
    </rPh>
    <phoneticPr fontId="5"/>
  </si>
  <si>
    <t>平成31年3月31日</t>
    <phoneticPr fontId="7"/>
  </si>
  <si>
    <t>敷地面積（㎡）</t>
    <rPh sb="0" eb="2">
      <t>シキチ</t>
    </rPh>
    <rPh sb="2" eb="4">
      <t>メンセキ</t>
    </rPh>
    <phoneticPr fontId="5"/>
  </si>
  <si>
    <t>床面積（㎡）</t>
    <rPh sb="0" eb="1">
      <t>ユカ</t>
    </rPh>
    <rPh sb="1" eb="3">
      <t>メンセキ</t>
    </rPh>
    <phoneticPr fontId="5"/>
  </si>
  <si>
    <t>病院本館</t>
    <rPh sb="0" eb="2">
      <t>ビョウイン</t>
    </rPh>
    <rPh sb="2" eb="4">
      <t>ホンカン</t>
    </rPh>
    <phoneticPr fontId="5"/>
  </si>
  <si>
    <t xml:space="preserve">}      </t>
    <phoneticPr fontId="5"/>
  </si>
  <si>
    <t>エネルギーセンター</t>
    <phoneticPr fontId="5"/>
  </si>
  <si>
    <t>研修センター</t>
    <rPh sb="0" eb="2">
      <t>ケンシュウ</t>
    </rPh>
    <phoneticPr fontId="5"/>
  </si>
  <si>
    <t>資料：市立病院</t>
    <rPh sb="0" eb="2">
      <t>シリョウ</t>
    </rPh>
    <rPh sb="3" eb="5">
      <t>シリツ</t>
    </rPh>
    <rPh sb="5" eb="7">
      <t>ビョウイン</t>
    </rPh>
    <phoneticPr fontId="5"/>
  </si>
  <si>
    <t>7-15. 年次別職員数</t>
    <phoneticPr fontId="5"/>
  </si>
  <si>
    <t>各年3月31日</t>
  </si>
  <si>
    <t>区  分</t>
    <phoneticPr fontId="7"/>
  </si>
  <si>
    <t>平成29年</t>
    <phoneticPr fontId="7"/>
  </si>
  <si>
    <t>30年</t>
    <phoneticPr fontId="7"/>
  </si>
  <si>
    <t>31年</t>
    <rPh sb="2" eb="3">
      <t>ネン</t>
    </rPh>
    <phoneticPr fontId="5"/>
  </si>
  <si>
    <t>総  数</t>
    <phoneticPr fontId="7"/>
  </si>
  <si>
    <t>(内35)</t>
  </si>
  <si>
    <t>医  師</t>
  </si>
  <si>
    <t>(内1)</t>
  </si>
  <si>
    <t>看護師</t>
  </si>
  <si>
    <t>助産師</t>
  </si>
  <si>
    <t>(内28)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</si>
  <si>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</si>
  <si>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</si>
  <si>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</si>
  <si>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</si>
  <si>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5"/>
  </si>
  <si>
    <t>診療放射線技師</t>
  </si>
  <si>
    <t>(内2)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</si>
  <si>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</si>
  <si>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5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</si>
  <si>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</si>
  <si>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</si>
  <si>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</si>
  <si>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</si>
  <si>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</si>
  <si>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</si>
  <si>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</si>
  <si>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</si>
  <si>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</si>
  <si>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（注1）（　）内の数は育休者数。</t>
    <rPh sb="1" eb="2">
      <t>チュウ</t>
    </rPh>
    <phoneticPr fontId="3"/>
  </si>
  <si>
    <t>資料：市立病院</t>
    <rPh sb="0" eb="2">
      <t>シリョウ</t>
    </rPh>
    <rPh sb="3" eb="7">
      <t>シリツビョウイン</t>
    </rPh>
    <rPh sb="5" eb="7">
      <t>ビョウイン</t>
    </rPh>
    <phoneticPr fontId="5"/>
  </si>
  <si>
    <t>（注2）平成29年より再任用・任期付職員数を掲載。</t>
    <rPh sb="1" eb="2">
      <t>チュウ</t>
    </rPh>
    <rPh sb="4" eb="6">
      <t>ヘイセイ</t>
    </rPh>
    <rPh sb="8" eb="9">
      <t>ネン</t>
    </rPh>
    <rPh sb="11" eb="14">
      <t>サイニンヨウ</t>
    </rPh>
    <rPh sb="15" eb="17">
      <t>ニンキ</t>
    </rPh>
    <rPh sb="17" eb="18">
      <t>ツキ</t>
    </rPh>
    <rPh sb="18" eb="21">
      <t>ショクインスウ</t>
    </rPh>
    <rPh sb="22" eb="24">
      <t>ケイサイ</t>
    </rPh>
    <phoneticPr fontId="7"/>
  </si>
  <si>
    <t>7-16. 職員数の状況</t>
    <phoneticPr fontId="5"/>
  </si>
  <si>
    <t>職　種</t>
  </si>
  <si>
    <t>実　　人　　員　（注2）</t>
    <rPh sb="9" eb="10">
      <t>チュウ</t>
    </rPh>
    <phoneticPr fontId="5"/>
  </si>
  <si>
    <t>換算人員</t>
  </si>
  <si>
    <t>100床当り
換算人員</t>
  </si>
  <si>
    <t>医師１人当
り職員数</t>
  </si>
  <si>
    <t>正　規</t>
    <phoneticPr fontId="3"/>
  </si>
  <si>
    <t>非常勤</t>
  </si>
  <si>
    <t>計</t>
  </si>
  <si>
    <t>リハビリテー
ション科</t>
    <phoneticPr fontId="7"/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</si>
  <si>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</si>
  <si>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</si>
  <si>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</si>
  <si>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5"/>
  </si>
  <si>
    <t>臨床工学技士</t>
    <rPh sb="0" eb="2">
      <t>リンショウ</t>
    </rPh>
    <rPh sb="2" eb="4">
      <t>コウガク</t>
    </rPh>
    <rPh sb="4" eb="6">
      <t>ギシ</t>
    </rPh>
    <phoneticPr fontId="5"/>
  </si>
  <si>
    <t>薬剤科</t>
  </si>
  <si>
    <t>栄養科</t>
  </si>
  <si>
    <t>調理師(員)</t>
  </si>
  <si>
    <t>事務職員</t>
    <phoneticPr fontId="3"/>
  </si>
  <si>
    <t>眼　科</t>
    <rPh sb="0" eb="1">
      <t>メ</t>
    </rPh>
    <rPh sb="2" eb="3">
      <t>カ</t>
    </rPh>
    <phoneticPr fontId="5"/>
  </si>
  <si>
    <t>視能訓練士</t>
    <rPh sb="0" eb="5">
      <t>シノウクンレンシ</t>
    </rPh>
    <phoneticPr fontId="5"/>
  </si>
  <si>
    <t>看護部</t>
  </si>
  <si>
    <t>医療業務員</t>
    <rPh sb="0" eb="2">
      <t>イリョウ</t>
    </rPh>
    <rPh sb="2" eb="5">
      <t>ギョウムイン</t>
    </rPh>
    <phoneticPr fontId="5"/>
  </si>
  <si>
    <t>庶務課</t>
    <rPh sb="0" eb="2">
      <t>ショム</t>
    </rPh>
    <rPh sb="2" eb="3">
      <t>カ</t>
    </rPh>
    <phoneticPr fontId="5"/>
  </si>
  <si>
    <t>技術職員</t>
    <rPh sb="0" eb="2">
      <t>ギジュツ</t>
    </rPh>
    <rPh sb="2" eb="4">
      <t>ショクイン</t>
    </rPh>
    <phoneticPr fontId="5"/>
  </si>
  <si>
    <t>医事課</t>
    <rPh sb="0" eb="2">
      <t>イジ</t>
    </rPh>
    <rPh sb="2" eb="3">
      <t>カ</t>
    </rPh>
    <phoneticPr fontId="5"/>
  </si>
  <si>
    <t>合  計</t>
  </si>
  <si>
    <t>（注1）臨床研修医11名を含む（他院からの臨床研修医は除く）</t>
    <rPh sb="13" eb="14">
      <t>フク</t>
    </rPh>
    <phoneticPr fontId="22"/>
  </si>
  <si>
    <t>（注2）育休者35名（正規:医師1名、看護師28名、理学療法士1名、作業療法士1名、</t>
    <rPh sb="11" eb="13">
      <t>セイキ</t>
    </rPh>
    <rPh sb="14" eb="16">
      <t>イシ</t>
    </rPh>
    <rPh sb="17" eb="18">
      <t>メイ</t>
    </rPh>
    <rPh sb="19" eb="22">
      <t>カンゴシ</t>
    </rPh>
    <rPh sb="24" eb="25">
      <t>メイ</t>
    </rPh>
    <rPh sb="32" eb="33">
      <t>メイ</t>
    </rPh>
    <phoneticPr fontId="22"/>
  </si>
  <si>
    <t xml:space="preserve">       診療放射線技師2名、事務職員2名）を含む</t>
  </si>
  <si>
    <t>（注3）実人員には、再任用23名・任期付25名を含む</t>
    <rPh sb="1" eb="2">
      <t>チュウ</t>
    </rPh>
    <rPh sb="4" eb="5">
      <t>ジツ</t>
    </rPh>
    <rPh sb="5" eb="7">
      <t>ジンイン</t>
    </rPh>
    <rPh sb="10" eb="13">
      <t>サイニンヨウ</t>
    </rPh>
    <rPh sb="15" eb="16">
      <t>メイ</t>
    </rPh>
    <rPh sb="17" eb="19">
      <t>ニンキ</t>
    </rPh>
    <rPh sb="19" eb="20">
      <t>ツキ</t>
    </rPh>
    <rPh sb="22" eb="23">
      <t>メイ</t>
    </rPh>
    <rPh sb="24" eb="25">
      <t>フク</t>
    </rPh>
    <phoneticPr fontId="2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</si>
  <si>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5"/>
  </si>
  <si>
    <t>科　目</t>
    <rPh sb="0" eb="1">
      <t>カ</t>
    </rPh>
    <rPh sb="2" eb="3">
      <t>メ</t>
    </rPh>
    <phoneticPr fontId="5"/>
  </si>
  <si>
    <t>平成28年度</t>
    <rPh sb="0" eb="2">
      <t>ヘー</t>
    </rPh>
    <phoneticPr fontId="5"/>
  </si>
  <si>
    <t>29年度</t>
    <phoneticPr fontId="5"/>
  </si>
  <si>
    <t>内科</t>
    <rPh sb="0" eb="1">
      <t>ウチ</t>
    </rPh>
    <rPh sb="1" eb="2">
      <t>カ</t>
    </rPh>
    <phoneticPr fontId="5"/>
  </si>
  <si>
    <t>呼吸器科</t>
    <rPh sb="0" eb="3">
      <t>コキュウキ</t>
    </rPh>
    <rPh sb="3" eb="4">
      <t>カ</t>
    </rPh>
    <phoneticPr fontId="5"/>
  </si>
  <si>
    <t>循環器科</t>
    <rPh sb="0" eb="4">
      <t>ジュンカンキカ</t>
    </rPh>
    <phoneticPr fontId="5"/>
  </si>
  <si>
    <t>消化器科</t>
    <rPh sb="0" eb="4">
      <t>ショウカキカ</t>
    </rPh>
    <phoneticPr fontId="5"/>
  </si>
  <si>
    <t>外科</t>
    <rPh sb="0" eb="2">
      <t>ゲカ</t>
    </rPh>
    <phoneticPr fontId="5"/>
  </si>
  <si>
    <t>産科・婦人科</t>
    <rPh sb="0" eb="2">
      <t>サンカ</t>
    </rPh>
    <rPh sb="3" eb="5">
      <t>フジン</t>
    </rPh>
    <rPh sb="5" eb="6">
      <t>カ</t>
    </rPh>
    <phoneticPr fontId="5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</si>
  <si>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5"/>
  </si>
  <si>
    <t>神経内科</t>
    <rPh sb="0" eb="2">
      <t>シンケイ</t>
    </rPh>
    <rPh sb="2" eb="4">
      <t>ナイカ</t>
    </rPh>
    <phoneticPr fontId="5"/>
  </si>
  <si>
    <t>小児科</t>
    <rPh sb="0" eb="3">
      <t>ショウニカ</t>
    </rPh>
    <phoneticPr fontId="5"/>
  </si>
  <si>
    <t>皮膚科</t>
    <rPh sb="0" eb="3">
      <t>ヒフカ</t>
    </rPh>
    <phoneticPr fontId="5"/>
  </si>
  <si>
    <t>泌尿器科</t>
    <rPh sb="0" eb="4">
      <t>ヒニョウキカ</t>
    </rPh>
    <phoneticPr fontId="5"/>
  </si>
  <si>
    <t>眼科</t>
    <rPh sb="0" eb="2">
      <t>ガンカ</t>
    </rPh>
    <phoneticPr fontId="5"/>
  </si>
  <si>
    <t>耳鼻咽喉科</t>
    <rPh sb="0" eb="2">
      <t>ジビ</t>
    </rPh>
    <rPh sb="2" eb="5">
      <t>インコウカ</t>
    </rPh>
    <phoneticPr fontId="5"/>
  </si>
  <si>
    <t>整形外科</t>
    <rPh sb="0" eb="2">
      <t>セイケイ</t>
    </rPh>
    <rPh sb="2" eb="4">
      <t>ゲカ</t>
    </rPh>
    <phoneticPr fontId="5"/>
  </si>
  <si>
    <t>※診療日数（日）</t>
    <rPh sb="1" eb="3">
      <t>シンリョウ</t>
    </rPh>
    <rPh sb="3" eb="5">
      <t>ニッスウ</t>
    </rPh>
    <rPh sb="6" eb="7">
      <t>ニチ</t>
    </rPh>
    <phoneticPr fontId="5"/>
  </si>
  <si>
    <t>※一日平均</t>
    <rPh sb="1" eb="3">
      <t>イチニチ</t>
    </rPh>
    <rPh sb="3" eb="5">
      <t>ヘイキン</t>
    </rPh>
    <phoneticPr fontId="5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</si>
  <si>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5"/>
  </si>
  <si>
    <t>内  科</t>
    <rPh sb="0" eb="4">
      <t>ナイカ</t>
    </rPh>
    <phoneticPr fontId="5"/>
  </si>
  <si>
    <t>外  科</t>
    <rPh sb="0" eb="4">
      <t>ゲカ</t>
    </rPh>
    <phoneticPr fontId="5"/>
  </si>
  <si>
    <t>神経内科</t>
    <rPh sb="0" eb="2">
      <t>シンケイ</t>
    </rPh>
    <rPh sb="2" eb="3">
      <t>ウチ</t>
    </rPh>
    <rPh sb="3" eb="4">
      <t>カ</t>
    </rPh>
    <phoneticPr fontId="5"/>
  </si>
  <si>
    <t>放射線科</t>
    <rPh sb="0" eb="4">
      <t>ホウシャセンカ</t>
    </rPh>
    <phoneticPr fontId="5"/>
  </si>
  <si>
    <t>麻酔科</t>
    <rPh sb="0" eb="2">
      <t>マスイ</t>
    </rPh>
    <rPh sb="2" eb="3">
      <t>カ</t>
    </rPh>
    <phoneticPr fontId="5"/>
  </si>
  <si>
    <t>眼  科</t>
    <rPh sb="0" eb="4">
      <t>ガンカ</t>
    </rPh>
    <phoneticPr fontId="5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</si>
  <si>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5"/>
  </si>
  <si>
    <t>30年度</t>
    <phoneticPr fontId="5"/>
  </si>
  <si>
    <t>循環器科・呼吸器科</t>
    <rPh sb="0" eb="4">
      <t>ジュンカンキカ</t>
    </rPh>
    <rPh sb="5" eb="8">
      <t>コキュウキ</t>
    </rPh>
    <rPh sb="8" eb="9">
      <t>カ</t>
    </rPh>
    <phoneticPr fontId="5"/>
  </si>
  <si>
    <t>7-20. 事業会計</t>
    <rPh sb="6" eb="8">
      <t>ジギョウ</t>
    </rPh>
    <rPh sb="8" eb="10">
      <t>カイケイ</t>
    </rPh>
    <phoneticPr fontId="5"/>
  </si>
  <si>
    <t>平成30年度</t>
    <rPh sb="0" eb="2">
      <t>ヘイセイ</t>
    </rPh>
    <rPh sb="4" eb="6">
      <t>８ネンド</t>
    </rPh>
    <phoneticPr fontId="5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</si>
  <si>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5"/>
  </si>
  <si>
    <t>（単位：円）</t>
    <rPh sb="1" eb="3">
      <t>タンイ</t>
    </rPh>
    <rPh sb="4" eb="5">
      <t>エン</t>
    </rPh>
    <phoneticPr fontId="5"/>
  </si>
  <si>
    <t>決算額</t>
    <rPh sb="0" eb="2">
      <t>ケッサン</t>
    </rPh>
    <rPh sb="2" eb="3">
      <t>ガク</t>
    </rPh>
    <phoneticPr fontId="5"/>
  </si>
  <si>
    <t>備　考</t>
    <rPh sb="0" eb="3">
      <t>ビコウ</t>
    </rPh>
    <phoneticPr fontId="5"/>
  </si>
  <si>
    <t>収益合計</t>
    <rPh sb="0" eb="2">
      <t>シュウエキ</t>
    </rPh>
    <rPh sb="2" eb="4">
      <t>ゴウケイ</t>
    </rPh>
    <phoneticPr fontId="22"/>
  </si>
  <si>
    <t>収入合計</t>
    <rPh sb="0" eb="2">
      <t>シュウニュウ</t>
    </rPh>
    <rPh sb="2" eb="4">
      <t>ゴウケイ</t>
    </rPh>
    <phoneticPr fontId="22"/>
  </si>
  <si>
    <t>医業収益</t>
    <rPh sb="0" eb="2">
      <t>イギョウ</t>
    </rPh>
    <rPh sb="2" eb="4">
      <t>シュウエキ</t>
    </rPh>
    <phoneticPr fontId="2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</si>
  <si>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22"/>
  </si>
  <si>
    <t>医業外収益</t>
    <rPh sb="0" eb="2">
      <t>イギョウ</t>
    </rPh>
    <rPh sb="2" eb="3">
      <t>ソト</t>
    </rPh>
    <rPh sb="3" eb="5">
      <t>シュウエキ</t>
    </rPh>
    <phoneticPr fontId="22"/>
  </si>
  <si>
    <t>投資返還金</t>
    <rPh sb="0" eb="2">
      <t>トウシ</t>
    </rPh>
    <rPh sb="2" eb="5">
      <t>ヘンカンキン</t>
    </rPh>
    <phoneticPr fontId="3"/>
  </si>
  <si>
    <t>特別利益</t>
    <rPh sb="0" eb="2">
      <t>トクベツ</t>
    </rPh>
    <rPh sb="2" eb="4">
      <t>リエキ</t>
    </rPh>
    <phoneticPr fontId="22"/>
  </si>
  <si>
    <t>費用合計</t>
    <rPh sb="0" eb="2">
      <t>ヒヨウ</t>
    </rPh>
    <rPh sb="2" eb="4">
      <t>ゴウケイ</t>
    </rPh>
    <phoneticPr fontId="22"/>
  </si>
  <si>
    <t>支出合計</t>
    <rPh sb="0" eb="2">
      <t>シシュツ</t>
    </rPh>
    <rPh sb="2" eb="4">
      <t>ゴウケイ</t>
    </rPh>
    <phoneticPr fontId="22"/>
  </si>
  <si>
    <t>医業費用</t>
    <rPh sb="0" eb="2">
      <t>イギョウ</t>
    </rPh>
    <rPh sb="2" eb="4">
      <t>ヒヨウ</t>
    </rPh>
    <phoneticPr fontId="22"/>
  </si>
  <si>
    <t>建設改良費</t>
    <rPh sb="0" eb="2">
      <t>ケンセツ</t>
    </rPh>
    <rPh sb="2" eb="5">
      <t>カイリョウヒ</t>
    </rPh>
    <phoneticPr fontId="22"/>
  </si>
  <si>
    <t>医業外費用</t>
    <rPh sb="0" eb="2">
      <t>イギョウ</t>
    </rPh>
    <rPh sb="2" eb="3">
      <t>ソト</t>
    </rPh>
    <rPh sb="3" eb="5">
      <t>ヒヨウ</t>
    </rPh>
    <phoneticPr fontId="22"/>
  </si>
  <si>
    <t>企業債償還金</t>
    <rPh sb="0" eb="3">
      <t>キギョウサイ</t>
    </rPh>
    <rPh sb="3" eb="6">
      <t>ショウカンキン</t>
    </rPh>
    <phoneticPr fontId="22"/>
  </si>
  <si>
    <t>特別損失</t>
    <rPh sb="0" eb="2">
      <t>トクベツ</t>
    </rPh>
    <rPh sb="2" eb="4">
      <t>ソンシツ</t>
    </rPh>
    <phoneticPr fontId="22"/>
  </si>
  <si>
    <t>予備費</t>
    <rPh sb="0" eb="3">
      <t>ヨビヒ</t>
    </rPh>
    <phoneticPr fontId="22"/>
  </si>
  <si>
    <t>（注）備考欄の数値は、収益については仮受消費税額、費用及び支出については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5"/>
  </si>
  <si>
    <t>　　　仮払消費税額でうち数である。</t>
    <rPh sb="12" eb="13">
      <t>カズ</t>
    </rPh>
    <phoneticPr fontId="5"/>
  </si>
  <si>
    <t>7-21. 損益計算書</t>
    <phoneticPr fontId="5"/>
  </si>
  <si>
    <t>（借  方）</t>
  </si>
  <si>
    <t>（単位：円）</t>
  </si>
  <si>
    <t>科    目</t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</si>
  <si>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</si>
  <si>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</si>
  <si>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</si>
  <si>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</si>
  <si>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</si>
  <si>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</si>
  <si>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</si>
  <si>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</si>
  <si>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</si>
  <si>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3"/>
  </si>
  <si>
    <t>雑損失</t>
  </si>
  <si>
    <t>特別損失</t>
  </si>
  <si>
    <t>過年度損益修正損</t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</si>
  <si>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5"/>
  </si>
  <si>
    <t>合　計</t>
  </si>
  <si>
    <t>（貸  方）</t>
  </si>
  <si>
    <t>科　目</t>
    <phoneticPr fontId="7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</si>
  <si>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</si>
  <si>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</si>
  <si>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</si>
  <si>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</si>
  <si>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</si>
  <si>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</si>
  <si>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</si>
  <si>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</si>
  <si>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5"/>
  </si>
  <si>
    <t>その他医業外収益</t>
  </si>
  <si>
    <t>特別利益</t>
  </si>
  <si>
    <t>過年度損益修正益</t>
  </si>
  <si>
    <t>当年度純損失</t>
    <rPh sb="4" eb="6">
      <t>ソンシツ</t>
    </rPh>
    <phoneticPr fontId="5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</si>
  <si>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</si>
  <si>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7"/>
  </si>
  <si>
    <t>各年3月31日</t>
    <rPh sb="0" eb="1">
      <t>カク</t>
    </rPh>
    <rPh sb="1" eb="2">
      <t>ネン</t>
    </rPh>
    <phoneticPr fontId="7"/>
  </si>
  <si>
    <t>被保険者数</t>
    <rPh sb="0" eb="1">
      <t>ヒ</t>
    </rPh>
    <rPh sb="1" eb="4">
      <t>ホケンシャ</t>
    </rPh>
    <rPh sb="4" eb="5">
      <t>カズ</t>
    </rPh>
    <phoneticPr fontId="5"/>
  </si>
  <si>
    <t>加入率</t>
    <rPh sb="0" eb="3">
      <t>カニュウリツ</t>
    </rPh>
    <phoneticPr fontId="5"/>
  </si>
  <si>
    <t>国保世帯数</t>
    <rPh sb="0" eb="2">
      <t>コクホ</t>
    </rPh>
    <rPh sb="2" eb="4">
      <t>セタイ</t>
    </rPh>
    <rPh sb="4" eb="5">
      <t>カズ</t>
    </rPh>
    <phoneticPr fontId="5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</si>
  <si>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5"/>
  </si>
  <si>
    <t>（人）</t>
    <rPh sb="1" eb="2">
      <t>ヒト</t>
    </rPh>
    <phoneticPr fontId="5"/>
  </si>
  <si>
    <t>（％）</t>
    <phoneticPr fontId="5"/>
  </si>
  <si>
    <t>（世帯）</t>
    <rPh sb="1" eb="3">
      <t>セタイ</t>
    </rPh>
    <phoneticPr fontId="5"/>
  </si>
  <si>
    <t>（％）</t>
    <phoneticPr fontId="5"/>
  </si>
  <si>
    <t>一　般</t>
    <rPh sb="0" eb="1">
      <t>イッ</t>
    </rPh>
    <rPh sb="2" eb="3">
      <t>ハン</t>
    </rPh>
    <phoneticPr fontId="5"/>
  </si>
  <si>
    <t>退　職</t>
    <rPh sb="0" eb="1">
      <t>タイ</t>
    </rPh>
    <rPh sb="2" eb="3">
      <t>ショク</t>
    </rPh>
    <phoneticPr fontId="5"/>
  </si>
  <si>
    <t>平成27</t>
    <rPh sb="0" eb="2">
      <t>ヘイセイ</t>
    </rPh>
    <phoneticPr fontId="5"/>
  </si>
  <si>
    <t>28</t>
    <phoneticPr fontId="7"/>
  </si>
  <si>
    <t>29</t>
    <phoneticPr fontId="7"/>
  </si>
  <si>
    <t>31</t>
    <phoneticPr fontId="7"/>
  </si>
  <si>
    <t>資料：国民健康保険課</t>
    <rPh sb="0" eb="2">
      <t>シリョウ</t>
    </rPh>
    <rPh sb="3" eb="5">
      <t>コクミン</t>
    </rPh>
    <rPh sb="5" eb="7">
      <t>ケンコウ</t>
    </rPh>
    <rPh sb="7" eb="9">
      <t>ホケン</t>
    </rPh>
    <rPh sb="9" eb="10">
      <t>カ</t>
    </rPh>
    <phoneticPr fontId="5"/>
  </si>
  <si>
    <t>7-23. 国民健康保険税賦課基準</t>
    <phoneticPr fontId="5"/>
  </si>
  <si>
    <t>（医療分）</t>
  </si>
  <si>
    <t>区　分</t>
  </si>
  <si>
    <t>平成29年度</t>
    <phoneticPr fontId="5"/>
  </si>
  <si>
    <t>30年度</t>
    <phoneticPr fontId="5"/>
  </si>
  <si>
    <t>31年度</t>
    <phoneticPr fontId="5"/>
  </si>
  <si>
    <t>賦課割合</t>
  </si>
  <si>
    <t>税率（額）</t>
  </si>
  <si>
    <t>所得割</t>
  </si>
  <si>
    <t>均等割</t>
  </si>
  <si>
    <t>26,500円</t>
    <rPh sb="6" eb="7">
      <t>エン</t>
    </rPh>
    <phoneticPr fontId="7"/>
  </si>
  <si>
    <t>（介護分）</t>
  </si>
  <si>
    <t>平成29年度</t>
    <phoneticPr fontId="5"/>
  </si>
  <si>
    <t>31年度</t>
    <phoneticPr fontId="5"/>
  </si>
  <si>
    <t>8,500円</t>
    <rPh sb="5" eb="6">
      <t>エン</t>
    </rPh>
    <phoneticPr fontId="7"/>
  </si>
  <si>
    <t>（支援金分）</t>
  </si>
  <si>
    <t>30年度</t>
    <phoneticPr fontId="5"/>
  </si>
  <si>
    <t>31年度</t>
    <phoneticPr fontId="5"/>
  </si>
  <si>
    <t>7,500円</t>
    <rPh sb="5" eb="6">
      <t>エン</t>
    </rPh>
    <phoneticPr fontId="7"/>
  </si>
  <si>
    <t>資料：国民健康保険課</t>
  </si>
  <si>
    <t>7-24. 国民健康保険事業状況</t>
    <phoneticPr fontId="5"/>
  </si>
  <si>
    <t>（1）事業費</t>
    <phoneticPr fontId="5"/>
  </si>
  <si>
    <t>（単位：千円）</t>
    <phoneticPr fontId="3"/>
  </si>
  <si>
    <t>区  分</t>
  </si>
  <si>
    <t>平成28年度</t>
    <phoneticPr fontId="5"/>
  </si>
  <si>
    <t>平均被保険者</t>
  </si>
  <si>
    <t>世  帯</t>
  </si>
  <si>
    <t>人  員</t>
  </si>
  <si>
    <t>収  入  額</t>
    <phoneticPr fontId="5"/>
  </si>
  <si>
    <t>支  出  額</t>
  </si>
  <si>
    <t>保険税
(現年度)</t>
  </si>
  <si>
    <t>調定額</t>
  </si>
  <si>
    <t>収納額</t>
  </si>
  <si>
    <t>収納率(%)</t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</si>
  <si>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5"/>
  </si>
  <si>
    <t>（単位：千円）</t>
    <rPh sb="1" eb="3">
      <t>タンイ</t>
    </rPh>
    <rPh sb="4" eb="5">
      <t>セン</t>
    </rPh>
    <rPh sb="5" eb="6">
      <t>エン</t>
    </rPh>
    <phoneticPr fontId="5"/>
  </si>
  <si>
    <t>平成28年度</t>
    <rPh sb="0" eb="2">
      <t>ヘイセイ</t>
    </rPh>
    <rPh sb="4" eb="6">
      <t>ネンド</t>
    </rPh>
    <phoneticPr fontId="5"/>
  </si>
  <si>
    <t>29年度</t>
    <rPh sb="2" eb="4">
      <t>ネンド</t>
    </rPh>
    <phoneticPr fontId="5"/>
  </si>
  <si>
    <t>30年度</t>
    <rPh sb="2" eb="4">
      <t>ネンド</t>
    </rPh>
    <phoneticPr fontId="5"/>
  </si>
  <si>
    <t>件　数</t>
    <rPh sb="0" eb="1">
      <t>ケン</t>
    </rPh>
    <rPh sb="2" eb="3">
      <t>カズ</t>
    </rPh>
    <phoneticPr fontId="5"/>
  </si>
  <si>
    <t>金　額</t>
    <rPh sb="0" eb="1">
      <t>キン</t>
    </rPh>
    <rPh sb="2" eb="3">
      <t>ガク</t>
    </rPh>
    <phoneticPr fontId="5"/>
  </si>
  <si>
    <t>療養の給付</t>
    <rPh sb="0" eb="2">
      <t>リョウヨウ</t>
    </rPh>
    <rPh sb="3" eb="5">
      <t>キュウフ</t>
    </rPh>
    <phoneticPr fontId="5"/>
  </si>
  <si>
    <t>療養費等</t>
    <rPh sb="0" eb="3">
      <t>リョウヨウヒ</t>
    </rPh>
    <rPh sb="3" eb="4">
      <t>トウ</t>
    </rPh>
    <phoneticPr fontId="5"/>
  </si>
  <si>
    <t>高額療養費</t>
    <rPh sb="0" eb="2">
      <t>コウガク</t>
    </rPh>
    <rPh sb="2" eb="5">
      <t>リョウヨウヒ</t>
    </rPh>
    <phoneticPr fontId="5"/>
  </si>
  <si>
    <t>その他の給付</t>
    <rPh sb="2" eb="3">
      <t>タ</t>
    </rPh>
    <rPh sb="4" eb="6">
      <t>キュウフ</t>
    </rPh>
    <phoneticPr fontId="5"/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</si>
  <si>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</si>
  <si>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</si>
  <si>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</si>
  <si>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</si>
  <si>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</si>
  <si>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</si>
  <si>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</si>
  <si>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</si>
  <si>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</si>
  <si>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（5）地域包括支援センター（兼務保健師分を含む）</t>
  </si>
  <si>
    <t>7-6. 母子保健　（1）相談等の状況</t>
  </si>
  <si>
    <t>7-6. 母子保健　（2）4か月児健康診査状況</t>
  </si>
  <si>
    <t>7-6. 母子保健　（3）10か月児健康診査状況</t>
  </si>
  <si>
    <t>7-6. 母子保健　（4）1歳6か月児健康診査状況</t>
  </si>
  <si>
    <t>7-6. 母子保健　（5）3歳児健康診査状況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</si>
  <si>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</si>
  <si>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</si>
  <si>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</si>
  <si>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</si>
  <si>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</si>
  <si>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</si>
  <si>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</si>
  <si>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</si>
  <si>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</si>
  <si>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</si>
  <si>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</si>
  <si>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</si>
  <si>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</si>
  <si>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</si>
  <si>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</si>
  <si>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</si>
  <si>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7-21. 損益計算書　（借  方）</t>
  </si>
  <si>
    <t>7-22. 国民健康保険加入状況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</si>
  <si>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</si>
  <si>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</si>
  <si>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</si>
  <si>
    <t>目次</t>
    <rPh sb="0" eb="2">
      <t>モクジ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</si>
</sst>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[$-411]ge\.m\.d;@"/>
    <numFmt numFmtId="177" formatCode="#,##0_ "/>
    <numFmt numFmtId="178" formatCode="#,##0.00_ "/>
    <numFmt numFmtId="179" formatCode="\(?0\)"/>
    <numFmt numFmtId="180" formatCode="0_);\(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#,##0\(&quot;母&quot;&quot;子&quot;&quot;分&quot;\)"/>
    <numFmt numFmtId="186" formatCode="#,##0.000_ "/>
    <numFmt numFmtId="187" formatCode="\(&quot;内&quot;#,##0\)"/>
    <numFmt numFmtId="188" formatCode="0.0%"/>
    <numFmt numFmtId="189" formatCode="#,##0&quot;円&quot;"/>
  </numFmts>
  <fonts count="2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明朝"/>
      <family val="1"/>
      <charset val="128"/>
    </font>
    <font>
      <sz val="10"/>
      <color indexed="8"/>
      <name val="Arial"/>
      <family val="2"/>
    </font>
    <font>
      <sz val="9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176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87">
    <xf numFmtId="0" fontId="0" fillId="0" borderId="0" xfId="0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4" fillId="0" borderId="5" xfId="2" applyNumberFormat="1" applyFont="1" applyFill="1" applyBorder="1" applyAlignment="1" applyProtection="1">
      <alignment horizontal="center" vertical="center"/>
    </xf>
    <xf numFmtId="177" fontId="4" fillId="0" borderId="0" xfId="2" applyNumberFormat="1" applyFont="1" applyFill="1" applyBorder="1" applyAlignment="1" applyProtection="1">
      <alignment horizontal="right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178" fontId="6" fillId="0" borderId="11" xfId="2" applyNumberFormat="1" applyFont="1" applyFill="1" applyBorder="1" applyAlignment="1" applyProtection="1">
      <alignment horizontal="right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177" fontId="6" fillId="0" borderId="13" xfId="2" applyNumberFormat="1" applyFont="1" applyFill="1" applyBorder="1" applyAlignment="1" applyProtection="1">
      <alignment horizontal="right" vertical="center"/>
    </xf>
    <xf numFmtId="177" fontId="6" fillId="0" borderId="11" xfId="2" applyNumberFormat="1" applyFont="1" applyFill="1" applyBorder="1" applyAlignment="1" applyProtection="1">
      <alignment horizontal="right" vertical="center"/>
    </xf>
    <xf numFmtId="0" fontId="4" fillId="0" borderId="15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vertical="center"/>
    </xf>
    <xf numFmtId="0" fontId="1" fillId="0" borderId="16" xfId="1" applyNumberFormat="1" applyFill="1" applyBorder="1" applyAlignment="1">
      <alignment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vertical="center"/>
    </xf>
    <xf numFmtId="0" fontId="6" fillId="0" borderId="17" xfId="1" applyNumberFormat="1" applyFont="1" applyFill="1" applyBorder="1" applyAlignment="1" applyProtection="1">
      <alignment horizontal="left" vertical="center" indent="1"/>
    </xf>
    <xf numFmtId="0" fontId="6" fillId="0" borderId="17" xfId="1" applyNumberFormat="1" applyFont="1" applyFill="1" applyBorder="1" applyAlignment="1" applyProtection="1"/>
    <xf numFmtId="0" fontId="6" fillId="0" borderId="17" xfId="1" applyNumberFormat="1" applyFont="1" applyFill="1" applyBorder="1" applyAlignment="1" applyProtection="1">
      <alignment vertical="center"/>
    </xf>
    <xf numFmtId="0" fontId="6" fillId="0" borderId="17" xfId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177" fontId="4" fillId="0" borderId="16" xfId="1" applyNumberFormat="1" applyFont="1" applyFill="1" applyBorder="1" applyAlignment="1" applyProtection="1">
      <alignment vertical="center"/>
    </xf>
    <xf numFmtId="0" fontId="8" fillId="0" borderId="1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left" vertical="center" indent="1"/>
    </xf>
    <xf numFmtId="177" fontId="6" fillId="0" borderId="0" xfId="1" applyNumberFormat="1" applyFont="1" applyFill="1" applyAlignment="1" applyProtection="1">
      <alignment vertical="center"/>
    </xf>
    <xf numFmtId="179" fontId="6" fillId="0" borderId="0" xfId="1" applyNumberFormat="1" applyFont="1" applyFill="1" applyAlignment="1" applyProtection="1">
      <alignment horizontal="center" vertical="center"/>
    </xf>
    <xf numFmtId="180" fontId="6" fillId="0" borderId="0" xfId="1" applyNumberFormat="1" applyFont="1" applyFill="1" applyAlignment="1" applyProtection="1">
      <alignment horizontal="center" vertical="center"/>
    </xf>
    <xf numFmtId="0" fontId="9" fillId="0" borderId="7" xfId="1" applyNumberFormat="1" applyFont="1" applyFill="1" applyBorder="1" applyAlignment="1" applyProtection="1">
      <alignment horizontal="left" vertical="center" wrapText="1" indent="1"/>
    </xf>
    <xf numFmtId="177" fontId="6" fillId="0" borderId="0" xfId="1" applyNumberFormat="1" applyFont="1" applyFill="1" applyBorder="1" applyAlignment="1" applyProtection="1">
      <alignment vertical="center"/>
    </xf>
    <xf numFmtId="179" fontId="6" fillId="0" borderId="0" xfId="1" quotePrefix="1" applyNumberFormat="1" applyFont="1" applyFill="1" applyAlignment="1" applyProtection="1">
      <alignment horizontal="center" vertical="center"/>
    </xf>
    <xf numFmtId="180" fontId="6" fillId="0" borderId="0" xfId="1" quotePrefix="1" applyNumberFormat="1" applyFont="1" applyFill="1" applyAlignment="1" applyProtection="1">
      <alignment horizontal="center" vertical="center"/>
    </xf>
    <xf numFmtId="0" fontId="10" fillId="0" borderId="16" xfId="1" applyNumberFormat="1" applyFont="1" applyFill="1" applyBorder="1" applyAlignment="1" applyProtection="1">
      <alignment vertical="center"/>
    </xf>
    <xf numFmtId="0" fontId="6" fillId="0" borderId="16" xfId="1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Protection="1"/>
    <xf numFmtId="0" fontId="6" fillId="0" borderId="0" xfId="2" applyNumberFormat="1" applyFont="1" applyFill="1" applyProtection="1"/>
    <xf numFmtId="0" fontId="6" fillId="0" borderId="17" xfId="2" applyNumberFormat="1" applyFont="1" applyFill="1" applyBorder="1" applyAlignment="1" applyProtection="1">
      <alignment horizontal="left" vertical="center" indent="1"/>
    </xf>
    <xf numFmtId="0" fontId="6" fillId="0" borderId="17" xfId="2" applyNumberFormat="1" applyFont="1" applyFill="1" applyBorder="1" applyProtection="1"/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177" fontId="11" fillId="0" borderId="0" xfId="2" quotePrefix="1" applyNumberFormat="1" applyFont="1" applyFill="1" applyBorder="1" applyAlignment="1" applyProtection="1">
      <alignment horizontal="right" vertical="center"/>
    </xf>
    <xf numFmtId="0" fontId="6" fillId="0" borderId="15" xfId="1" applyNumberFormat="1" applyFont="1" applyFill="1" applyBorder="1" applyAlignment="1">
      <alignment horizontal="center" vertical="center"/>
    </xf>
    <xf numFmtId="177" fontId="4" fillId="0" borderId="19" xfId="2" applyNumberFormat="1" applyFont="1" applyFill="1" applyBorder="1" applyAlignment="1" applyProtection="1">
      <alignment horizontal="right" vertical="center"/>
    </xf>
    <xf numFmtId="177" fontId="6" fillId="0" borderId="19" xfId="2" applyNumberFormat="1" applyFont="1" applyFill="1" applyBorder="1" applyAlignment="1" applyProtection="1">
      <alignment horizontal="right" vertical="center"/>
    </xf>
    <xf numFmtId="0" fontId="6" fillId="0" borderId="12" xfId="1" applyNumberFormat="1" applyFont="1" applyFill="1" applyBorder="1" applyAlignment="1">
      <alignment horizontal="center" vertical="center"/>
    </xf>
    <xf numFmtId="177" fontId="4" fillId="0" borderId="11" xfId="2" applyNumberFormat="1" applyFont="1" applyFill="1" applyBorder="1" applyAlignment="1" applyProtection="1">
      <alignment horizontal="right" vertical="center"/>
    </xf>
    <xf numFmtId="177" fontId="11" fillId="0" borderId="11" xfId="2" quotePrefix="1" applyNumberFormat="1" applyFont="1" applyFill="1" applyBorder="1" applyAlignment="1" applyProtection="1">
      <alignment horizontal="right" vertical="center"/>
    </xf>
    <xf numFmtId="177" fontId="11" fillId="0" borderId="0" xfId="2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Protection="1"/>
    <xf numFmtId="0" fontId="6" fillId="0" borderId="17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right"/>
    </xf>
    <xf numFmtId="0" fontId="6" fillId="0" borderId="3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 applyProtection="1">
      <alignment horizontal="center" vertical="center" wrapText="1"/>
    </xf>
    <xf numFmtId="0" fontId="6" fillId="0" borderId="5" xfId="2" applyNumberFormat="1" applyFont="1" applyFill="1" applyBorder="1" applyAlignment="1" applyProtection="1">
      <alignment horizontal="right" vertical="center" indent="1"/>
    </xf>
    <xf numFmtId="0" fontId="6" fillId="0" borderId="7" xfId="2" quotePrefix="1" applyNumberFormat="1" applyFont="1" applyFill="1" applyBorder="1" applyAlignment="1" applyProtection="1">
      <alignment horizontal="right" vertical="center" indent="1"/>
    </xf>
    <xf numFmtId="0" fontId="6" fillId="0" borderId="20" xfId="2" quotePrefix="1" applyNumberFormat="1" applyFont="1" applyFill="1" applyBorder="1" applyAlignment="1" applyProtection="1">
      <alignment horizontal="right" vertical="center" indent="1"/>
    </xf>
    <xf numFmtId="177" fontId="6" fillId="0" borderId="21" xfId="2" applyNumberFormat="1" applyFont="1" applyFill="1" applyBorder="1" applyAlignment="1" applyProtection="1">
      <alignment vertical="center"/>
    </xf>
    <xf numFmtId="177" fontId="6" fillId="0" borderId="17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3"/>
    </xf>
    <xf numFmtId="0" fontId="1" fillId="0" borderId="0" xfId="1" applyNumberFormat="1" applyFill="1" applyAlignment="1">
      <alignment vertical="center"/>
    </xf>
    <xf numFmtId="0" fontId="11" fillId="0" borderId="0" xfId="2" applyNumberFormat="1" applyFont="1" applyFill="1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11" fillId="0" borderId="0" xfId="2" applyNumberFormat="1" applyFont="1" applyFill="1" applyAlignment="1" applyProtection="1">
      <alignment horizontal="right" vertical="center"/>
    </xf>
    <xf numFmtId="0" fontId="4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/>
    </xf>
    <xf numFmtId="0" fontId="6" fillId="0" borderId="5" xfId="2" applyNumberFormat="1" applyFont="1" applyFill="1" applyBorder="1" applyAlignment="1" applyProtection="1">
      <alignment horizontal="distributed" vertical="center" indent="1"/>
    </xf>
    <xf numFmtId="177" fontId="6" fillId="0" borderId="0" xfId="2" applyNumberFormat="1" applyFont="1" applyFill="1" applyBorder="1" applyAlignment="1" applyProtection="1">
      <alignment vertical="center"/>
    </xf>
    <xf numFmtId="181" fontId="6" fillId="0" borderId="0" xfId="2" applyNumberFormat="1" applyFont="1" applyFill="1" applyBorder="1" applyAlignment="1" applyProtection="1">
      <alignment horizontal="center" vertical="center" shrinkToFit="1"/>
    </xf>
    <xf numFmtId="182" fontId="6" fillId="0" borderId="0" xfId="2" applyNumberFormat="1" applyFont="1" applyFill="1" applyBorder="1" applyAlignment="1" applyProtection="1">
      <alignment horizontal="center" vertical="center" shrinkToFit="1"/>
    </xf>
    <xf numFmtId="0" fontId="6" fillId="0" borderId="7" xfId="2" applyNumberFormat="1" applyFont="1" applyFill="1" applyBorder="1" applyAlignment="1" applyProtection="1">
      <alignment horizontal="center" vertical="center" shrinkToFit="1"/>
    </xf>
    <xf numFmtId="0" fontId="6" fillId="0" borderId="15" xfId="2" applyNumberFormat="1" applyFont="1" applyFill="1" applyBorder="1" applyAlignment="1" applyProtection="1">
      <alignment horizontal="distributed" vertical="center" indent="1"/>
    </xf>
    <xf numFmtId="177" fontId="6" fillId="0" borderId="19" xfId="2" applyNumberFormat="1" applyFont="1" applyFill="1" applyBorder="1" applyAlignment="1" applyProtection="1">
      <alignment vertical="center"/>
    </xf>
    <xf numFmtId="0" fontId="6" fillId="0" borderId="12" xfId="2" applyNumberFormat="1" applyFont="1" applyFill="1" applyBorder="1" applyAlignment="1" applyProtection="1">
      <alignment horizontal="distributed" vertical="center" indent="1"/>
    </xf>
    <xf numFmtId="177" fontId="6" fillId="0" borderId="11" xfId="2" applyNumberFormat="1" applyFont="1" applyFill="1" applyBorder="1" applyAlignment="1" applyProtection="1">
      <alignment vertical="center"/>
    </xf>
    <xf numFmtId="0" fontId="6" fillId="0" borderId="7" xfId="2" applyNumberFormat="1" applyFont="1" applyFill="1" applyBorder="1" applyAlignment="1" applyProtection="1">
      <alignment horizontal="distributed" vertical="center" indent="1"/>
    </xf>
    <xf numFmtId="177" fontId="6" fillId="0" borderId="0" xfId="2" applyNumberFormat="1" applyFont="1" applyFill="1" applyAlignment="1" applyProtection="1">
      <alignment vertical="center"/>
    </xf>
    <xf numFmtId="183" fontId="6" fillId="0" borderId="0" xfId="2" applyNumberFormat="1" applyFont="1" applyFill="1" applyAlignment="1" applyProtection="1">
      <alignment horizontal="left" vertical="center"/>
    </xf>
    <xf numFmtId="177" fontId="6" fillId="0" borderId="0" xfId="2" applyNumberFormat="1" applyFont="1" applyFill="1" applyAlignment="1" applyProtection="1">
      <alignment horizontal="right" vertical="center"/>
    </xf>
    <xf numFmtId="183" fontId="6" fillId="0" borderId="11" xfId="2" applyNumberFormat="1" applyFont="1" applyFill="1" applyBorder="1" applyAlignment="1" applyProtection="1">
      <alignment horizontal="left" vertical="center"/>
    </xf>
    <xf numFmtId="177" fontId="6" fillId="0" borderId="19" xfId="2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Border="1" applyAlignment="1" applyProtection="1">
      <alignment horizontal="center" vertical="center"/>
    </xf>
    <xf numFmtId="177" fontId="6" fillId="0" borderId="0" xfId="2" applyNumberFormat="1" applyFont="1" applyFill="1" applyAlignment="1" applyProtection="1">
      <alignment horizontal="center" vertical="center"/>
    </xf>
    <xf numFmtId="177" fontId="6" fillId="0" borderId="11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distributed" vertical="center" indent="1"/>
    </xf>
    <xf numFmtId="0" fontId="6" fillId="0" borderId="16" xfId="2" applyNumberFormat="1" applyFont="1" applyFill="1" applyBorder="1" applyAlignment="1" applyProtection="1">
      <alignment horizontal="left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14" fillId="0" borderId="0" xfId="2" applyNumberFormat="1" applyFont="1" applyFill="1" applyAlignment="1" applyProtection="1">
      <alignment vertical="center"/>
    </xf>
    <xf numFmtId="0" fontId="15" fillId="0" borderId="0" xfId="2" applyNumberFormat="1" applyFont="1" applyFill="1" applyAlignment="1" applyProtection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177" fontId="6" fillId="0" borderId="19" xfId="1" applyNumberFormat="1" applyFont="1" applyFill="1" applyBorder="1" applyAlignment="1" applyProtection="1">
      <alignment vertical="center"/>
    </xf>
    <xf numFmtId="177" fontId="4" fillId="0" borderId="19" xfId="1" applyNumberFormat="1" applyFont="1" applyFill="1" applyBorder="1" applyAlignment="1" applyProtection="1">
      <alignment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177" fontId="6" fillId="0" borderId="11" xfId="1" applyNumberFormat="1" applyFont="1" applyFill="1" applyBorder="1" applyAlignment="1" applyProtection="1">
      <alignment vertical="center"/>
    </xf>
    <xf numFmtId="177" fontId="4" fillId="0" borderId="11" xfId="1" applyNumberFormat="1" applyFont="1" applyFill="1" applyBorder="1" applyAlignment="1" applyProtection="1">
      <alignment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1" fillId="0" borderId="16" xfId="1" applyNumberFormat="1" applyFont="1" applyFill="1" applyBorder="1" applyAlignment="1">
      <alignment vertical="center" wrapText="1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right" vertical="center" indent="1"/>
    </xf>
    <xf numFmtId="177" fontId="6" fillId="0" borderId="23" xfId="2" applyNumberFormat="1" applyFont="1" applyFill="1" applyBorder="1" applyAlignment="1" applyProtection="1">
      <alignment vertical="center"/>
    </xf>
    <xf numFmtId="0" fontId="6" fillId="0" borderId="7" xfId="1" quotePrefix="1" applyNumberFormat="1" applyFont="1" applyFill="1" applyBorder="1" applyAlignment="1" applyProtection="1">
      <alignment horizontal="right" vertical="center" indent="1"/>
    </xf>
    <xf numFmtId="177" fontId="6" fillId="0" borderId="24" xfId="2" applyNumberFormat="1" applyFont="1" applyFill="1" applyBorder="1" applyAlignment="1" applyProtection="1">
      <alignment vertical="center"/>
    </xf>
    <xf numFmtId="0" fontId="6" fillId="0" borderId="20" xfId="1" quotePrefix="1" applyNumberFormat="1" applyFont="1" applyFill="1" applyBorder="1" applyAlignment="1" applyProtection="1">
      <alignment horizontal="right" vertical="center" indent="1"/>
    </xf>
    <xf numFmtId="0" fontId="12" fillId="0" borderId="0" xfId="2" applyNumberFormat="1" applyFont="1" applyFill="1" applyAlignment="1" applyProtection="1">
      <alignment vertical="center"/>
    </xf>
    <xf numFmtId="0" fontId="6" fillId="0" borderId="0" xfId="3" applyNumberFormat="1" applyFont="1" applyFill="1" applyAlignment="1">
      <alignment horizontal="right" vertical="center"/>
    </xf>
    <xf numFmtId="0" fontId="6" fillId="0" borderId="17" xfId="2" applyNumberFormat="1" applyFont="1" applyFill="1" applyBorder="1" applyAlignment="1" applyProtection="1"/>
    <xf numFmtId="0" fontId="6" fillId="0" borderId="7" xfId="2" applyNumberFormat="1" applyFont="1" applyFill="1" applyBorder="1" applyAlignment="1" applyProtection="1">
      <alignment horizontal="right" vertical="center" indent="1"/>
    </xf>
    <xf numFmtId="0" fontId="6" fillId="0" borderId="0" xfId="2" quotePrefix="1" applyNumberFormat="1" applyFont="1" applyFill="1" applyBorder="1" applyAlignment="1" applyProtection="1">
      <alignment horizontal="right" vertical="center" indent="1"/>
    </xf>
    <xf numFmtId="0" fontId="9" fillId="0" borderId="16" xfId="2" applyNumberFormat="1" applyFont="1" applyFill="1" applyBorder="1" applyAlignment="1" applyProtection="1">
      <alignment horizontal="left" vertical="center"/>
    </xf>
    <xf numFmtId="0" fontId="16" fillId="0" borderId="0" xfId="2" applyNumberFormat="1" applyFont="1" applyFill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horizontal="centerContinuous" vertical="center"/>
    </xf>
    <xf numFmtId="0" fontId="6" fillId="0" borderId="18" xfId="2" applyNumberFormat="1" applyFont="1" applyFill="1" applyBorder="1" applyAlignment="1" applyProtection="1">
      <alignment horizontal="centerContinuous" vertical="center"/>
    </xf>
    <xf numFmtId="0" fontId="15" fillId="0" borderId="18" xfId="2" applyNumberFormat="1" applyFont="1" applyFill="1" applyBorder="1" applyAlignment="1" applyProtection="1">
      <alignment horizontal="centerContinuous" vertical="center"/>
    </xf>
    <xf numFmtId="177" fontId="6" fillId="0" borderId="24" xfId="2" applyNumberFormat="1" applyFont="1" applyFill="1" applyBorder="1" applyAlignment="1" applyProtection="1">
      <alignment horizontal="right" vertical="center"/>
    </xf>
    <xf numFmtId="184" fontId="6" fillId="0" borderId="0" xfId="2" applyNumberFormat="1" applyFont="1" applyFill="1" applyBorder="1" applyAlignment="1" applyProtection="1">
      <alignment horizontal="right" vertical="center"/>
    </xf>
    <xf numFmtId="0" fontId="12" fillId="0" borderId="16" xfId="2" applyNumberFormat="1" applyFont="1" applyFill="1" applyBorder="1" applyAlignment="1" applyProtection="1">
      <alignment vertical="center"/>
    </xf>
    <xf numFmtId="0" fontId="12" fillId="0" borderId="16" xfId="2" applyNumberFormat="1" applyFont="1" applyFill="1" applyBorder="1" applyAlignment="1" applyProtection="1">
      <alignment horizontal="centerContinuous" vertical="center"/>
    </xf>
    <xf numFmtId="0" fontId="12" fillId="0" borderId="16" xfId="2" applyNumberFormat="1" applyFont="1" applyFill="1" applyBorder="1" applyProtection="1"/>
    <xf numFmtId="0" fontId="12" fillId="0" borderId="0" xfId="2" applyNumberFormat="1" applyFont="1" applyFill="1" applyProtection="1"/>
    <xf numFmtId="0" fontId="1" fillId="0" borderId="0" xfId="1" applyNumberFormat="1" applyFill="1" applyProtection="1"/>
    <xf numFmtId="177" fontId="6" fillId="0" borderId="21" xfId="2" applyNumberFormat="1" applyFont="1" applyFill="1" applyBorder="1" applyAlignment="1" applyProtection="1">
      <alignment horizontal="right" vertical="center"/>
    </xf>
    <xf numFmtId="177" fontId="6" fillId="0" borderId="17" xfId="2" applyNumberFormat="1" applyFont="1" applyFill="1" applyBorder="1" applyAlignment="1" applyProtection="1">
      <alignment horizontal="right" vertical="center"/>
    </xf>
    <xf numFmtId="184" fontId="6" fillId="0" borderId="17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centerContinuous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Continuous" vertical="center"/>
    </xf>
    <xf numFmtId="0" fontId="6" fillId="0" borderId="17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1" fillId="0" borderId="0" xfId="1" applyNumberFormat="1" applyFill="1"/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177" fontId="6" fillId="0" borderId="0" xfId="2" quotePrefix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6" fillId="0" borderId="17" xfId="4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177" fontId="6" fillId="0" borderId="24" xfId="1" applyNumberFormat="1" applyFont="1" applyFill="1" applyBorder="1" applyAlignment="1">
      <alignment horizontal="right" vertical="center"/>
    </xf>
    <xf numFmtId="183" fontId="6" fillId="0" borderId="16" xfId="1" applyNumberFormat="1" applyFont="1" applyFill="1" applyBorder="1" applyAlignment="1">
      <alignment horizontal="left" vertical="center"/>
    </xf>
    <xf numFmtId="177" fontId="6" fillId="0" borderId="0" xfId="1" applyNumberFormat="1" applyFont="1" applyFill="1" applyBorder="1" applyAlignment="1">
      <alignment horizontal="right" vertical="center"/>
    </xf>
    <xf numFmtId="183" fontId="6" fillId="0" borderId="0" xfId="1" applyNumberFormat="1" applyFont="1" applyFill="1" applyBorder="1" applyAlignment="1">
      <alignment horizontal="left" vertical="center"/>
    </xf>
    <xf numFmtId="177" fontId="4" fillId="0" borderId="0" xfId="1" applyNumberFormat="1" applyFont="1" applyFill="1" applyBorder="1" applyAlignment="1">
      <alignment horizontal="right" vertical="center"/>
    </xf>
    <xf numFmtId="183" fontId="4" fillId="0" borderId="0" xfId="1" applyNumberFormat="1" applyFont="1" applyFill="1" applyBorder="1" applyAlignment="1">
      <alignment horizontal="left" vertical="center"/>
    </xf>
    <xf numFmtId="0" fontId="12" fillId="0" borderId="16" xfId="1" applyNumberFormat="1" applyFont="1" applyFill="1" applyBorder="1" applyAlignment="1">
      <alignment vertical="center"/>
    </xf>
    <xf numFmtId="0" fontId="9" fillId="0" borderId="16" xfId="1" applyNumberFormat="1" applyFont="1" applyFill="1" applyBorder="1" applyAlignment="1">
      <alignment vertical="center"/>
    </xf>
    <xf numFmtId="0" fontId="9" fillId="0" borderId="16" xfId="1" applyNumberFormat="1" applyFont="1" applyFill="1" applyBorder="1" applyAlignment="1">
      <alignment vertical="top"/>
    </xf>
    <xf numFmtId="0" fontId="6" fillId="0" borderId="16" xfId="1" applyNumberFormat="1" applyFont="1" applyFill="1" applyBorder="1" applyAlignment="1">
      <alignment horizontal="right" vertical="top"/>
    </xf>
    <xf numFmtId="0" fontId="4" fillId="0" borderId="0" xfId="2" applyNumberFormat="1" applyFont="1" applyFill="1" applyAlignment="1" applyProtection="1">
      <alignment horizontal="left" vertical="center"/>
    </xf>
    <xf numFmtId="177" fontId="6" fillId="0" borderId="0" xfId="1" applyNumberFormat="1" applyFont="1" applyFill="1" applyBorder="1" applyAlignment="1">
      <alignment vertical="center"/>
    </xf>
    <xf numFmtId="0" fontId="6" fillId="0" borderId="16" xfId="2" applyNumberFormat="1" applyFont="1" applyFill="1" applyBorder="1" applyAlignment="1" applyProtection="1">
      <alignment horizontal="right"/>
    </xf>
    <xf numFmtId="177" fontId="18" fillId="0" borderId="0" xfId="2" applyNumberFormat="1" applyFont="1" applyFill="1" applyBorder="1" applyAlignment="1" applyProtection="1">
      <alignment horizontal="right" vertical="center"/>
    </xf>
    <xf numFmtId="185" fontId="6" fillId="0" borderId="0" xfId="2" applyNumberFormat="1" applyFont="1" applyFill="1" applyAlignment="1" applyProtection="1">
      <alignment horizontal="right" vertical="center"/>
    </xf>
    <xf numFmtId="0" fontId="19" fillId="0" borderId="16" xfId="2" applyNumberFormat="1" applyFont="1" applyFill="1" applyBorder="1" applyAlignment="1" applyProtection="1">
      <alignment vertical="center"/>
    </xf>
    <xf numFmtId="0" fontId="4" fillId="0" borderId="0" xfId="1" applyNumberFormat="1" applyFont="1" applyFill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 vertical="center" indent="1"/>
    </xf>
    <xf numFmtId="177" fontId="6" fillId="0" borderId="0" xfId="2" quotePrefix="1" applyNumberFormat="1" applyFont="1" applyFill="1" applyBorder="1" applyAlignment="1" applyProtection="1">
      <alignment horizontal="right" vertical="center"/>
    </xf>
    <xf numFmtId="177" fontId="4" fillId="0" borderId="17" xfId="2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horizontal="left" vertical="center" indent="1"/>
    </xf>
    <xf numFmtId="0" fontId="6" fillId="0" borderId="0" xfId="1" applyNumberFormat="1" applyFont="1" applyFill="1" applyAlignment="1" applyProtection="1">
      <alignment horizontal="right"/>
    </xf>
    <xf numFmtId="177" fontId="4" fillId="0" borderId="24" xfId="2" applyNumberFormat="1" applyFont="1" applyFill="1" applyBorder="1" applyAlignment="1" applyProtection="1">
      <alignment vertical="center"/>
    </xf>
    <xf numFmtId="177" fontId="6" fillId="0" borderId="0" xfId="2" applyNumberFormat="1" applyFont="1" applyFill="1" applyBorder="1" applyAlignment="1">
      <alignment vertical="center"/>
    </xf>
    <xf numFmtId="0" fontId="6" fillId="0" borderId="16" xfId="1" applyNumberFormat="1" applyFont="1" applyFill="1" applyBorder="1" applyAlignment="1">
      <alignment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>
      <alignment horizontal="right" vertical="center"/>
    </xf>
    <xf numFmtId="0" fontId="6" fillId="0" borderId="16" xfId="1" applyNumberFormat="1" applyFont="1" applyFill="1" applyBorder="1" applyAlignment="1">
      <alignment horizontal="right" vertical="center" indent="1"/>
    </xf>
    <xf numFmtId="177" fontId="4" fillId="0" borderId="24" xfId="1" applyNumberFormat="1" applyFont="1" applyFill="1" applyBorder="1" applyAlignment="1" applyProtection="1">
      <alignment vertical="center"/>
    </xf>
    <xf numFmtId="0" fontId="6" fillId="0" borderId="0" xfId="1" quotePrefix="1" applyNumberFormat="1" applyFont="1" applyFill="1" applyBorder="1" applyAlignment="1">
      <alignment horizontal="right" vertical="center" indent="1"/>
    </xf>
    <xf numFmtId="0" fontId="6" fillId="0" borderId="17" xfId="1" quotePrefix="1" applyNumberFormat="1" applyFont="1" applyFill="1" applyBorder="1" applyAlignment="1">
      <alignment horizontal="right" vertical="center" indent="1"/>
    </xf>
    <xf numFmtId="177" fontId="4" fillId="0" borderId="21" xfId="1" applyNumberFormat="1" applyFont="1" applyFill="1" applyBorder="1" applyAlignment="1" applyProtection="1">
      <alignment vertical="center"/>
    </xf>
    <xf numFmtId="177" fontId="6" fillId="0" borderId="17" xfId="1" applyNumberFormat="1" applyFont="1" applyFill="1" applyBorder="1" applyAlignment="1" applyProtection="1">
      <alignment vertical="center"/>
    </xf>
    <xf numFmtId="177" fontId="6" fillId="0" borderId="17" xfId="1" applyNumberFormat="1" applyFont="1" applyFill="1" applyBorder="1" applyAlignment="1">
      <alignment vertical="center"/>
    </xf>
    <xf numFmtId="0" fontId="6" fillId="0" borderId="0" xfId="1" applyNumberFormat="1" applyFont="1" applyFill="1" applyAlignment="1" applyProtection="1">
      <alignment horizontal="center" vertical="center"/>
    </xf>
    <xf numFmtId="0" fontId="10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Border="1" applyAlignment="1" applyProtection="1">
      <alignment horizontal="right"/>
    </xf>
    <xf numFmtId="0" fontId="6" fillId="0" borderId="18" xfId="1" applyNumberFormat="1" applyFont="1" applyFill="1" applyBorder="1" applyAlignment="1" applyProtection="1">
      <alignment horizontal="center" vertical="center" wrapText="1"/>
    </xf>
    <xf numFmtId="177" fontId="6" fillId="0" borderId="16" xfId="2" applyNumberFormat="1" applyFont="1" applyFill="1" applyBorder="1" applyAlignment="1" applyProtection="1">
      <alignment vertical="center"/>
    </xf>
    <xf numFmtId="0" fontId="19" fillId="0" borderId="0" xfId="1" applyNumberFormat="1" applyFont="1" applyFill="1" applyAlignment="1" applyProtection="1">
      <alignment vertical="center"/>
    </xf>
    <xf numFmtId="0" fontId="6" fillId="0" borderId="0" xfId="5" applyNumberFormat="1" applyFont="1" applyFill="1" applyAlignment="1" applyProtection="1">
      <alignment vertical="center"/>
    </xf>
    <xf numFmtId="0" fontId="6" fillId="0" borderId="0" xfId="5" applyNumberFormat="1" applyFont="1" applyFill="1" applyBorder="1" applyAlignment="1" applyProtection="1">
      <alignment horizontal="right"/>
    </xf>
    <xf numFmtId="0" fontId="6" fillId="0" borderId="3" xfId="5" applyNumberFormat="1" applyFont="1" applyFill="1" applyBorder="1" applyAlignment="1" applyProtection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left" vertical="center" indent="1"/>
    </xf>
    <xf numFmtId="0" fontId="6" fillId="0" borderId="7" xfId="2" applyNumberFormat="1" applyFont="1" applyFill="1" applyBorder="1" applyAlignment="1" applyProtection="1">
      <alignment horizontal="left" vertical="center" wrapText="1"/>
    </xf>
    <xf numFmtId="184" fontId="6" fillId="0" borderId="0" xfId="5" applyNumberFormat="1" applyFont="1" applyFill="1" applyBorder="1" applyAlignment="1" applyProtection="1">
      <alignment horizontal="right" vertical="center"/>
    </xf>
    <xf numFmtId="0" fontId="6" fillId="0" borderId="6" xfId="2" applyNumberFormat="1" applyFont="1" applyFill="1" applyBorder="1" applyAlignment="1" applyProtection="1">
      <alignment horizontal="left" vertical="center" indent="1"/>
    </xf>
    <xf numFmtId="184" fontId="6" fillId="0" borderId="0" xfId="2" quotePrefix="1" applyNumberFormat="1" applyFont="1" applyFill="1" applyBorder="1" applyAlignment="1" applyProtection="1">
      <alignment horizontal="right" vertical="center"/>
    </xf>
    <xf numFmtId="0" fontId="6" fillId="0" borderId="7" xfId="2" applyNumberFormat="1" applyFont="1" applyFill="1" applyBorder="1" applyAlignment="1" applyProtection="1">
      <alignment vertical="center"/>
    </xf>
    <xf numFmtId="184" fontId="6" fillId="0" borderId="0" xfId="5" applyNumberFormat="1" applyFont="1" applyFill="1" applyAlignment="1" applyProtection="1">
      <alignment horizontal="right" vertical="center"/>
    </xf>
    <xf numFmtId="0" fontId="6" fillId="0" borderId="14" xfId="2" applyNumberFormat="1" applyFont="1" applyFill="1" applyBorder="1" applyAlignment="1" applyProtection="1">
      <alignment horizontal="left" vertical="center" wrapText="1" indent="1"/>
    </xf>
    <xf numFmtId="0" fontId="6" fillId="0" borderId="15" xfId="2" applyNumberFormat="1" applyFont="1" applyFill="1" applyBorder="1" applyAlignment="1" applyProtection="1">
      <alignment vertical="center"/>
    </xf>
    <xf numFmtId="184" fontId="6" fillId="0" borderId="19" xfId="5" applyNumberFormat="1" applyFont="1" applyFill="1" applyBorder="1" applyAlignment="1" applyProtection="1">
      <alignment horizontal="right" vertical="center"/>
    </xf>
    <xf numFmtId="0" fontId="6" fillId="0" borderId="6" xfId="2" applyNumberFormat="1" applyFont="1" applyFill="1" applyBorder="1" applyAlignment="1" applyProtection="1">
      <alignment horizontal="left" vertical="center" wrapText="1" indent="1"/>
    </xf>
    <xf numFmtId="0" fontId="6" fillId="0" borderId="8" xfId="2" applyNumberFormat="1" applyFont="1" applyFill="1" applyBorder="1" applyAlignment="1" applyProtection="1">
      <alignment horizontal="left" vertical="center" indent="1"/>
    </xf>
    <xf numFmtId="0" fontId="6" fillId="0" borderId="12" xfId="2" applyNumberFormat="1" applyFont="1" applyFill="1" applyBorder="1" applyAlignment="1" applyProtection="1">
      <alignment vertical="center"/>
    </xf>
    <xf numFmtId="184" fontId="6" fillId="0" borderId="11" xfId="5" applyNumberFormat="1" applyFont="1" applyFill="1" applyBorder="1" applyAlignment="1" applyProtection="1">
      <alignment horizontal="right" vertical="center"/>
    </xf>
    <xf numFmtId="0" fontId="9" fillId="0" borderId="0" xfId="2" applyNumberFormat="1" applyFont="1" applyFill="1" applyAlignment="1" applyProtection="1">
      <alignment vertical="center"/>
    </xf>
    <xf numFmtId="0" fontId="6" fillId="0" borderId="22" xfId="2" applyNumberFormat="1" applyFont="1" applyFill="1" applyBorder="1" applyAlignment="1" applyProtection="1">
      <alignment horizontal="left" vertical="center" indent="1"/>
    </xf>
    <xf numFmtId="0" fontId="6" fillId="0" borderId="20" xfId="2" applyNumberFormat="1" applyFont="1" applyFill="1" applyBorder="1" applyAlignment="1" applyProtection="1">
      <alignment vertical="center"/>
    </xf>
    <xf numFmtId="184" fontId="6" fillId="0" borderId="17" xfId="5" applyNumberFormat="1" applyFont="1" applyFill="1" applyBorder="1" applyAlignment="1" applyProtection="1">
      <alignment horizontal="right" vertical="center"/>
    </xf>
    <xf numFmtId="0" fontId="6" fillId="0" borderId="0" xfId="5" applyNumberFormat="1" applyFont="1" applyFill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right" vertical="center" indent="1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177" fontId="6" fillId="0" borderId="16" xfId="2" applyNumberFormat="1" applyFont="1" applyFill="1" applyBorder="1" applyAlignment="1" applyProtection="1">
      <alignment horizontal="right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7" xfId="2" applyNumberFormat="1" applyFont="1" applyFill="1" applyBorder="1" applyAlignment="1" applyProtection="1">
      <alignment horizontal="left" vertical="center" indent="1"/>
    </xf>
    <xf numFmtId="0" fontId="6" fillId="0" borderId="14" xfId="2" applyNumberFormat="1" applyFont="1" applyFill="1" applyBorder="1" applyAlignment="1" applyProtection="1">
      <alignment horizontal="left" vertical="center" indent="1"/>
    </xf>
    <xf numFmtId="0" fontId="6" fillId="0" borderId="6" xfId="2" applyNumberFormat="1" applyFont="1" applyFill="1" applyBorder="1" applyAlignment="1" applyProtection="1">
      <alignment horizontal="left" vertical="center" indent="1"/>
    </xf>
    <xf numFmtId="0" fontId="6" fillId="0" borderId="8" xfId="2" applyNumberFormat="1" applyFont="1" applyFill="1" applyBorder="1" applyAlignment="1" applyProtection="1">
      <alignment horizontal="left" vertical="center" inden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left" vertical="center" indent="1"/>
    </xf>
    <xf numFmtId="0" fontId="6" fillId="0" borderId="9" xfId="2" applyNumberFormat="1" applyFont="1" applyFill="1" applyBorder="1" applyAlignment="1" applyProtection="1">
      <alignment horizontal="left" vertical="center" indent="1"/>
    </xf>
    <xf numFmtId="0" fontId="6" fillId="0" borderId="10" xfId="2" applyNumberFormat="1" applyFont="1" applyFill="1" applyBorder="1" applyAlignment="1" applyProtection="1">
      <alignment horizontal="left" vertical="center" indent="1"/>
    </xf>
    <xf numFmtId="0" fontId="6" fillId="0" borderId="11" xfId="2" applyNumberFormat="1" applyFont="1" applyFill="1" applyBorder="1" applyAlignment="1" applyProtection="1">
      <alignment horizontal="left" vertical="center" indent="1"/>
    </xf>
    <xf numFmtId="0" fontId="6" fillId="0" borderId="12" xfId="2" applyNumberFormat="1" applyFont="1" applyFill="1" applyBorder="1" applyAlignment="1" applyProtection="1">
      <alignment horizontal="left" vertical="center" inden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8" xfId="1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right" vertical="center" indent="1"/>
    </xf>
    <xf numFmtId="0" fontId="6" fillId="0" borderId="7" xfId="2" applyNumberFormat="1" applyFont="1" applyFill="1" applyBorder="1" applyAlignment="1" applyProtection="1">
      <alignment horizontal="right" vertical="center" indent="1"/>
    </xf>
    <xf numFmtId="0" fontId="6" fillId="0" borderId="15" xfId="2" quotePrefix="1" applyNumberFormat="1" applyFont="1" applyFill="1" applyBorder="1" applyAlignment="1" applyProtection="1">
      <alignment horizontal="right" vertical="center" wrapText="1" indent="1"/>
    </xf>
    <xf numFmtId="0" fontId="6" fillId="0" borderId="12" xfId="2" quotePrefix="1" applyNumberFormat="1" applyFont="1" applyFill="1" applyBorder="1" applyAlignment="1" applyProtection="1">
      <alignment horizontal="right" vertical="center" wrapText="1" indent="1"/>
    </xf>
    <xf numFmtId="0" fontId="6" fillId="0" borderId="7" xfId="2" quotePrefix="1" applyNumberFormat="1" applyFont="1" applyFill="1" applyBorder="1" applyAlignment="1" applyProtection="1">
      <alignment horizontal="right" vertical="center" wrapText="1" indent="1"/>
    </xf>
    <xf numFmtId="0" fontId="12" fillId="0" borderId="14" xfId="2" applyNumberFormat="1" applyFont="1" applyFill="1" applyBorder="1" applyAlignment="1" applyProtection="1">
      <alignment horizontal="left" vertical="center" wrapText="1" indent="1"/>
    </xf>
    <xf numFmtId="0" fontId="12" fillId="0" borderId="6" xfId="2" applyNumberFormat="1" applyFont="1" applyFill="1" applyBorder="1" applyAlignment="1" applyProtection="1">
      <alignment horizontal="left" vertical="center" wrapText="1" indent="1"/>
    </xf>
    <xf numFmtId="0" fontId="12" fillId="0" borderId="8" xfId="2" applyNumberFormat="1" applyFont="1" applyFill="1" applyBorder="1" applyAlignment="1" applyProtection="1">
      <alignment horizontal="left" vertical="center" wrapText="1" indent="1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12" fillId="0" borderId="4" xfId="2" applyNumberFormat="1" applyFont="1" applyFill="1" applyBorder="1" applyAlignment="1" applyProtection="1">
      <alignment horizontal="left" vertical="center" wrapText="1" indent="1"/>
    </xf>
    <xf numFmtId="0" fontId="13" fillId="0" borderId="8" xfId="1" applyNumberFormat="1" applyFont="1" applyFill="1" applyBorder="1" applyAlignment="1" applyProtection="1">
      <alignment horizontal="left" vertical="center" wrapText="1" indent="1"/>
    </xf>
    <xf numFmtId="0" fontId="12" fillId="0" borderId="22" xfId="2" applyNumberFormat="1" applyFont="1" applyFill="1" applyBorder="1" applyAlignment="1" applyProtection="1">
      <alignment horizontal="left" vertical="center" wrapText="1" indent="1"/>
    </xf>
    <xf numFmtId="177" fontId="6" fillId="0" borderId="23" xfId="2" applyNumberFormat="1" applyFont="1" applyFill="1" applyBorder="1" applyAlignment="1" applyProtection="1">
      <alignment horizontal="right" vertical="center"/>
    </xf>
    <xf numFmtId="177" fontId="6" fillId="0" borderId="16" xfId="2" applyNumberFormat="1" applyFont="1" applyFill="1" applyBorder="1" applyAlignment="1" applyProtection="1">
      <alignment horizontal="right" vertical="center"/>
    </xf>
    <xf numFmtId="177" fontId="6" fillId="0" borderId="24" xfId="2" applyNumberFormat="1" applyFont="1" applyFill="1" applyBorder="1" applyAlignment="1" applyProtection="1">
      <alignment horizontal="right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177" fontId="6" fillId="0" borderId="21" xfId="2" quotePrefix="1" applyNumberFormat="1" applyFont="1" applyFill="1" applyBorder="1" applyAlignment="1" applyProtection="1">
      <alignment horizontal="right" vertical="center"/>
    </xf>
    <xf numFmtId="177" fontId="6" fillId="0" borderId="17" xfId="2" quotePrefix="1" applyNumberFormat="1" applyFont="1" applyFill="1" applyBorder="1" applyAlignment="1" applyProtection="1">
      <alignment horizontal="right" vertical="center"/>
    </xf>
    <xf numFmtId="0" fontId="6" fillId="0" borderId="5" xfId="1" applyNumberFormat="1" applyFont="1" applyFill="1" applyBorder="1" applyAlignment="1" applyProtection="1">
      <alignment horizontal="right" vertical="center" indent="1"/>
    </xf>
    <xf numFmtId="0" fontId="6" fillId="0" borderId="7" xfId="1" applyNumberFormat="1" applyFont="1" applyFill="1" applyBorder="1" applyAlignment="1" applyProtection="1">
      <alignment horizontal="right" vertical="center" indent="1"/>
    </xf>
    <xf numFmtId="0" fontId="6" fillId="0" borderId="15" xfId="1" quotePrefix="1" applyNumberFormat="1" applyFont="1" applyFill="1" applyBorder="1" applyAlignment="1" applyProtection="1">
      <alignment horizontal="right" vertical="center" indent="1"/>
    </xf>
    <xf numFmtId="0" fontId="1" fillId="0" borderId="12" xfId="1" applyNumberFormat="1" applyFont="1" applyFill="1" applyBorder="1" applyAlignment="1">
      <alignment horizontal="right" indent="1"/>
    </xf>
    <xf numFmtId="0" fontId="6" fillId="0" borderId="7" xfId="1" quotePrefix="1" applyNumberFormat="1" applyFont="1" applyFill="1" applyBorder="1" applyAlignment="1" applyProtection="1">
      <alignment horizontal="right" vertical="center" indent="1"/>
    </xf>
    <xf numFmtId="0" fontId="1" fillId="0" borderId="20" xfId="1" applyNumberFormat="1" applyFont="1" applyFill="1" applyBorder="1" applyAlignment="1">
      <alignment horizontal="right" indent="1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vertical="center"/>
    </xf>
    <xf numFmtId="0" fontId="9" fillId="0" borderId="25" xfId="2" applyNumberFormat="1" applyFont="1" applyFill="1" applyBorder="1" applyAlignment="1" applyProtection="1">
      <alignment horizontal="center" vertical="center" wrapText="1"/>
    </xf>
    <xf numFmtId="0" fontId="9" fillId="0" borderId="26" xfId="2" applyNumberFormat="1" applyFont="1" applyFill="1" applyBorder="1" applyAlignment="1" applyProtection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 shrinkToFit="1"/>
    </xf>
    <xf numFmtId="0" fontId="6" fillId="0" borderId="18" xfId="2" applyNumberFormat="1" applyFont="1" applyFill="1" applyBorder="1" applyAlignment="1" applyProtection="1">
      <alignment horizontal="center" vertical="center" shrinkToFit="1"/>
    </xf>
    <xf numFmtId="0" fontId="6" fillId="0" borderId="1" xfId="2" applyNumberFormat="1" applyFont="1" applyFill="1" applyBorder="1" applyAlignment="1" applyProtection="1">
      <alignment horizontal="center" vertical="center" shrinkToFit="1"/>
    </xf>
    <xf numFmtId="0" fontId="6" fillId="0" borderId="25" xfId="2" applyNumberFormat="1" applyFont="1" applyFill="1" applyBorder="1" applyAlignment="1" applyProtection="1">
      <alignment horizontal="center" vertical="center" wrapText="1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 wrapText="1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17" fillId="0" borderId="26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18" xfId="1" applyNumberFormat="1" applyFont="1" applyFill="1" applyBorder="1" applyAlignment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vertical="center"/>
    </xf>
    <xf numFmtId="0" fontId="4" fillId="0" borderId="25" xfId="1" applyNumberFormat="1" applyFont="1" applyFill="1" applyBorder="1" applyAlignment="1" applyProtection="1">
      <alignment horizontal="center" vertical="center"/>
    </xf>
    <xf numFmtId="0" fontId="4" fillId="0" borderId="27" xfId="1" applyNumberFormat="1" applyFont="1" applyFill="1" applyBorder="1" applyAlignment="1">
      <alignment vertical="center"/>
    </xf>
    <xf numFmtId="0" fontId="4" fillId="0" borderId="26" xfId="1" applyNumberFormat="1" applyFont="1" applyFill="1" applyBorder="1" applyAlignment="1">
      <alignment vertical="center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center"/>
    </xf>
    <xf numFmtId="0" fontId="2" fillId="0" borderId="26" xfId="1" applyNumberFormat="1" applyFont="1" applyFill="1" applyBorder="1" applyAlignment="1">
      <alignment horizontal="center" vertical="center"/>
    </xf>
    <xf numFmtId="0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4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17" xfId="1" applyNumberFormat="1" applyFont="1" applyFill="1" applyBorder="1" applyAlignment="1" applyProtection="1">
      <alignment horizontal="center" vertical="center" wrapText="1"/>
    </xf>
    <xf numFmtId="0" fontId="20" fillId="0" borderId="27" xfId="1" applyNumberFormat="1" applyFont="1" applyFill="1" applyBorder="1" applyAlignment="1">
      <alignment vertical="center"/>
    </xf>
    <xf numFmtId="0" fontId="20" fillId="0" borderId="26" xfId="1" applyNumberFormat="1" applyFont="1" applyFill="1" applyBorder="1" applyAlignment="1">
      <alignment vertical="center"/>
    </xf>
    <xf numFmtId="0" fontId="1" fillId="0" borderId="27" xfId="1" applyNumberFormat="1" applyFill="1" applyBorder="1" applyAlignment="1">
      <alignment horizontal="center" vertical="center"/>
    </xf>
    <xf numFmtId="0" fontId="1" fillId="0" borderId="26" xfId="1" applyNumberFormat="1" applyFill="1" applyBorder="1" applyAlignment="1">
      <alignment horizontal="center" vertical="center"/>
    </xf>
    <xf numFmtId="0" fontId="1" fillId="0" borderId="2" xfId="1" applyNumberFormat="1" applyFill="1" applyBorder="1" applyAlignment="1">
      <alignment horizontal="center" vertical="center"/>
    </xf>
    <xf numFmtId="0" fontId="1" fillId="0" borderId="24" xfId="1" applyNumberFormat="1" applyFill="1" applyBorder="1" applyAlignment="1">
      <alignment horizontal="center" vertical="center"/>
    </xf>
    <xf numFmtId="0" fontId="1" fillId="0" borderId="21" xfId="1" applyNumberFormat="1" applyFill="1" applyBorder="1" applyAlignment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2" quotePrefix="1" applyNumberFormat="1" applyFont="1" applyFill="1" applyAlignment="1" applyProtection="1">
      <alignment horizontal="left" vertical="center" indent="1"/>
    </xf>
    <xf numFmtId="0" fontId="6" fillId="0" borderId="1" xfId="2" applyNumberFormat="1" applyFont="1" applyFill="1" applyBorder="1" applyAlignment="1" applyProtection="1">
      <alignment horizontal="left" vertical="center" indent="1"/>
    </xf>
    <xf numFmtId="0" fontId="21" fillId="0" borderId="23" xfId="2" applyNumberFormat="1" applyFont="1" applyFill="1" applyBorder="1" applyAlignment="1" applyProtection="1">
      <alignment horizontal="left" vertical="center"/>
    </xf>
    <xf numFmtId="184" fontId="6" fillId="0" borderId="5" xfId="2" applyNumberFormat="1" applyFont="1" applyFill="1" applyBorder="1" applyAlignment="1" applyProtection="1">
      <alignment horizontal="right" vertical="center"/>
    </xf>
    <xf numFmtId="186" fontId="6" fillId="0" borderId="16" xfId="2" applyNumberFormat="1" applyFont="1" applyFill="1" applyBorder="1" applyAlignment="1" applyProtection="1">
      <alignment vertical="center"/>
    </xf>
    <xf numFmtId="0" fontId="6" fillId="0" borderId="5" xfId="2" applyNumberFormat="1" applyFont="1" applyFill="1" applyBorder="1" applyAlignment="1" applyProtection="1">
      <alignment horizontal="left" vertical="center" indent="1"/>
    </xf>
    <xf numFmtId="0" fontId="21" fillId="0" borderId="21" xfId="2" applyNumberFormat="1" applyFont="1" applyFill="1" applyBorder="1" applyAlignment="1" applyProtection="1">
      <alignment horizontal="left" vertical="center"/>
    </xf>
    <xf numFmtId="184" fontId="6" fillId="0" borderId="20" xfId="2" applyNumberFormat="1" applyFont="1" applyFill="1" applyBorder="1" applyAlignment="1" applyProtection="1">
      <alignment horizontal="right" vertical="center"/>
    </xf>
    <xf numFmtId="186" fontId="6" fillId="0" borderId="17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horizontal="right" vertical="center"/>
    </xf>
    <xf numFmtId="184" fontId="6" fillId="0" borderId="1" xfId="2" applyNumberFormat="1" applyFont="1" applyFill="1" applyBorder="1" applyAlignment="1" applyProtection="1">
      <alignment horizontal="right" vertical="center"/>
    </xf>
    <xf numFmtId="186" fontId="6" fillId="0" borderId="18" xfId="2" applyNumberFormat="1" applyFont="1" applyFill="1" applyBorder="1" applyAlignment="1" applyProtection="1">
      <alignment vertical="center"/>
    </xf>
    <xf numFmtId="0" fontId="6" fillId="0" borderId="17" xfId="1" applyNumberFormat="1" applyFont="1" applyFill="1" applyBorder="1" applyAlignment="1" applyProtection="1">
      <alignment horizontal="right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87" fontId="4" fillId="0" borderId="0" xfId="1" applyNumberFormat="1" applyFont="1" applyFill="1" applyBorder="1" applyAlignment="1" applyProtection="1">
      <alignment horizontal="left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177" fontId="6" fillId="0" borderId="9" xfId="1" applyNumberFormat="1" applyFont="1" applyFill="1" applyBorder="1" applyAlignment="1" applyProtection="1">
      <alignment horizontal="right" vertical="center"/>
    </xf>
    <xf numFmtId="187" fontId="6" fillId="0" borderId="9" xfId="1" applyNumberFormat="1" applyFont="1" applyFill="1" applyBorder="1" applyAlignment="1" applyProtection="1">
      <alignment horizontal="left" vertical="center"/>
    </xf>
    <xf numFmtId="177" fontId="6" fillId="0" borderId="9" xfId="1" applyNumberFormat="1" applyFont="1" applyFill="1" applyBorder="1" applyAlignment="1" applyProtection="1">
      <alignment vertical="center"/>
    </xf>
    <xf numFmtId="0" fontId="6" fillId="0" borderId="14" xfId="1" applyNumberFormat="1" applyFont="1" applyFill="1" applyBorder="1" applyAlignment="1" applyProtection="1">
      <alignment horizontal="center" vertical="center" textRotation="255"/>
    </xf>
    <xf numFmtId="177" fontId="6" fillId="0" borderId="0" xfId="1" applyNumberFormat="1" applyFont="1" applyFill="1" applyBorder="1" applyAlignment="1" applyProtection="1">
      <alignment horizontal="right" vertical="center"/>
    </xf>
    <xf numFmtId="187" fontId="6" fillId="0" borderId="0" xfId="1" applyNumberFormat="1" applyFont="1" applyFill="1" applyBorder="1" applyAlignment="1" applyProtection="1">
      <alignment horizontal="left" vertical="center"/>
    </xf>
    <xf numFmtId="0" fontId="6" fillId="0" borderId="6" xfId="1" applyNumberFormat="1" applyFont="1" applyFill="1" applyBorder="1" applyAlignment="1" applyProtection="1">
      <alignment horizontal="center" vertical="center" textRotation="255"/>
    </xf>
    <xf numFmtId="0" fontId="6" fillId="0" borderId="15" xfId="1" applyNumberFormat="1" applyFont="1" applyFill="1" applyBorder="1" applyAlignment="1" applyProtection="1">
      <alignment horizontal="left" vertical="center" indent="1"/>
    </xf>
    <xf numFmtId="177" fontId="6" fillId="0" borderId="19" xfId="1" applyNumberFormat="1" applyFont="1" applyFill="1" applyBorder="1" applyAlignment="1" applyProtection="1">
      <alignment horizontal="right" vertical="center"/>
    </xf>
    <xf numFmtId="187" fontId="6" fillId="0" borderId="19" xfId="1" applyNumberFormat="1" applyFont="1" applyFill="1" applyBorder="1" applyAlignment="1" applyProtection="1">
      <alignment horizontal="left" vertical="center"/>
    </xf>
    <xf numFmtId="0" fontId="2" fillId="0" borderId="6" xfId="1" applyNumberFormat="1" applyFont="1" applyFill="1" applyBorder="1" applyAlignment="1" applyProtection="1">
      <alignment horizontal="center" vertical="center" textRotation="255"/>
    </xf>
    <xf numFmtId="0" fontId="2" fillId="0" borderId="8" xfId="1" applyNumberFormat="1" applyFont="1" applyFill="1" applyBorder="1" applyAlignment="1" applyProtection="1">
      <alignment horizontal="center" vertical="center" textRotation="255"/>
    </xf>
    <xf numFmtId="0" fontId="6" fillId="0" borderId="12" xfId="1" applyNumberFormat="1" applyFont="1" applyFill="1" applyBorder="1" applyAlignment="1" applyProtection="1">
      <alignment horizontal="left" vertical="center" indent="1"/>
    </xf>
    <xf numFmtId="177" fontId="6" fillId="0" borderId="11" xfId="1" applyNumberFormat="1" applyFont="1" applyFill="1" applyBorder="1" applyAlignment="1" applyProtection="1">
      <alignment horizontal="right" vertical="center"/>
    </xf>
    <xf numFmtId="187" fontId="6" fillId="0" borderId="11" xfId="1" applyNumberFormat="1" applyFont="1" applyFill="1" applyBorder="1" applyAlignment="1" applyProtection="1">
      <alignment horizontal="left" vertical="center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left" vertical="center" indent="1"/>
    </xf>
    <xf numFmtId="0" fontId="6" fillId="0" borderId="16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/>
    </xf>
    <xf numFmtId="0" fontId="6" fillId="0" borderId="17" xfId="1" quotePrefix="1" applyNumberFormat="1" applyFont="1" applyFill="1" applyBorder="1" applyAlignment="1" applyProtection="1">
      <alignment horizontal="left" vertical="center" indent="1"/>
    </xf>
    <xf numFmtId="0" fontId="6" fillId="0" borderId="17" xfId="1" applyNumberFormat="1" applyFont="1" applyFill="1" applyBorder="1" applyAlignment="1" applyProtection="1">
      <alignment horizontal="left" vertical="center" inden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Alignment="1" applyProtection="1">
      <alignment horizontal="center" vertical="center" wrapText="1"/>
    </xf>
    <xf numFmtId="0" fontId="6" fillId="0" borderId="20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vertical="center"/>
    </xf>
    <xf numFmtId="0" fontId="6" fillId="0" borderId="26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28" xfId="1" applyNumberFormat="1" applyFont="1" applyFill="1" applyBorder="1" applyAlignment="1" applyProtection="1">
      <alignment horizontal="center" vertical="center"/>
    </xf>
    <xf numFmtId="184" fontId="6" fillId="0" borderId="0" xfId="1" applyNumberFormat="1" applyFont="1" applyFill="1" applyBorder="1" applyAlignment="1" applyProtection="1">
      <alignment vertical="center"/>
    </xf>
    <xf numFmtId="178" fontId="6" fillId="0" borderId="0" xfId="1" applyNumberFormat="1" applyFont="1" applyFill="1" applyBorder="1" applyAlignment="1" applyProtection="1">
      <alignment vertical="center"/>
    </xf>
    <xf numFmtId="0" fontId="6" fillId="0" borderId="14" xfId="1" applyNumberFormat="1" applyFont="1" applyFill="1" applyBorder="1" applyAlignment="1" applyProtection="1">
      <alignment horizontal="left" vertical="center" wrapText="1" indent="1"/>
    </xf>
    <xf numFmtId="0" fontId="6" fillId="0" borderId="29" xfId="1" applyNumberFormat="1" applyFont="1" applyFill="1" applyBorder="1" applyAlignment="1" applyProtection="1">
      <alignment horizontal="left" vertical="center"/>
    </xf>
    <xf numFmtId="184" fontId="6" fillId="0" borderId="19" xfId="1" applyNumberFormat="1" applyFont="1" applyFill="1" applyBorder="1" applyAlignment="1" applyProtection="1">
      <alignment vertical="center"/>
    </xf>
    <xf numFmtId="178" fontId="6" fillId="0" borderId="19" xfId="1" applyNumberFormat="1" applyFont="1" applyFill="1" applyBorder="1" applyAlignment="1" applyProtection="1">
      <alignment vertical="center"/>
    </xf>
    <xf numFmtId="0" fontId="2" fillId="0" borderId="6" xfId="1" applyNumberFormat="1" applyFont="1" applyFill="1" applyBorder="1" applyAlignment="1" applyProtection="1">
      <alignment horizontal="left" vertical="center" indent="1"/>
    </xf>
    <xf numFmtId="0" fontId="6" fillId="0" borderId="30" xfId="1" applyNumberFormat="1" applyFont="1" applyFill="1" applyBorder="1" applyAlignment="1" applyProtection="1">
      <alignment horizontal="left" vertical="center"/>
    </xf>
    <xf numFmtId="0" fontId="2" fillId="0" borderId="8" xfId="1" applyNumberFormat="1" applyFont="1" applyFill="1" applyBorder="1" applyAlignment="1" applyProtection="1">
      <alignment horizontal="left" vertical="center" indent="1"/>
    </xf>
    <xf numFmtId="0" fontId="6" fillId="0" borderId="31" xfId="1" applyNumberFormat="1" applyFont="1" applyFill="1" applyBorder="1" applyAlignment="1" applyProtection="1">
      <alignment horizontal="center" vertical="center"/>
    </xf>
    <xf numFmtId="184" fontId="6" fillId="0" borderId="11" xfId="1" applyNumberFormat="1" applyFont="1" applyFill="1" applyBorder="1" applyAlignment="1" applyProtection="1">
      <alignment vertical="center"/>
    </xf>
    <xf numFmtId="178" fontId="6" fillId="0" borderId="11" xfId="1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 applyAlignment="1" applyProtection="1">
      <alignment horizontal="left" vertical="center" indent="1"/>
    </xf>
    <xf numFmtId="0" fontId="6" fillId="0" borderId="30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left" vertical="center" indent="1"/>
    </xf>
    <xf numFmtId="0" fontId="6" fillId="0" borderId="6" xfId="1" applyNumberFormat="1" applyFont="1" applyFill="1" applyBorder="1" applyAlignment="1" applyProtection="1">
      <alignment horizontal="left" vertical="center" indent="1"/>
    </xf>
    <xf numFmtId="178" fontId="6" fillId="0" borderId="9" xfId="1" applyNumberFormat="1" applyFont="1" applyFill="1" applyBorder="1" applyAlignment="1" applyProtection="1">
      <alignment vertical="center"/>
    </xf>
    <xf numFmtId="0" fontId="6" fillId="0" borderId="32" xfId="1" applyNumberFormat="1" applyFont="1" applyFill="1" applyBorder="1" applyAlignment="1" applyProtection="1">
      <alignment horizontal="left" vertical="center" indent="1"/>
    </xf>
    <xf numFmtId="0" fontId="6" fillId="0" borderId="33" xfId="1" applyNumberFormat="1" applyFont="1" applyFill="1" applyBorder="1" applyAlignment="1" applyProtection="1">
      <alignment horizontal="left" vertical="center"/>
    </xf>
    <xf numFmtId="184" fontId="6" fillId="0" borderId="9" xfId="1" applyNumberFormat="1" applyFont="1" applyFill="1" applyBorder="1" applyAlignment="1" applyProtection="1">
      <alignment vertical="center"/>
    </xf>
    <xf numFmtId="0" fontId="6" fillId="0" borderId="8" xfId="1" applyNumberFormat="1" applyFont="1" applyFill="1" applyBorder="1" applyAlignment="1" applyProtection="1">
      <alignment horizontal="left" vertical="center" indent="1"/>
    </xf>
    <xf numFmtId="177" fontId="6" fillId="0" borderId="0" xfId="1" quotePrefix="1" applyNumberFormat="1" applyFont="1" applyFill="1" applyBorder="1" applyAlignment="1" applyProtection="1">
      <alignment horizontal="right" vertical="center"/>
    </xf>
    <xf numFmtId="0" fontId="6" fillId="0" borderId="14" xfId="1" applyNumberFormat="1" applyFont="1" applyFill="1" applyBorder="1" applyAlignment="1" applyProtection="1">
      <alignment horizontal="left" vertical="center" indent="1"/>
    </xf>
    <xf numFmtId="178" fontId="6" fillId="0" borderId="34" xfId="1" applyNumberFormat="1" applyFont="1" applyFill="1" applyBorder="1" applyAlignment="1" applyProtection="1">
      <alignment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77" fontId="4" fillId="0" borderId="18" xfId="1" applyNumberFormat="1" applyFont="1" applyFill="1" applyBorder="1" applyAlignment="1" applyProtection="1">
      <alignment horizontal="right" vertical="center"/>
    </xf>
    <xf numFmtId="184" fontId="4" fillId="0" borderId="18" xfId="1" applyNumberFormat="1" applyFont="1" applyFill="1" applyBorder="1" applyAlignment="1" applyProtection="1">
      <alignment horizontal="right" vertical="center"/>
    </xf>
    <xf numFmtId="178" fontId="4" fillId="0" borderId="18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>
      <alignment vertical="top"/>
    </xf>
    <xf numFmtId="0" fontId="6" fillId="0" borderId="0" xfId="1" applyNumberFormat="1" applyFont="1" applyFill="1" applyAlignment="1" applyProtection="1">
      <alignment horizontal="left" vertical="center"/>
    </xf>
    <xf numFmtId="0" fontId="6" fillId="0" borderId="0" xfId="1" applyNumberFormat="1" applyFont="1" applyFill="1" applyAlignment="1" applyProtection="1">
      <alignment horizontal="left" vertical="top" wrapText="1"/>
    </xf>
    <xf numFmtId="0" fontId="9" fillId="0" borderId="7" xfId="2" applyNumberFormat="1" applyFont="1" applyFill="1" applyBorder="1" applyAlignment="1" applyProtection="1">
      <alignment horizontal="distributed" vertical="center" indent="2"/>
    </xf>
    <xf numFmtId="177" fontId="9" fillId="0" borderId="0" xfId="2" applyNumberFormat="1" applyFont="1" applyFill="1" applyAlignment="1" applyProtection="1">
      <alignment vertical="center"/>
    </xf>
    <xf numFmtId="177" fontId="23" fillId="0" borderId="0" xfId="2" applyNumberFormat="1" applyFont="1" applyFill="1" applyAlignment="1" applyProtection="1">
      <alignment vertical="center"/>
    </xf>
    <xf numFmtId="177" fontId="23" fillId="0" borderId="0" xfId="2" applyNumberFormat="1" applyFont="1" applyFill="1" applyBorder="1" applyAlignment="1" applyProtection="1">
      <alignment vertical="center"/>
    </xf>
    <xf numFmtId="177" fontId="9" fillId="0" borderId="0" xfId="2" applyNumberFormat="1" applyFont="1" applyFill="1" applyBorder="1" applyAlignment="1" applyProtection="1">
      <alignment vertical="center"/>
    </xf>
    <xf numFmtId="0" fontId="24" fillId="0" borderId="7" xfId="2" applyNumberFormat="1" applyFont="1" applyFill="1" applyBorder="1" applyAlignment="1" applyProtection="1">
      <alignment horizontal="center" vertical="center"/>
    </xf>
    <xf numFmtId="177" fontId="24" fillId="0" borderId="0" xfId="2" applyNumberFormat="1" applyFont="1" applyFill="1" applyBorder="1" applyAlignment="1" applyProtection="1">
      <alignment vertical="center"/>
    </xf>
    <xf numFmtId="0" fontId="9" fillId="0" borderId="7" xfId="2" applyNumberFormat="1" applyFont="1" applyFill="1" applyBorder="1" applyAlignment="1" applyProtection="1">
      <alignment horizontal="left" vertical="center" indent="1"/>
    </xf>
    <xf numFmtId="0" fontId="9" fillId="0" borderId="20" xfId="2" applyNumberFormat="1" applyFont="1" applyFill="1" applyBorder="1" applyAlignment="1" applyProtection="1">
      <alignment horizontal="left" vertical="center" indent="1"/>
    </xf>
    <xf numFmtId="177" fontId="9" fillId="0" borderId="17" xfId="2" applyNumberFormat="1" applyFont="1" applyFill="1" applyBorder="1" applyAlignment="1" applyProtection="1">
      <alignment vertical="center"/>
    </xf>
    <xf numFmtId="177" fontId="23" fillId="0" borderId="17" xfId="2" applyNumberFormat="1" applyFont="1" applyFill="1" applyBorder="1" applyAlignment="1" applyProtection="1">
      <alignment vertical="center"/>
    </xf>
    <xf numFmtId="0" fontId="9" fillId="0" borderId="5" xfId="2" applyNumberFormat="1" applyFont="1" applyFill="1" applyBorder="1" applyAlignment="1" applyProtection="1">
      <alignment horizontal="distributed" vertical="center" indent="2"/>
    </xf>
    <xf numFmtId="177" fontId="9" fillId="0" borderId="0" xfId="6" applyNumberFormat="1" applyFont="1" applyFill="1" applyAlignment="1" applyProtection="1">
      <alignment vertical="center"/>
    </xf>
    <xf numFmtId="177" fontId="9" fillId="0" borderId="17" xfId="6" applyNumberFormat="1" applyFont="1" applyFill="1" applyBorder="1" applyAlignment="1" applyProtection="1">
      <alignment vertical="center"/>
    </xf>
    <xf numFmtId="0" fontId="8" fillId="0" borderId="20" xfId="2" applyNumberFormat="1" applyFont="1" applyFill="1" applyBorder="1" applyAlignment="1" applyProtection="1">
      <alignment horizontal="center" vertical="center"/>
    </xf>
    <xf numFmtId="177" fontId="8" fillId="0" borderId="17" xfId="2" applyNumberFormat="1" applyFont="1" applyFill="1" applyBorder="1" applyAlignment="1" applyProtection="1">
      <alignment vertical="center"/>
    </xf>
    <xf numFmtId="0" fontId="26" fillId="0" borderId="0" xfId="1" applyNumberFormat="1" applyFont="1" applyFill="1" applyAlignment="1" applyProtection="1">
      <alignment vertical="center"/>
    </xf>
    <xf numFmtId="0" fontId="1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6" fillId="0" borderId="35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177" fontId="4" fillId="0" borderId="27" xfId="2" applyNumberFormat="1" applyFont="1" applyFill="1" applyBorder="1" applyAlignment="1" applyProtection="1">
      <alignment vertical="center"/>
    </xf>
    <xf numFmtId="177" fontId="4" fillId="0" borderId="36" xfId="1" applyNumberFormat="1" applyFont="1" applyFill="1" applyBorder="1" applyAlignment="1" applyProtection="1">
      <alignment vertical="center"/>
    </xf>
    <xf numFmtId="0" fontId="4" fillId="0" borderId="37" xfId="1" applyNumberFormat="1" applyFont="1" applyFill="1" applyBorder="1" applyAlignment="1" applyProtection="1">
      <alignment vertical="center"/>
    </xf>
    <xf numFmtId="177" fontId="6" fillId="0" borderId="27" xfId="2" applyNumberFormat="1" applyFont="1" applyFill="1" applyBorder="1" applyAlignment="1" applyProtection="1">
      <alignment vertical="center"/>
    </xf>
    <xf numFmtId="177" fontId="6" fillId="0" borderId="38" xfId="2" applyNumberFormat="1" applyFont="1" applyFill="1" applyBorder="1" applyAlignment="1" applyProtection="1">
      <alignment vertical="center"/>
    </xf>
    <xf numFmtId="0" fontId="6" fillId="0" borderId="39" xfId="1" applyNumberFormat="1" applyFont="1" applyFill="1" applyBorder="1" applyAlignment="1" applyProtection="1">
      <alignment horizontal="left" vertical="center" indent="1"/>
    </xf>
    <xf numFmtId="177" fontId="6" fillId="0" borderId="24" xfId="1" applyNumberFormat="1" applyFont="1" applyFill="1" applyBorder="1" applyAlignment="1" applyProtection="1">
      <alignment vertical="center"/>
    </xf>
    <xf numFmtId="0" fontId="6" fillId="0" borderId="39" xfId="1" applyNumberFormat="1" applyFont="1" applyFill="1" applyBorder="1" applyAlignment="1" applyProtection="1">
      <alignment horizontal="left" vertical="center" wrapText="1" indent="1"/>
    </xf>
    <xf numFmtId="0" fontId="4" fillId="0" borderId="7" xfId="1" applyNumberFormat="1" applyFont="1" applyFill="1" applyBorder="1" applyAlignment="1" applyProtection="1">
      <alignment vertical="center"/>
    </xf>
    <xf numFmtId="177" fontId="4" fillId="0" borderId="38" xfId="2" applyNumberFormat="1" applyFont="1" applyFill="1" applyBorder="1" applyAlignment="1" applyProtection="1">
      <alignment vertical="center"/>
    </xf>
    <xf numFmtId="0" fontId="4" fillId="0" borderId="39" xfId="1" applyNumberFormat="1" applyFont="1" applyFill="1" applyBorder="1" applyAlignment="1" applyProtection="1">
      <alignment vertical="center"/>
    </xf>
    <xf numFmtId="177" fontId="6" fillId="0" borderId="26" xfId="2" applyNumberFormat="1" applyFont="1" applyFill="1" applyBorder="1" applyAlignment="1" applyProtection="1">
      <alignment vertical="center"/>
    </xf>
    <xf numFmtId="0" fontId="6" fillId="0" borderId="40" xfId="1" applyNumberFormat="1" applyFont="1" applyFill="1" applyBorder="1" applyAlignment="1" applyProtection="1">
      <alignment horizontal="left" vertical="center" indent="1"/>
    </xf>
    <xf numFmtId="0" fontId="4" fillId="0" borderId="5" xfId="2" applyNumberFormat="1" applyFont="1" applyFill="1" applyBorder="1" applyAlignment="1" applyProtection="1">
      <alignment horizontal="left" vertical="center" indent="1"/>
    </xf>
    <xf numFmtId="177" fontId="4" fillId="0" borderId="16" xfId="2" applyNumberFormat="1" applyFont="1" applyFill="1" applyBorder="1" applyAlignment="1" applyProtection="1">
      <alignment horizontal="right" vertical="center"/>
    </xf>
    <xf numFmtId="0" fontId="6" fillId="0" borderId="7" xfId="2" applyNumberFormat="1" applyFont="1" applyFill="1" applyBorder="1" applyAlignment="1" applyProtection="1">
      <alignment horizontal="distributed" vertical="center" indent="2"/>
    </xf>
    <xf numFmtId="0" fontId="4" fillId="0" borderId="7" xfId="2" applyNumberFormat="1" applyFont="1" applyFill="1" applyBorder="1" applyAlignment="1" applyProtection="1">
      <alignment horizontal="left" vertical="center" indent="1"/>
    </xf>
    <xf numFmtId="177" fontId="4" fillId="0" borderId="0" xfId="2" quotePrefix="1" applyNumberFormat="1" applyFont="1" applyFill="1" applyBorder="1" applyAlignment="1" applyProtection="1">
      <alignment horizontal="right" vertical="center"/>
    </xf>
    <xf numFmtId="0" fontId="4" fillId="0" borderId="20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distributed" vertical="center" wrapText="1" indent="2"/>
    </xf>
    <xf numFmtId="178" fontId="6" fillId="0" borderId="0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vertical="center"/>
    </xf>
    <xf numFmtId="0" fontId="4" fillId="0" borderId="0" xfId="1" applyNumberFormat="1" applyFont="1" applyFill="1" applyAlignment="1" applyProtection="1">
      <alignment horizontal="left" vertical="center"/>
    </xf>
    <xf numFmtId="0" fontId="27" fillId="0" borderId="0" xfId="1" applyNumberFormat="1" applyFont="1" applyFill="1" applyAlignment="1" applyProtection="1">
      <alignment horizontal="left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178" fontId="6" fillId="0" borderId="0" xfId="1" applyNumberFormat="1" applyFont="1" applyFill="1" applyAlignment="1" applyProtection="1">
      <alignment horizontal="right" vertical="center" indent="1"/>
    </xf>
    <xf numFmtId="188" fontId="6" fillId="0" borderId="0" xfId="1" applyNumberFormat="1" applyFont="1" applyFill="1" applyAlignment="1" applyProtection="1">
      <alignment horizontal="right" vertical="center" indent="1"/>
    </xf>
    <xf numFmtId="178" fontId="6" fillId="0" borderId="17" xfId="1" applyNumberFormat="1" applyFont="1" applyFill="1" applyBorder="1" applyAlignment="1" applyProtection="1">
      <alignment horizontal="right" vertical="center" indent="1"/>
    </xf>
    <xf numFmtId="189" fontId="6" fillId="0" borderId="17" xfId="1" applyNumberFormat="1" applyFont="1" applyFill="1" applyBorder="1" applyAlignment="1" applyProtection="1">
      <alignment horizontal="right" vertical="center" indent="1"/>
    </xf>
    <xf numFmtId="0" fontId="6" fillId="0" borderId="17" xfId="1" applyNumberFormat="1" applyFont="1" applyFill="1" applyBorder="1" applyAlignment="1" applyProtection="1">
      <alignment horizontal="left" vertical="center"/>
    </xf>
    <xf numFmtId="0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6" xfId="2" applyNumberFormat="1" applyFont="1" applyFill="1" applyBorder="1" applyAlignment="1" applyProtection="1">
      <alignment horizontal="center" vertical="center" wrapText="1"/>
    </xf>
    <xf numFmtId="177" fontId="6" fillId="0" borderId="13" xfId="2" applyNumberFormat="1" applyFont="1" applyFill="1" applyBorder="1" applyAlignment="1" applyProtection="1">
      <alignment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177" fontId="6" fillId="0" borderId="41" xfId="2" applyNumberFormat="1" applyFont="1" applyFill="1" applyBorder="1" applyAlignment="1" applyProtection="1">
      <alignment vertical="center"/>
    </xf>
    <xf numFmtId="177" fontId="6" fillId="0" borderId="9" xfId="2" applyNumberFormat="1" applyFont="1" applyFill="1" applyBorder="1" applyAlignment="1" applyProtection="1">
      <alignment vertical="center"/>
    </xf>
    <xf numFmtId="177" fontId="6" fillId="0" borderId="9" xfId="2" applyNumberFormat="1" applyFont="1" applyFill="1" applyBorder="1" applyAlignment="1" applyProtection="1">
      <alignment horizontal="right" vertical="center"/>
    </xf>
    <xf numFmtId="0" fontId="6" fillId="0" borderId="19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 wrapText="1"/>
    </xf>
    <xf numFmtId="178" fontId="6" fillId="0" borderId="21" xfId="2" applyNumberFormat="1" applyFont="1" applyFill="1" applyBorder="1" applyAlignment="1" applyProtection="1">
      <alignment vertical="center"/>
    </xf>
    <xf numFmtId="178" fontId="6" fillId="0" borderId="17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left" vertical="center" wrapText="1" indent="1"/>
    </xf>
    <xf numFmtId="0" fontId="6" fillId="0" borderId="0" xfId="1" applyNumberFormat="1" applyFont="1" applyFill="1" applyBorder="1" applyAlignment="1" applyProtection="1">
      <alignment horizontal="left" vertical="center" wrapText="1" indent="1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177" fontId="4" fillId="0" borderId="21" xfId="2" applyNumberFormat="1" applyFont="1" applyFill="1" applyBorder="1" applyAlignment="1" applyProtection="1">
      <alignment vertical="center"/>
    </xf>
    <xf numFmtId="177" fontId="4" fillId="0" borderId="17" xfId="2" applyNumberFormat="1" applyFont="1" applyFill="1" applyBorder="1" applyAlignment="1" applyProtection="1">
      <alignment vertical="center"/>
    </xf>
    <xf numFmtId="0" fontId="28" fillId="0" borderId="0" xfId="7" applyNumberFormat="1" applyFill="1" applyAlignment="1" applyProtection="1">
      <alignment vertical="center"/>
    </xf>
    <xf numFmtId="0" fontId="28" fillId="0" borderId="0" xfId="7">
      <alignment vertical="center"/>
    </xf>
    <xf numFmtId="0" fontId="1" fillId="0" borderId="0" xfId="1" applyNumberFormat="1" applyFill="1" applyAlignment="1" applyProtection="1">
      <alignment vertical="center"/>
    </xf>
    <xf numFmtId="0" fontId="28" fillId="0" borderId="0" xfId="7" applyNumberFormat="1" applyFill="1" applyAlignment="1">
      <alignment vertical="center"/>
    </xf>
    <xf numFmtId="0" fontId="28" fillId="0" borderId="0" xfId="7" applyNumberFormat="1" applyFill="1" applyBorder="1" applyAlignment="1" applyProtection="1">
      <alignment vertical="center"/>
    </xf>
  </cellXfs>
  <cellStyles count="8">
    <cellStyle name="パーセント 2 3" xfId="5"/>
    <cellStyle name="ハイパーリンク" xfId="7" builtinId="8"/>
    <cellStyle name="桁区切り 2" xfId="2"/>
    <cellStyle name="桁区切り 2 2 2" xfId="4"/>
    <cellStyle name="桁区切り 3" xfId="6"/>
    <cellStyle name="標準" xfId="0" builtinId="0"/>
    <cellStyle name="標準 2 2" xfId="1"/>
    <cellStyle name="標準_8-45.介護保険認定申請件数8-46、8-47、8-48、8-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36"/>
  <sheetViews>
    <sheetView tabSelected="1" workbookViewId="0"/>
  </sheetViews>
  <sheetFormatPr defaultRowHeight="13.5" x14ac:dyDescent="0.15"/>
  <sheetData>
    <row r="1" spans="1:1" x14ac:dyDescent="0.15">
      <c r="A1" t="s">
        <v>565</v>
      </c>
    </row>
    <row r="2" spans="1:1" x14ac:dyDescent="0.15">
      <c r="A2" s="483" t="s">
        <v>530</v>
      </c>
    </row>
    <row r="3" spans="1:1" x14ac:dyDescent="0.15">
      <c r="A3" s="483" t="s">
        <v>531</v>
      </c>
    </row>
    <row r="4" spans="1:1" x14ac:dyDescent="0.15">
      <c r="A4" s="483" t="s">
        <v>532</v>
      </c>
    </row>
    <row r="5" spans="1:1" x14ac:dyDescent="0.15">
      <c r="A5" s="483" t="s">
        <v>533</v>
      </c>
    </row>
    <row r="6" spans="1:1" x14ac:dyDescent="0.15">
      <c r="A6" s="483" t="s">
        <v>534</v>
      </c>
    </row>
    <row r="7" spans="1:1" x14ac:dyDescent="0.15">
      <c r="A7" s="483" t="s">
        <v>535</v>
      </c>
    </row>
    <row r="8" spans="1:1" x14ac:dyDescent="0.15">
      <c r="A8" s="483" t="s">
        <v>536</v>
      </c>
    </row>
    <row r="9" spans="1:1" x14ac:dyDescent="0.15">
      <c r="A9" s="483" t="s">
        <v>537</v>
      </c>
    </row>
    <row r="10" spans="1:1" x14ac:dyDescent="0.15">
      <c r="A10" s="483" t="s">
        <v>538</v>
      </c>
    </row>
    <row r="11" spans="1:1" x14ac:dyDescent="0.15">
      <c r="A11" s="483" t="s">
        <v>539</v>
      </c>
    </row>
    <row r="12" spans="1:1" x14ac:dyDescent="0.15">
      <c r="A12" s="483" t="s">
        <v>540</v>
      </c>
    </row>
    <row r="13" spans="1:1" x14ac:dyDescent="0.15">
      <c r="A13" s="483" t="s">
        <v>541</v>
      </c>
    </row>
    <row r="14" spans="1:1" x14ac:dyDescent="0.15">
      <c r="A14" s="483" t="s">
        <v>542</v>
      </c>
    </row>
    <row r="15" spans="1:1" x14ac:dyDescent="0.15">
      <c r="A15" s="483" t="s">
        <v>543</v>
      </c>
    </row>
    <row r="16" spans="1:1" x14ac:dyDescent="0.15">
      <c r="A16" s="483" t="s">
        <v>544</v>
      </c>
    </row>
    <row r="17" spans="1:1" x14ac:dyDescent="0.15">
      <c r="A17" s="483" t="s">
        <v>545</v>
      </c>
    </row>
    <row r="18" spans="1:1" x14ac:dyDescent="0.15">
      <c r="A18" s="483" t="s">
        <v>546</v>
      </c>
    </row>
    <row r="19" spans="1:1" x14ac:dyDescent="0.15">
      <c r="A19" s="483" t="s">
        <v>547</v>
      </c>
    </row>
    <row r="20" spans="1:1" x14ac:dyDescent="0.15">
      <c r="A20" s="483" t="s">
        <v>548</v>
      </c>
    </row>
    <row r="21" spans="1:1" x14ac:dyDescent="0.15">
      <c r="A21" s="483" t="s">
        <v>549</v>
      </c>
    </row>
    <row r="22" spans="1:1" x14ac:dyDescent="0.15">
      <c r="A22" s="483" t="s">
        <v>550</v>
      </c>
    </row>
    <row r="23" spans="1:1" x14ac:dyDescent="0.15">
      <c r="A23" s="483" t="s">
        <v>551</v>
      </c>
    </row>
    <row r="24" spans="1:1" x14ac:dyDescent="0.15">
      <c r="A24" s="483" t="s">
        <v>552</v>
      </c>
    </row>
    <row r="25" spans="1:1" x14ac:dyDescent="0.15">
      <c r="A25" s="483" t="s">
        <v>553</v>
      </c>
    </row>
    <row r="26" spans="1:1" x14ac:dyDescent="0.15">
      <c r="A26" s="483" t="s">
        <v>554</v>
      </c>
    </row>
    <row r="27" spans="1:1" x14ac:dyDescent="0.15">
      <c r="A27" s="483" t="s">
        <v>555</v>
      </c>
    </row>
    <row r="28" spans="1:1" x14ac:dyDescent="0.15">
      <c r="A28" s="483" t="s">
        <v>556</v>
      </c>
    </row>
    <row r="29" spans="1:1" x14ac:dyDescent="0.15">
      <c r="A29" s="483" t="s">
        <v>557</v>
      </c>
    </row>
    <row r="30" spans="1:1" x14ac:dyDescent="0.15">
      <c r="A30" s="483" t="s">
        <v>558</v>
      </c>
    </row>
    <row r="31" spans="1:1" x14ac:dyDescent="0.15">
      <c r="A31" s="483" t="s">
        <v>559</v>
      </c>
    </row>
    <row r="32" spans="1:1" x14ac:dyDescent="0.15">
      <c r="A32" s="483" t="s">
        <v>560</v>
      </c>
    </row>
    <row r="33" spans="1:1" x14ac:dyDescent="0.15">
      <c r="A33" s="483" t="s">
        <v>561</v>
      </c>
    </row>
    <row r="34" spans="1:1" x14ac:dyDescent="0.15">
      <c r="A34" s="483" t="s">
        <v>562</v>
      </c>
    </row>
    <row r="35" spans="1:1" x14ac:dyDescent="0.15">
      <c r="A35" s="483" t="s">
        <v>563</v>
      </c>
    </row>
    <row r="36" spans="1:1" x14ac:dyDescent="0.15">
      <c r="A36" s="483" t="s">
        <v>564</v>
      </c>
    </row>
  </sheetData>
  <phoneticPr fontId="3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8" location="'7-5(3)'!A1" display="7-5. 成人保健　（3）成人健康相談状況"/>
    <hyperlink ref="A9" location="'7-5(4)'!A1" display="7-5. 成人保健　（4）成人・老人訪問活動"/>
    <hyperlink ref="A10" location="'7-5(5)'!A1" display="7-5. 成人保健　（5）地域包括支援センター（兼務保健師分を含む）"/>
    <hyperlink ref="A11" location="'7-6(1)'!A1" display="7-6. 母子保健　（1）相談等の状況"/>
    <hyperlink ref="A12" location="'7-6(2)'!A1" display="7-6. 母子保健　（2）4か月児健康診査状況"/>
    <hyperlink ref="A13" location="'7-6(3)'!A1" display="7-6. 母子保健　（3）10か月児健康診査状況"/>
    <hyperlink ref="A14" location="'7-6(4)'!A1" display="7-6. 母子保健　（4）1歳6か月児健康診査状況"/>
    <hyperlink ref="A15" location="'7-6(5)'!A1" display="7-6. 母子保健　（5）3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25" location="'7-14'!A1" display="7-14. 施設の規模"/>
    <hyperlink ref="A26" location="'7-15'!A1" display="7-15. 年次別職員数"/>
    <hyperlink ref="A27" location="'7-16'!A1" display="7-16. 職員数の状況"/>
    <hyperlink ref="A28" location="'7-17'!A1" display="7-17. 入院患者延人数"/>
    <hyperlink ref="A29" location="'7-18'!A1" display="7-18. 外来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/>
  <dimension ref="A1:B9"/>
  <sheetViews>
    <sheetView zoomScale="110" zoomScaleNormal="110" workbookViewId="0"/>
  </sheetViews>
  <sheetFormatPr defaultColWidth="8.875" defaultRowHeight="15" customHeight="1" x14ac:dyDescent="0.15"/>
  <cols>
    <col min="1" max="1" width="11.25" style="23" customWidth="1"/>
    <col min="2" max="2" width="31.25" style="23" customWidth="1"/>
    <col min="3" max="16384" width="8.875" style="23"/>
  </cols>
  <sheetData>
    <row r="1" spans="1:2" ht="15" customHeight="1" x14ac:dyDescent="0.15">
      <c r="A1" s="482" t="s">
        <v>529</v>
      </c>
    </row>
    <row r="3" spans="1:2" ht="15" customHeight="1" x14ac:dyDescent="0.15">
      <c r="A3" s="23" t="s">
        <v>139</v>
      </c>
    </row>
    <row r="4" spans="1:2" ht="15" customHeight="1" x14ac:dyDescent="0.15">
      <c r="A4" s="101" t="s">
        <v>119</v>
      </c>
      <c r="B4" s="116" t="s">
        <v>140</v>
      </c>
    </row>
    <row r="5" spans="1:2" ht="15" customHeight="1" x14ac:dyDescent="0.15">
      <c r="A5" s="117" t="s">
        <v>59</v>
      </c>
      <c r="B5" s="118">
        <v>14048</v>
      </c>
    </row>
    <row r="6" spans="1:2" ht="15" customHeight="1" x14ac:dyDescent="0.15">
      <c r="A6" s="119" t="s">
        <v>141</v>
      </c>
      <c r="B6" s="120">
        <v>15000</v>
      </c>
    </row>
    <row r="7" spans="1:2" ht="15" customHeight="1" x14ac:dyDescent="0.15">
      <c r="A7" s="121" t="s">
        <v>142</v>
      </c>
      <c r="B7" s="68">
        <v>15124</v>
      </c>
    </row>
    <row r="8" spans="1:2" ht="15" customHeight="1" x14ac:dyDescent="0.15">
      <c r="A8" s="122" t="s">
        <v>143</v>
      </c>
    </row>
    <row r="9" spans="1:2" ht="15" customHeight="1" x14ac:dyDescent="0.15">
      <c r="B9" s="123" t="s">
        <v>144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/>
  <dimension ref="A1:K11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11" width="7.5" style="3" customWidth="1"/>
    <col min="12" max="16384" width="8.75" style="3"/>
  </cols>
  <sheetData>
    <row r="1" spans="1:11" ht="15" customHeight="1" x14ac:dyDescent="0.15">
      <c r="A1" s="482" t="s">
        <v>529</v>
      </c>
    </row>
    <row r="3" spans="1:11" ht="15" customHeight="1" x14ac:dyDescent="0.15">
      <c r="A3" s="76" t="s">
        <v>145</v>
      </c>
    </row>
    <row r="4" spans="1:11" ht="15" customHeight="1" x14ac:dyDescent="0.15">
      <c r="A4" s="2" t="s">
        <v>146</v>
      </c>
      <c r="G4" s="124"/>
      <c r="H4" s="124"/>
      <c r="I4" s="124"/>
      <c r="J4" s="124"/>
      <c r="K4" s="62" t="s">
        <v>147</v>
      </c>
    </row>
    <row r="5" spans="1:11" ht="15" customHeight="1" x14ac:dyDescent="0.15">
      <c r="A5" s="276" t="s">
        <v>119</v>
      </c>
      <c r="B5" s="278" t="s">
        <v>148</v>
      </c>
      <c r="C5" s="260" t="s">
        <v>149</v>
      </c>
      <c r="D5" s="258"/>
      <c r="E5" s="241"/>
      <c r="F5" s="280" t="s">
        <v>150</v>
      </c>
      <c r="G5" s="281"/>
      <c r="H5" s="282"/>
      <c r="I5" s="260" t="s">
        <v>151</v>
      </c>
      <c r="J5" s="258"/>
      <c r="K5" s="258"/>
    </row>
    <row r="6" spans="1:11" ht="15" customHeight="1" x14ac:dyDescent="0.15">
      <c r="A6" s="277"/>
      <c r="B6" s="279"/>
      <c r="C6" s="6" t="s">
        <v>152</v>
      </c>
      <c r="D6" s="6" t="s">
        <v>153</v>
      </c>
      <c r="E6" s="6" t="s">
        <v>154</v>
      </c>
      <c r="F6" s="6" t="s">
        <v>155</v>
      </c>
      <c r="G6" s="6" t="s">
        <v>156</v>
      </c>
      <c r="H6" s="7" t="s">
        <v>157</v>
      </c>
      <c r="I6" s="6" t="s">
        <v>158</v>
      </c>
      <c r="J6" s="6" t="s">
        <v>155</v>
      </c>
      <c r="K6" s="7" t="s">
        <v>159</v>
      </c>
    </row>
    <row r="7" spans="1:11" ht="15" customHeight="1" x14ac:dyDescent="0.15">
      <c r="A7" s="125" t="s">
        <v>59</v>
      </c>
      <c r="B7" s="120">
        <v>2879</v>
      </c>
      <c r="C7" s="79">
        <v>1630</v>
      </c>
      <c r="D7" s="79">
        <v>461</v>
      </c>
      <c r="E7" s="79">
        <v>318</v>
      </c>
      <c r="F7" s="79">
        <v>94</v>
      </c>
      <c r="G7" s="79">
        <v>170</v>
      </c>
      <c r="H7" s="79">
        <v>79</v>
      </c>
      <c r="I7" s="11">
        <v>60</v>
      </c>
      <c r="J7" s="79">
        <v>119</v>
      </c>
      <c r="K7" s="79">
        <v>347</v>
      </c>
    </row>
    <row r="8" spans="1:11" ht="15" customHeight="1" x14ac:dyDescent="0.15">
      <c r="A8" s="126">
        <v>29</v>
      </c>
      <c r="B8" s="120">
        <v>2876</v>
      </c>
      <c r="C8" s="79">
        <v>2201</v>
      </c>
      <c r="D8" s="79">
        <v>923</v>
      </c>
      <c r="E8" s="79">
        <v>385</v>
      </c>
      <c r="F8" s="79">
        <v>148</v>
      </c>
      <c r="G8" s="79">
        <v>221</v>
      </c>
      <c r="H8" s="79">
        <v>120</v>
      </c>
      <c r="I8" s="11">
        <v>48</v>
      </c>
      <c r="J8" s="79">
        <v>71</v>
      </c>
      <c r="K8" s="79">
        <v>264</v>
      </c>
    </row>
    <row r="9" spans="1:11" ht="15" customHeight="1" x14ac:dyDescent="0.15">
      <c r="A9" s="66">
        <v>30</v>
      </c>
      <c r="B9" s="120">
        <v>2670</v>
      </c>
      <c r="C9" s="79">
        <v>2863</v>
      </c>
      <c r="D9" s="79">
        <v>971</v>
      </c>
      <c r="E9" s="79">
        <v>428</v>
      </c>
      <c r="F9" s="79">
        <v>145</v>
      </c>
      <c r="G9" s="79">
        <v>209</v>
      </c>
      <c r="H9" s="79">
        <v>119</v>
      </c>
      <c r="I9" s="11">
        <v>47</v>
      </c>
      <c r="J9" s="79">
        <v>65</v>
      </c>
      <c r="K9" s="79">
        <v>243</v>
      </c>
    </row>
    <row r="10" spans="1:11" ht="15" customHeight="1" x14ac:dyDescent="0.15">
      <c r="A10" s="18" t="s">
        <v>160</v>
      </c>
      <c r="B10" s="127"/>
      <c r="C10" s="127"/>
      <c r="D10" s="127"/>
      <c r="E10" s="127"/>
      <c r="F10" s="127"/>
      <c r="G10" s="127"/>
      <c r="H10" s="127"/>
      <c r="I10" s="127"/>
      <c r="J10" s="97"/>
      <c r="K10" s="20" t="s">
        <v>161</v>
      </c>
    </row>
    <row r="11" spans="1:11" ht="15" customHeight="1" x14ac:dyDescent="0.15">
      <c r="A11" s="3" t="s">
        <v>162</v>
      </c>
      <c r="B11" s="128"/>
      <c r="C11" s="128"/>
      <c r="D11" s="128"/>
      <c r="E11" s="128"/>
      <c r="F11" s="128"/>
      <c r="G11" s="128"/>
      <c r="H11" s="128"/>
      <c r="I11" s="128"/>
      <c r="J11" s="100"/>
      <c r="K11" s="100"/>
    </row>
  </sheetData>
  <mergeCells count="5">
    <mergeCell ref="A5:A6"/>
    <mergeCell ref="B5:B6"/>
    <mergeCell ref="C5:E5"/>
    <mergeCell ref="F5:H5"/>
    <mergeCell ref="I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/>
  <dimension ref="A1:K10"/>
  <sheetViews>
    <sheetView zoomScale="110" zoomScaleNormal="110" workbookViewId="0"/>
  </sheetViews>
  <sheetFormatPr defaultColWidth="8.875" defaultRowHeight="15" customHeight="1" x14ac:dyDescent="0.15"/>
  <cols>
    <col min="1" max="1" width="11.25" style="43" customWidth="1"/>
    <col min="2" max="11" width="7.5" style="43" customWidth="1"/>
    <col min="12" max="16384" width="8.875" style="43"/>
  </cols>
  <sheetData>
    <row r="1" spans="1:11" s="3" customFormat="1" ht="15" customHeight="1" x14ac:dyDescent="0.15">
      <c r="A1" s="482" t="s">
        <v>529</v>
      </c>
    </row>
    <row r="2" spans="1:11" s="3" customFormat="1" ht="15" customHeight="1" x14ac:dyDescent="0.15"/>
    <row r="3" spans="1:11" s="3" customFormat="1" ht="15" customHeight="1" x14ac:dyDescent="0.15">
      <c r="A3" s="61" t="s">
        <v>163</v>
      </c>
      <c r="K3" s="62" t="s">
        <v>164</v>
      </c>
    </row>
    <row r="4" spans="1:11" s="3" customFormat="1" ht="15" customHeight="1" x14ac:dyDescent="0.15">
      <c r="A4" s="276" t="s">
        <v>119</v>
      </c>
      <c r="B4" s="285" t="s">
        <v>165</v>
      </c>
      <c r="C4" s="285" t="s">
        <v>166</v>
      </c>
      <c r="D4" s="285" t="s">
        <v>167</v>
      </c>
      <c r="E4" s="283" t="s">
        <v>168</v>
      </c>
      <c r="F4" s="283" t="s">
        <v>169</v>
      </c>
      <c r="G4" s="129" t="s">
        <v>170</v>
      </c>
      <c r="H4" s="130"/>
      <c r="I4" s="130"/>
      <c r="J4" s="131"/>
      <c r="K4" s="130"/>
    </row>
    <row r="5" spans="1:11" s="3" customFormat="1" ht="15" customHeight="1" x14ac:dyDescent="0.15">
      <c r="A5" s="277"/>
      <c r="B5" s="284"/>
      <c r="C5" s="284"/>
      <c r="D5" s="284"/>
      <c r="E5" s="284"/>
      <c r="F5" s="284"/>
      <c r="G5" s="6" t="s">
        <v>171</v>
      </c>
      <c r="H5" s="6" t="s">
        <v>172</v>
      </c>
      <c r="I5" s="6" t="s">
        <v>173</v>
      </c>
      <c r="J5" s="6" t="s">
        <v>174</v>
      </c>
      <c r="K5" s="7" t="s">
        <v>46</v>
      </c>
    </row>
    <row r="6" spans="1:11" s="3" customFormat="1" ht="15" customHeight="1" x14ac:dyDescent="0.15">
      <c r="A6" s="125" t="s">
        <v>59</v>
      </c>
      <c r="B6" s="132">
        <v>2855</v>
      </c>
      <c r="C6" s="11">
        <v>2795</v>
      </c>
      <c r="D6" s="133">
        <v>97.9</v>
      </c>
      <c r="E6" s="11">
        <v>285</v>
      </c>
      <c r="F6" s="133">
        <v>10.199999999999999</v>
      </c>
      <c r="G6" s="11">
        <v>62</v>
      </c>
      <c r="H6" s="11">
        <v>91</v>
      </c>
      <c r="I6" s="11">
        <v>42</v>
      </c>
      <c r="J6" s="11">
        <v>27</v>
      </c>
      <c r="K6" s="11">
        <v>76</v>
      </c>
    </row>
    <row r="7" spans="1:11" s="3" customFormat="1" ht="15" customHeight="1" x14ac:dyDescent="0.15">
      <c r="A7" s="126">
        <v>29</v>
      </c>
      <c r="B7" s="132">
        <v>2746</v>
      </c>
      <c r="C7" s="11">
        <v>2650</v>
      </c>
      <c r="D7" s="133">
        <v>96.5</v>
      </c>
      <c r="E7" s="11">
        <v>167</v>
      </c>
      <c r="F7" s="133">
        <v>6.3</v>
      </c>
      <c r="G7" s="11">
        <v>42</v>
      </c>
      <c r="H7" s="11">
        <v>88</v>
      </c>
      <c r="I7" s="11">
        <v>49</v>
      </c>
      <c r="J7" s="11">
        <v>27</v>
      </c>
      <c r="K7" s="11">
        <v>113</v>
      </c>
    </row>
    <row r="8" spans="1:11" s="3" customFormat="1" ht="15" customHeight="1" x14ac:dyDescent="0.15">
      <c r="A8" s="66">
        <v>30</v>
      </c>
      <c r="B8" s="132">
        <v>2674</v>
      </c>
      <c r="C8" s="11">
        <v>2639</v>
      </c>
      <c r="D8" s="133">
        <v>98.7</v>
      </c>
      <c r="E8" s="11">
        <v>241</v>
      </c>
      <c r="F8" s="133">
        <v>9.1</v>
      </c>
      <c r="G8" s="11">
        <v>88</v>
      </c>
      <c r="H8" s="11">
        <v>67</v>
      </c>
      <c r="I8" s="11">
        <v>53</v>
      </c>
      <c r="J8" s="11">
        <v>10</v>
      </c>
      <c r="K8" s="11">
        <v>39</v>
      </c>
    </row>
    <row r="9" spans="1:11" s="3" customFormat="1" ht="15" customHeight="1" x14ac:dyDescent="0.15">
      <c r="A9" s="18" t="s">
        <v>175</v>
      </c>
      <c r="B9" s="134"/>
      <c r="C9" s="134"/>
      <c r="D9" s="134"/>
      <c r="E9" s="134"/>
      <c r="F9" s="134"/>
      <c r="G9" s="135"/>
      <c r="H9" s="134"/>
      <c r="I9" s="134"/>
      <c r="J9" s="136"/>
      <c r="K9" s="18"/>
    </row>
    <row r="10" spans="1:11" ht="15" customHeight="1" x14ac:dyDescent="0.15">
      <c r="B10" s="137"/>
      <c r="C10" s="137"/>
      <c r="D10" s="137"/>
      <c r="E10" s="137"/>
      <c r="F10" s="137"/>
      <c r="G10" s="137"/>
      <c r="H10" s="137"/>
      <c r="I10" s="137"/>
      <c r="K10" s="74" t="s">
        <v>161</v>
      </c>
    </row>
  </sheetData>
  <mergeCells count="6">
    <mergeCell ref="F4:F5"/>
    <mergeCell ref="A4:A5"/>
    <mergeCell ref="B4:B5"/>
    <mergeCell ref="C4:C5"/>
    <mergeCell ref="D4:D5"/>
    <mergeCell ref="E4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/>
  <dimension ref="A1:K10"/>
  <sheetViews>
    <sheetView zoomScale="110" zoomScaleNormal="110" workbookViewId="0"/>
  </sheetViews>
  <sheetFormatPr defaultColWidth="9" defaultRowHeight="15" customHeight="1" x14ac:dyDescent="0.15"/>
  <cols>
    <col min="1" max="1" width="11.25" style="138" customWidth="1"/>
    <col min="2" max="11" width="7.5" style="138" customWidth="1"/>
    <col min="12" max="16384" width="9" style="138"/>
  </cols>
  <sheetData>
    <row r="1" spans="1:11" s="484" customFormat="1" ht="15" customHeight="1" x14ac:dyDescent="0.15">
      <c r="A1" s="482" t="s">
        <v>529</v>
      </c>
    </row>
    <row r="2" spans="1:11" s="484" customFormat="1" ht="15" customHeight="1" x14ac:dyDescent="0.15"/>
    <row r="3" spans="1:11" ht="15" customHeight="1" x14ac:dyDescent="0.15">
      <c r="A3" s="61" t="s">
        <v>176</v>
      </c>
      <c r="B3" s="3"/>
      <c r="C3" s="3"/>
      <c r="D3" s="3"/>
      <c r="E3" s="3"/>
      <c r="F3" s="3"/>
      <c r="G3" s="3"/>
      <c r="H3" s="3"/>
      <c r="I3" s="3"/>
      <c r="J3" s="3"/>
      <c r="K3" s="62" t="s">
        <v>164</v>
      </c>
    </row>
    <row r="4" spans="1:11" ht="15" customHeight="1" x14ac:dyDescent="0.15">
      <c r="A4" s="276" t="s">
        <v>119</v>
      </c>
      <c r="B4" s="285" t="s">
        <v>165</v>
      </c>
      <c r="C4" s="285" t="s">
        <v>166</v>
      </c>
      <c r="D4" s="285" t="s">
        <v>167</v>
      </c>
      <c r="E4" s="283" t="s">
        <v>168</v>
      </c>
      <c r="F4" s="283" t="s">
        <v>169</v>
      </c>
      <c r="G4" s="129" t="s">
        <v>170</v>
      </c>
      <c r="H4" s="130"/>
      <c r="I4" s="130"/>
      <c r="J4" s="131"/>
      <c r="K4" s="130"/>
    </row>
    <row r="5" spans="1:11" ht="15" customHeight="1" x14ac:dyDescent="0.15">
      <c r="A5" s="277"/>
      <c r="B5" s="284"/>
      <c r="C5" s="284"/>
      <c r="D5" s="284"/>
      <c r="E5" s="284"/>
      <c r="F5" s="284"/>
      <c r="G5" s="6" t="s">
        <v>171</v>
      </c>
      <c r="H5" s="6" t="s">
        <v>172</v>
      </c>
      <c r="I5" s="6" t="s">
        <v>173</v>
      </c>
      <c r="J5" s="6" t="s">
        <v>174</v>
      </c>
      <c r="K5" s="7" t="s">
        <v>46</v>
      </c>
    </row>
    <row r="6" spans="1:11" ht="15" customHeight="1" x14ac:dyDescent="0.15">
      <c r="A6" s="125" t="s">
        <v>59</v>
      </c>
      <c r="B6" s="132">
        <v>2865</v>
      </c>
      <c r="C6" s="11">
        <v>2646</v>
      </c>
      <c r="D6" s="133">
        <v>92.4</v>
      </c>
      <c r="E6" s="11">
        <v>273</v>
      </c>
      <c r="F6" s="133">
        <v>10.3</v>
      </c>
      <c r="G6" s="11">
        <v>182</v>
      </c>
      <c r="H6" s="11">
        <v>96</v>
      </c>
      <c r="I6" s="11">
        <v>44</v>
      </c>
      <c r="J6" s="11">
        <v>4</v>
      </c>
      <c r="K6" s="11">
        <v>108</v>
      </c>
    </row>
    <row r="7" spans="1:11" ht="15" customHeight="1" x14ac:dyDescent="0.15">
      <c r="A7" s="126">
        <v>29</v>
      </c>
      <c r="B7" s="132">
        <v>2837</v>
      </c>
      <c r="C7" s="11">
        <v>2650</v>
      </c>
      <c r="D7" s="133">
        <v>93.4</v>
      </c>
      <c r="E7" s="11">
        <v>253</v>
      </c>
      <c r="F7" s="133">
        <v>9.5</v>
      </c>
      <c r="G7" s="11">
        <v>195</v>
      </c>
      <c r="H7" s="11">
        <v>69</v>
      </c>
      <c r="I7" s="11">
        <v>42</v>
      </c>
      <c r="J7" s="79">
        <v>4</v>
      </c>
      <c r="K7" s="11">
        <v>57</v>
      </c>
    </row>
    <row r="8" spans="1:11" ht="15" customHeight="1" x14ac:dyDescent="0.15">
      <c r="A8" s="67">
        <v>30</v>
      </c>
      <c r="B8" s="139">
        <v>2901</v>
      </c>
      <c r="C8" s="140">
        <v>2602</v>
      </c>
      <c r="D8" s="141">
        <v>89.7</v>
      </c>
      <c r="E8" s="140">
        <v>253</v>
      </c>
      <c r="F8" s="141">
        <v>9.6999999999999993</v>
      </c>
      <c r="G8" s="140">
        <v>188</v>
      </c>
      <c r="H8" s="140">
        <v>48</v>
      </c>
      <c r="I8" s="140">
        <v>42</v>
      </c>
      <c r="J8" s="69">
        <v>1</v>
      </c>
      <c r="K8" s="140">
        <v>79</v>
      </c>
    </row>
    <row r="9" spans="1:11" ht="15" customHeight="1" x14ac:dyDescent="0.15">
      <c r="A9" s="3" t="s">
        <v>175</v>
      </c>
      <c r="B9" s="3"/>
      <c r="C9" s="3"/>
      <c r="D9" s="3"/>
      <c r="E9" s="3"/>
      <c r="F9" s="3"/>
      <c r="G9" s="142"/>
      <c r="H9" s="3"/>
      <c r="I9" s="3"/>
      <c r="J9" s="3"/>
    </row>
    <row r="10" spans="1:11" ht="15" customHeight="1" x14ac:dyDescent="0.15">
      <c r="K10" s="74" t="s">
        <v>161</v>
      </c>
    </row>
  </sheetData>
  <mergeCells count="6">
    <mergeCell ref="F4:F5"/>
    <mergeCell ref="A4:A5"/>
    <mergeCell ref="B4:B5"/>
    <mergeCell ref="C4:C5"/>
    <mergeCell ref="D4:D5"/>
    <mergeCell ref="E4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6" width="7.5" style="3" customWidth="1"/>
    <col min="7" max="10" width="9.375" style="3" customWidth="1"/>
    <col min="11" max="16384" width="8.75" style="3"/>
  </cols>
  <sheetData>
    <row r="1" spans="1:10" ht="15" customHeight="1" x14ac:dyDescent="0.15">
      <c r="A1" s="482" t="s">
        <v>529</v>
      </c>
    </row>
    <row r="3" spans="1:10" ht="15" customHeight="1" x14ac:dyDescent="0.15">
      <c r="A3" s="61" t="s">
        <v>177</v>
      </c>
      <c r="J3" s="62" t="s">
        <v>164</v>
      </c>
    </row>
    <row r="4" spans="1:10" ht="15" customHeight="1" x14ac:dyDescent="0.15">
      <c r="A4" s="276" t="s">
        <v>119</v>
      </c>
      <c r="B4" s="285" t="s">
        <v>165</v>
      </c>
      <c r="C4" s="285" t="s">
        <v>166</v>
      </c>
      <c r="D4" s="285" t="s">
        <v>167</v>
      </c>
      <c r="E4" s="283" t="s">
        <v>178</v>
      </c>
      <c r="F4" s="283" t="s">
        <v>169</v>
      </c>
      <c r="G4" s="260" t="s">
        <v>170</v>
      </c>
      <c r="H4" s="258"/>
      <c r="I4" s="286"/>
      <c r="J4" s="143" t="s">
        <v>179</v>
      </c>
    </row>
    <row r="5" spans="1:10" ht="15" customHeight="1" x14ac:dyDescent="0.15">
      <c r="A5" s="277"/>
      <c r="B5" s="284"/>
      <c r="C5" s="284"/>
      <c r="D5" s="284"/>
      <c r="E5" s="284"/>
      <c r="F5" s="287"/>
      <c r="G5" s="6" t="s">
        <v>180</v>
      </c>
      <c r="H5" s="7" t="s">
        <v>181</v>
      </c>
      <c r="I5" s="7" t="s">
        <v>182</v>
      </c>
      <c r="J5" s="7" t="s">
        <v>183</v>
      </c>
    </row>
    <row r="6" spans="1:10" ht="15" customHeight="1" x14ac:dyDescent="0.15">
      <c r="A6" s="125" t="s">
        <v>59</v>
      </c>
      <c r="B6" s="132">
        <v>2901</v>
      </c>
      <c r="C6" s="11">
        <v>2789</v>
      </c>
      <c r="D6" s="133">
        <v>96.1</v>
      </c>
      <c r="E6" s="11">
        <v>351</v>
      </c>
      <c r="F6" s="133">
        <v>12.6</v>
      </c>
      <c r="G6" s="11">
        <v>78</v>
      </c>
      <c r="H6" s="11">
        <v>243</v>
      </c>
      <c r="I6" s="11">
        <v>30</v>
      </c>
      <c r="J6" s="11">
        <v>36</v>
      </c>
    </row>
    <row r="7" spans="1:10" ht="15" customHeight="1" x14ac:dyDescent="0.15">
      <c r="A7" s="126">
        <v>29</v>
      </c>
      <c r="B7" s="132">
        <v>2903</v>
      </c>
      <c r="C7" s="11">
        <v>2814</v>
      </c>
      <c r="D7" s="133">
        <v>96.9</v>
      </c>
      <c r="E7" s="11">
        <v>313</v>
      </c>
      <c r="F7" s="133">
        <v>11.1</v>
      </c>
      <c r="G7" s="11">
        <v>113</v>
      </c>
      <c r="H7" s="11">
        <v>174</v>
      </c>
      <c r="I7" s="11">
        <v>26</v>
      </c>
      <c r="J7" s="11">
        <v>14</v>
      </c>
    </row>
    <row r="8" spans="1:10" ht="15" customHeight="1" x14ac:dyDescent="0.15">
      <c r="A8" s="66">
        <v>30</v>
      </c>
      <c r="B8" s="132">
        <v>2848</v>
      </c>
      <c r="C8" s="11">
        <v>2771</v>
      </c>
      <c r="D8" s="133">
        <v>97.3</v>
      </c>
      <c r="E8" s="11">
        <v>392</v>
      </c>
      <c r="F8" s="133">
        <v>14.1</v>
      </c>
      <c r="G8" s="11">
        <v>80</v>
      </c>
      <c r="H8" s="11">
        <v>269</v>
      </c>
      <c r="I8" s="11">
        <v>43</v>
      </c>
      <c r="J8" s="11">
        <v>24</v>
      </c>
    </row>
    <row r="9" spans="1:10" ht="15" customHeight="1" x14ac:dyDescent="0.15">
      <c r="A9" s="18"/>
      <c r="B9" s="18"/>
      <c r="C9" s="18"/>
      <c r="D9" s="18"/>
      <c r="E9" s="18"/>
      <c r="F9" s="18"/>
      <c r="G9" s="144"/>
      <c r="H9" s="18"/>
      <c r="I9" s="18"/>
      <c r="J9" s="20" t="s">
        <v>161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/>
  <dimension ref="A1:K9"/>
  <sheetViews>
    <sheetView zoomScale="110" zoomScaleNormal="110" workbookViewId="0"/>
  </sheetViews>
  <sheetFormatPr defaultColWidth="8.75" defaultRowHeight="15" customHeight="1" x14ac:dyDescent="0.15"/>
  <cols>
    <col min="1" max="1" width="11.25" style="147" customWidth="1"/>
    <col min="2" max="11" width="7.5" style="147" customWidth="1"/>
    <col min="12" max="16384" width="8.75" style="147"/>
  </cols>
  <sheetData>
    <row r="1" spans="1:11" s="71" customFormat="1" ht="15" customHeight="1" x14ac:dyDescent="0.15">
      <c r="A1" s="485" t="s">
        <v>529</v>
      </c>
    </row>
    <row r="2" spans="1:11" s="71" customFormat="1" ht="15" customHeight="1" x14ac:dyDescent="0.15"/>
    <row r="3" spans="1:11" ht="15" customHeight="1" x14ac:dyDescent="0.15">
      <c r="A3" s="61" t="s">
        <v>184</v>
      </c>
      <c r="B3" s="3"/>
      <c r="C3" s="3"/>
      <c r="D3" s="3"/>
      <c r="E3" s="3"/>
      <c r="F3" s="3"/>
      <c r="G3" s="3"/>
      <c r="H3" s="145"/>
      <c r="I3" s="61"/>
      <c r="J3" s="3"/>
      <c r="K3" s="146" t="s">
        <v>185</v>
      </c>
    </row>
    <row r="4" spans="1:11" ht="15" customHeight="1" x14ac:dyDescent="0.15">
      <c r="A4" s="276" t="s">
        <v>186</v>
      </c>
      <c r="B4" s="285" t="s">
        <v>187</v>
      </c>
      <c r="C4" s="285" t="s">
        <v>188</v>
      </c>
      <c r="D4" s="285" t="s">
        <v>189</v>
      </c>
      <c r="E4" s="283" t="s">
        <v>190</v>
      </c>
      <c r="F4" s="283" t="s">
        <v>169</v>
      </c>
      <c r="G4" s="288" t="s">
        <v>191</v>
      </c>
      <c r="H4" s="289"/>
      <c r="I4" s="289"/>
      <c r="J4" s="148" t="s">
        <v>192</v>
      </c>
      <c r="K4" s="149" t="s">
        <v>193</v>
      </c>
    </row>
    <row r="5" spans="1:11" ht="15" customHeight="1" x14ac:dyDescent="0.15">
      <c r="A5" s="277"/>
      <c r="B5" s="284"/>
      <c r="C5" s="284"/>
      <c r="D5" s="290"/>
      <c r="E5" s="287"/>
      <c r="F5" s="287"/>
      <c r="G5" s="6" t="s">
        <v>180</v>
      </c>
      <c r="H5" s="7" t="s">
        <v>181</v>
      </c>
      <c r="I5" s="7" t="s">
        <v>182</v>
      </c>
      <c r="J5" s="6" t="s">
        <v>194</v>
      </c>
      <c r="K5" s="7" t="s">
        <v>195</v>
      </c>
    </row>
    <row r="6" spans="1:11" ht="15" customHeight="1" x14ac:dyDescent="0.15">
      <c r="A6" s="125" t="s">
        <v>59</v>
      </c>
      <c r="B6" s="132">
        <v>2875</v>
      </c>
      <c r="C6" s="11">
        <v>2730</v>
      </c>
      <c r="D6" s="133">
        <v>95</v>
      </c>
      <c r="E6" s="11">
        <v>657</v>
      </c>
      <c r="F6" s="133">
        <v>24.1</v>
      </c>
      <c r="G6" s="11">
        <v>259</v>
      </c>
      <c r="H6" s="11">
        <v>93</v>
      </c>
      <c r="I6" s="150">
        <v>25</v>
      </c>
      <c r="J6" s="11">
        <v>420</v>
      </c>
      <c r="K6" s="11">
        <v>146</v>
      </c>
    </row>
    <row r="7" spans="1:11" ht="15" customHeight="1" x14ac:dyDescent="0.15">
      <c r="A7" s="126">
        <v>29</v>
      </c>
      <c r="B7" s="132">
        <v>2910</v>
      </c>
      <c r="C7" s="11">
        <v>2745</v>
      </c>
      <c r="D7" s="133">
        <v>94.3</v>
      </c>
      <c r="E7" s="11">
        <v>344</v>
      </c>
      <c r="F7" s="133">
        <v>12.5</v>
      </c>
      <c r="G7" s="11">
        <v>273</v>
      </c>
      <c r="H7" s="11">
        <v>53</v>
      </c>
      <c r="I7" s="150">
        <v>18</v>
      </c>
      <c r="J7" s="11">
        <v>367</v>
      </c>
      <c r="K7" s="11">
        <v>180</v>
      </c>
    </row>
    <row r="8" spans="1:11" ht="15" customHeight="1" x14ac:dyDescent="0.15">
      <c r="A8" s="66">
        <v>30</v>
      </c>
      <c r="B8" s="132">
        <v>2899</v>
      </c>
      <c r="C8" s="11">
        <v>2703</v>
      </c>
      <c r="D8" s="133">
        <v>93.2</v>
      </c>
      <c r="E8" s="11">
        <v>413</v>
      </c>
      <c r="F8" s="133">
        <v>15.2</v>
      </c>
      <c r="G8" s="11">
        <v>326</v>
      </c>
      <c r="H8" s="11">
        <v>68</v>
      </c>
      <c r="I8" s="150">
        <v>19</v>
      </c>
      <c r="J8" s="11">
        <v>297</v>
      </c>
      <c r="K8" s="11">
        <v>242</v>
      </c>
    </row>
    <row r="9" spans="1:11" ht="15" customHeight="1" x14ac:dyDescent="0.15">
      <c r="A9" s="18"/>
      <c r="B9" s="18"/>
      <c r="C9" s="18"/>
      <c r="D9" s="144"/>
      <c r="E9" s="18"/>
      <c r="F9" s="18"/>
      <c r="G9" s="18"/>
      <c r="H9" s="20"/>
      <c r="I9" s="18"/>
      <c r="J9" s="18"/>
      <c r="K9" s="20" t="s">
        <v>117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/>
  <dimension ref="A1:M8"/>
  <sheetViews>
    <sheetView zoomScale="110" zoomScaleNormal="110" workbookViewId="0"/>
  </sheetViews>
  <sheetFormatPr defaultColWidth="8.75" defaultRowHeight="15" customHeight="1" x14ac:dyDescent="0.15"/>
  <cols>
    <col min="1" max="1" width="11.25" style="152" customWidth="1"/>
    <col min="2" max="2" width="6.875" style="152" customWidth="1"/>
    <col min="3" max="3" width="7.5" style="152" customWidth="1"/>
    <col min="4" max="4" width="5" style="152" customWidth="1"/>
    <col min="5" max="5" width="5.625" style="152" customWidth="1"/>
    <col min="6" max="6" width="5" style="152" customWidth="1"/>
    <col min="7" max="7" width="4.375" style="152" customWidth="1"/>
    <col min="8" max="8" width="6.875" style="152" customWidth="1"/>
    <col min="9" max="9" width="7.5" style="152" customWidth="1"/>
    <col min="10" max="10" width="5.625" style="152" customWidth="1"/>
    <col min="11" max="11" width="6.25" style="152" customWidth="1"/>
    <col min="12" max="12" width="6.875" style="152" customWidth="1"/>
    <col min="13" max="13" width="7.5" style="152" customWidth="1"/>
    <col min="14" max="16384" width="8.75" style="152"/>
  </cols>
  <sheetData>
    <row r="1" spans="1:13" ht="15" customHeight="1" x14ac:dyDescent="0.15">
      <c r="A1" s="485" t="s">
        <v>529</v>
      </c>
    </row>
    <row r="3" spans="1:13" ht="15" customHeight="1" x14ac:dyDescent="0.15">
      <c r="A3" s="151" t="s">
        <v>196</v>
      </c>
      <c r="B3" s="151"/>
      <c r="C3" s="151"/>
      <c r="D3" s="151"/>
      <c r="E3" s="151"/>
      <c r="F3" s="151"/>
      <c r="G3" s="151"/>
      <c r="H3" s="151"/>
      <c r="I3" s="151"/>
      <c r="J3" s="151"/>
      <c r="M3" s="153" t="s">
        <v>2</v>
      </c>
    </row>
    <row r="4" spans="1:13" ht="15" customHeight="1" x14ac:dyDescent="0.15">
      <c r="A4" s="154" t="s">
        <v>119</v>
      </c>
      <c r="B4" s="291" t="s">
        <v>197</v>
      </c>
      <c r="C4" s="292"/>
      <c r="D4" s="291" t="s">
        <v>198</v>
      </c>
      <c r="E4" s="292"/>
      <c r="F4" s="291" t="s">
        <v>199</v>
      </c>
      <c r="G4" s="292"/>
      <c r="H4" s="291" t="s">
        <v>200</v>
      </c>
      <c r="I4" s="292"/>
      <c r="J4" s="155" t="s">
        <v>201</v>
      </c>
      <c r="K4" s="155" t="s">
        <v>131</v>
      </c>
      <c r="L4" s="293" t="s">
        <v>8</v>
      </c>
      <c r="M4" s="294"/>
    </row>
    <row r="5" spans="1:13" ht="15" customHeight="1" x14ac:dyDescent="0.15">
      <c r="A5" s="125" t="s">
        <v>59</v>
      </c>
      <c r="B5" s="156">
        <v>2780</v>
      </c>
      <c r="C5" s="157">
        <v>2418</v>
      </c>
      <c r="D5" s="158">
        <v>453</v>
      </c>
      <c r="E5" s="159">
        <v>397</v>
      </c>
      <c r="F5" s="158">
        <v>150</v>
      </c>
      <c r="G5" s="159">
        <v>25</v>
      </c>
      <c r="H5" s="158">
        <v>2231</v>
      </c>
      <c r="I5" s="159">
        <v>2012</v>
      </c>
      <c r="J5" s="158">
        <v>216</v>
      </c>
      <c r="K5" s="158">
        <v>290</v>
      </c>
      <c r="L5" s="160">
        <v>6120</v>
      </c>
      <c r="M5" s="161">
        <v>4852</v>
      </c>
    </row>
    <row r="6" spans="1:13" ht="15" customHeight="1" x14ac:dyDescent="0.15">
      <c r="A6" s="66">
        <v>29</v>
      </c>
      <c r="B6" s="156">
        <v>2697</v>
      </c>
      <c r="C6" s="159">
        <v>2368</v>
      </c>
      <c r="D6" s="158">
        <v>281</v>
      </c>
      <c r="E6" s="159">
        <v>259</v>
      </c>
      <c r="F6" s="158">
        <v>152</v>
      </c>
      <c r="G6" s="159">
        <v>25</v>
      </c>
      <c r="H6" s="158">
        <v>2294</v>
      </c>
      <c r="I6" s="159">
        <v>2104</v>
      </c>
      <c r="J6" s="158">
        <v>163</v>
      </c>
      <c r="K6" s="158">
        <v>227</v>
      </c>
      <c r="L6" s="160">
        <v>5814</v>
      </c>
      <c r="M6" s="161">
        <v>4756</v>
      </c>
    </row>
    <row r="7" spans="1:13" ht="15" customHeight="1" x14ac:dyDescent="0.15">
      <c r="A7" s="66">
        <v>30</v>
      </c>
      <c r="B7" s="156">
        <v>2458</v>
      </c>
      <c r="C7" s="159">
        <v>2245</v>
      </c>
      <c r="D7" s="158">
        <v>290</v>
      </c>
      <c r="E7" s="159">
        <v>258</v>
      </c>
      <c r="F7" s="158">
        <v>81</v>
      </c>
      <c r="G7" s="159">
        <v>12</v>
      </c>
      <c r="H7" s="158">
        <v>2248</v>
      </c>
      <c r="I7" s="159">
        <v>1998</v>
      </c>
      <c r="J7" s="158">
        <v>190</v>
      </c>
      <c r="K7" s="158">
        <v>300</v>
      </c>
      <c r="L7" s="160">
        <f>SUM(B7,D7,F7,H7,J7,K7)</f>
        <v>5567</v>
      </c>
      <c r="M7" s="161">
        <f>SUM(C7,E7,G7,I7)</f>
        <v>4513</v>
      </c>
    </row>
    <row r="8" spans="1:13" ht="15" customHeight="1" x14ac:dyDescent="0.15">
      <c r="A8" s="162" t="s">
        <v>202</v>
      </c>
      <c r="B8" s="162"/>
      <c r="C8" s="163"/>
      <c r="D8" s="163"/>
      <c r="E8" s="163"/>
      <c r="F8" s="163"/>
      <c r="G8" s="163"/>
      <c r="H8" s="163"/>
      <c r="I8" s="163"/>
      <c r="J8" s="163"/>
      <c r="K8" s="164"/>
      <c r="L8" s="164"/>
      <c r="M8" s="165" t="s">
        <v>203</v>
      </c>
    </row>
  </sheetData>
  <mergeCells count="5">
    <mergeCell ref="B4:C4"/>
    <mergeCell ref="D4:E4"/>
    <mergeCell ref="F4:G4"/>
    <mergeCell ref="H4:I4"/>
    <mergeCell ref="L4:M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F9"/>
  <sheetViews>
    <sheetView zoomScale="110" zoomScaleNormal="110" workbookViewId="0"/>
  </sheetViews>
  <sheetFormatPr defaultColWidth="8.875" defaultRowHeight="15" customHeight="1" x14ac:dyDescent="0.15"/>
  <cols>
    <col min="1" max="1" width="11.25" style="43" customWidth="1"/>
    <col min="2" max="2" width="25" style="43" customWidth="1"/>
    <col min="3" max="3" width="18.125" style="43" customWidth="1"/>
    <col min="4" max="4" width="6.875" style="43" customWidth="1"/>
    <col min="5" max="5" width="18.125" style="43" customWidth="1"/>
    <col min="6" max="6" width="6.875" style="43" customWidth="1"/>
    <col min="7" max="16384" width="8.875" style="43"/>
  </cols>
  <sheetData>
    <row r="1" spans="1:6" s="3" customFormat="1" ht="15" customHeight="1" x14ac:dyDescent="0.15">
      <c r="A1" s="482" t="s">
        <v>529</v>
      </c>
    </row>
    <row r="2" spans="1:6" s="3" customFormat="1" ht="15" customHeight="1" x14ac:dyDescent="0.15"/>
    <row r="3" spans="1:6" s="3" customFormat="1" ht="15" customHeight="1" x14ac:dyDescent="0.15">
      <c r="A3" s="166" t="s">
        <v>204</v>
      </c>
    </row>
    <row r="4" spans="1:6" s="3" customFormat="1" ht="15" customHeight="1" x14ac:dyDescent="0.15">
      <c r="A4" s="2" t="s">
        <v>205</v>
      </c>
      <c r="B4" s="2"/>
      <c r="C4" s="2"/>
      <c r="D4" s="2"/>
      <c r="E4" s="2"/>
      <c r="F4" s="5" t="s">
        <v>2</v>
      </c>
    </row>
    <row r="5" spans="1:6" s="3" customFormat="1" ht="15" customHeight="1" x14ac:dyDescent="0.15">
      <c r="A5" s="98" t="s">
        <v>119</v>
      </c>
      <c r="B5" s="7" t="s">
        <v>206</v>
      </c>
      <c r="C5" s="280" t="s">
        <v>207</v>
      </c>
      <c r="D5" s="282"/>
      <c r="E5" s="260" t="s">
        <v>208</v>
      </c>
      <c r="F5" s="258"/>
    </row>
    <row r="6" spans="1:6" s="3" customFormat="1" ht="15" customHeight="1" x14ac:dyDescent="0.15">
      <c r="A6" s="125" t="s">
        <v>59</v>
      </c>
      <c r="B6" s="132">
        <v>9405</v>
      </c>
      <c r="C6" s="11" t="s">
        <v>209</v>
      </c>
      <c r="D6" s="11">
        <v>4074</v>
      </c>
      <c r="E6" s="11" t="s">
        <v>209</v>
      </c>
      <c r="F6" s="11">
        <v>2659</v>
      </c>
    </row>
    <row r="7" spans="1:6" s="3" customFormat="1" ht="15" customHeight="1" x14ac:dyDescent="0.15">
      <c r="A7" s="126">
        <v>29</v>
      </c>
      <c r="B7" s="132">
        <v>8831</v>
      </c>
      <c r="C7" s="11" t="s">
        <v>209</v>
      </c>
      <c r="D7" s="11">
        <v>3516</v>
      </c>
      <c r="E7" s="11" t="s">
        <v>209</v>
      </c>
      <c r="F7" s="11">
        <v>2493</v>
      </c>
    </row>
    <row r="8" spans="1:6" s="3" customFormat="1" ht="15" customHeight="1" x14ac:dyDescent="0.15">
      <c r="A8" s="66">
        <v>30</v>
      </c>
      <c r="B8" s="132">
        <v>8668</v>
      </c>
      <c r="C8" s="11" t="s">
        <v>209</v>
      </c>
      <c r="D8" s="11">
        <v>3605</v>
      </c>
      <c r="E8" s="11" t="s">
        <v>209</v>
      </c>
      <c r="F8" s="11">
        <v>2532</v>
      </c>
    </row>
    <row r="9" spans="1:6" s="3" customFormat="1" ht="15" customHeight="1" x14ac:dyDescent="0.15">
      <c r="A9" s="18" t="s">
        <v>210</v>
      </c>
      <c r="B9" s="18"/>
      <c r="C9" s="18"/>
      <c r="D9" s="18"/>
      <c r="E9" s="18"/>
      <c r="F9" s="20" t="s">
        <v>117</v>
      </c>
    </row>
  </sheetData>
  <mergeCells count="2">
    <mergeCell ref="C5:D5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/>
  <dimension ref="A1:E10"/>
  <sheetViews>
    <sheetView zoomScale="110" zoomScaleNormal="110" workbookViewId="0"/>
  </sheetViews>
  <sheetFormatPr defaultColWidth="5.125" defaultRowHeight="15" customHeight="1" x14ac:dyDescent="0.15"/>
  <cols>
    <col min="1" max="1" width="11.25" style="43" customWidth="1"/>
    <col min="2" max="3" width="15" style="43" customWidth="1"/>
    <col min="4" max="5" width="13.75" style="43" customWidth="1"/>
    <col min="6" max="16384" width="5.125" style="43"/>
  </cols>
  <sheetData>
    <row r="1" spans="1:5" s="3" customFormat="1" ht="15" customHeight="1" x14ac:dyDescent="0.15">
      <c r="A1" s="482" t="s">
        <v>529</v>
      </c>
    </row>
    <row r="2" spans="1:5" s="3" customFormat="1" ht="15" customHeight="1" x14ac:dyDescent="0.15"/>
    <row r="3" spans="1:5" ht="15" customHeight="1" x14ac:dyDescent="0.15">
      <c r="A3" s="2" t="s">
        <v>211</v>
      </c>
      <c r="B3" s="2"/>
      <c r="C3" s="2"/>
      <c r="E3" s="5" t="s">
        <v>2</v>
      </c>
    </row>
    <row r="4" spans="1:5" ht="15" customHeight="1" x14ac:dyDescent="0.15">
      <c r="A4" s="276" t="s">
        <v>119</v>
      </c>
      <c r="B4" s="260" t="s">
        <v>212</v>
      </c>
      <c r="C4" s="258"/>
      <c r="D4" s="258"/>
      <c r="E4" s="258"/>
    </row>
    <row r="5" spans="1:5" ht="15" customHeight="1" x14ac:dyDescent="0.15">
      <c r="A5" s="295"/>
      <c r="B5" s="260" t="s">
        <v>213</v>
      </c>
      <c r="C5" s="258"/>
      <c r="D5" s="260" t="s">
        <v>214</v>
      </c>
      <c r="E5" s="258"/>
    </row>
    <row r="6" spans="1:5" ht="15" customHeight="1" x14ac:dyDescent="0.15">
      <c r="A6" s="125" t="s">
        <v>59</v>
      </c>
      <c r="B6" s="118">
        <v>1276</v>
      </c>
      <c r="C6" s="167" t="s">
        <v>215</v>
      </c>
      <c r="D6" s="167">
        <v>218</v>
      </c>
      <c r="E6" s="167" t="s">
        <v>216</v>
      </c>
    </row>
    <row r="7" spans="1:5" ht="15" customHeight="1" x14ac:dyDescent="0.15">
      <c r="A7" s="126">
        <v>29</v>
      </c>
      <c r="B7" s="120">
        <v>1015</v>
      </c>
      <c r="C7" s="167" t="s">
        <v>217</v>
      </c>
      <c r="D7" s="167">
        <v>257</v>
      </c>
      <c r="E7" s="167" t="s">
        <v>218</v>
      </c>
    </row>
    <row r="8" spans="1:5" ht="15" customHeight="1" x14ac:dyDescent="0.15">
      <c r="A8" s="66">
        <v>30</v>
      </c>
      <c r="B8" s="120">
        <v>1162</v>
      </c>
      <c r="C8" s="167" t="s">
        <v>219</v>
      </c>
      <c r="D8" s="167">
        <v>268</v>
      </c>
      <c r="E8" s="167" t="s">
        <v>220</v>
      </c>
    </row>
    <row r="9" spans="1:5" ht="15" customHeight="1" x14ac:dyDescent="0.15">
      <c r="A9" s="18" t="s">
        <v>221</v>
      </c>
      <c r="B9" s="18"/>
      <c r="C9" s="18"/>
      <c r="D9" s="60"/>
      <c r="E9" s="168" t="s">
        <v>117</v>
      </c>
    </row>
    <row r="10" spans="1:5" ht="15" customHeight="1" x14ac:dyDescent="0.15">
      <c r="A10" s="2"/>
    </row>
  </sheetData>
  <mergeCells count="4">
    <mergeCell ref="A4:A5"/>
    <mergeCell ref="B4:E4"/>
    <mergeCell ref="B5:C5"/>
    <mergeCell ref="D5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/>
  <dimension ref="A1:H9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5" width="10.625" style="3" customWidth="1"/>
    <col min="6" max="6" width="11.25" style="3" customWidth="1"/>
    <col min="7" max="7" width="10" style="3" customWidth="1"/>
    <col min="8" max="8" width="11.25" style="3" customWidth="1"/>
    <col min="9" max="16384" width="8.875" style="3"/>
  </cols>
  <sheetData>
    <row r="1" spans="1:8" ht="15" customHeight="1" x14ac:dyDescent="0.15">
      <c r="A1" s="482" t="s">
        <v>529</v>
      </c>
    </row>
    <row r="3" spans="1:8" ht="15" customHeight="1" x14ac:dyDescent="0.15">
      <c r="A3" s="76" t="s">
        <v>222</v>
      </c>
    </row>
    <row r="4" spans="1:8" ht="15" customHeight="1" x14ac:dyDescent="0.15">
      <c r="A4" s="61"/>
      <c r="B4" s="61"/>
      <c r="C4" s="61"/>
      <c r="D4" s="61"/>
      <c r="E4" s="2"/>
      <c r="F4" s="2"/>
      <c r="G4" s="62"/>
      <c r="H4" s="62" t="s">
        <v>223</v>
      </c>
    </row>
    <row r="5" spans="1:8" ht="15" customHeight="1" x14ac:dyDescent="0.15">
      <c r="A5" s="98" t="s">
        <v>224</v>
      </c>
      <c r="B5" s="7" t="s">
        <v>225</v>
      </c>
      <c r="C5" s="6" t="s">
        <v>226</v>
      </c>
      <c r="D5" s="6" t="s">
        <v>227</v>
      </c>
      <c r="E5" s="6" t="s">
        <v>228</v>
      </c>
      <c r="F5" s="6" t="s">
        <v>229</v>
      </c>
      <c r="G5" s="260" t="s">
        <v>230</v>
      </c>
      <c r="H5" s="296"/>
    </row>
    <row r="6" spans="1:8" ht="15" customHeight="1" x14ac:dyDescent="0.15">
      <c r="A6" s="125" t="s">
        <v>59</v>
      </c>
      <c r="B6" s="120">
        <v>324</v>
      </c>
      <c r="C6" s="11">
        <v>939</v>
      </c>
      <c r="D6" s="11">
        <v>707</v>
      </c>
      <c r="E6" s="11">
        <v>104</v>
      </c>
      <c r="F6" s="169">
        <v>971</v>
      </c>
      <c r="G6" s="169">
        <v>2115</v>
      </c>
      <c r="H6" s="170">
        <v>523</v>
      </c>
    </row>
    <row r="7" spans="1:8" ht="15" customHeight="1" x14ac:dyDescent="0.15">
      <c r="A7" s="126">
        <v>29</v>
      </c>
      <c r="B7" s="120">
        <v>263</v>
      </c>
      <c r="C7" s="11">
        <v>969</v>
      </c>
      <c r="D7" s="11">
        <v>638</v>
      </c>
      <c r="E7" s="11">
        <v>91</v>
      </c>
      <c r="F7" s="169">
        <v>1197</v>
      </c>
      <c r="G7" s="169">
        <v>2046</v>
      </c>
      <c r="H7" s="170" t="s">
        <v>231</v>
      </c>
    </row>
    <row r="8" spans="1:8" ht="15" customHeight="1" x14ac:dyDescent="0.15">
      <c r="A8" s="66">
        <v>30</v>
      </c>
      <c r="B8" s="120">
        <v>281</v>
      </c>
      <c r="C8" s="11">
        <v>969</v>
      </c>
      <c r="D8" s="11">
        <v>644</v>
      </c>
      <c r="E8" s="11">
        <v>120</v>
      </c>
      <c r="F8" s="169">
        <v>1044</v>
      </c>
      <c r="G8" s="169">
        <v>1931</v>
      </c>
      <c r="H8" s="170" t="s">
        <v>232</v>
      </c>
    </row>
    <row r="9" spans="1:8" ht="15" customHeight="1" x14ac:dyDescent="0.15">
      <c r="A9" s="171"/>
      <c r="B9" s="171"/>
      <c r="C9" s="171"/>
      <c r="D9" s="18"/>
      <c r="E9" s="18"/>
      <c r="F9" s="18"/>
      <c r="G9" s="20"/>
      <c r="H9" s="20" t="s">
        <v>117</v>
      </c>
    </row>
  </sheetData>
  <mergeCells count="1">
    <mergeCell ref="G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/>
  <dimension ref="A1:E21"/>
  <sheetViews>
    <sheetView zoomScale="110" zoomScaleNormal="110" workbookViewId="0"/>
  </sheetViews>
  <sheetFormatPr defaultColWidth="8.75" defaultRowHeight="15" customHeight="1" x14ac:dyDescent="0.15"/>
  <cols>
    <col min="1" max="1" width="12.5" style="3" customWidth="1"/>
    <col min="2" max="2" width="10" style="3" customWidth="1"/>
    <col min="3" max="5" width="21.25" style="3" customWidth="1"/>
    <col min="6" max="16384" width="8.75" style="3"/>
  </cols>
  <sheetData>
    <row r="1" spans="1:5" ht="15" customHeight="1" x14ac:dyDescent="0.15">
      <c r="A1" s="482" t="s">
        <v>529</v>
      </c>
    </row>
    <row r="3" spans="1:5" ht="15" customHeight="1" x14ac:dyDescent="0.15">
      <c r="A3" s="1" t="s">
        <v>0</v>
      </c>
      <c r="B3" s="2"/>
      <c r="C3" s="2"/>
      <c r="D3" s="2"/>
      <c r="E3" s="2"/>
    </row>
    <row r="4" spans="1:5" ht="15" customHeight="1" x14ac:dyDescent="0.15">
      <c r="A4" s="4" t="s">
        <v>1</v>
      </c>
      <c r="B4" s="2"/>
      <c r="C4" s="2"/>
      <c r="D4" s="2"/>
      <c r="E4" s="5" t="s">
        <v>2</v>
      </c>
    </row>
    <row r="5" spans="1:5" ht="15" customHeight="1" x14ac:dyDescent="0.15">
      <c r="A5" s="241" t="s">
        <v>3</v>
      </c>
      <c r="B5" s="242"/>
      <c r="C5" s="6" t="s">
        <v>4</v>
      </c>
      <c r="D5" s="6" t="s">
        <v>5</v>
      </c>
      <c r="E5" s="7" t="s">
        <v>6</v>
      </c>
    </row>
    <row r="6" spans="1:5" ht="15" customHeight="1" x14ac:dyDescent="0.15">
      <c r="A6" s="243" t="s">
        <v>7</v>
      </c>
      <c r="B6" s="8" t="s">
        <v>8</v>
      </c>
      <c r="C6" s="9">
        <v>2808</v>
      </c>
      <c r="D6" s="9">
        <v>2708</v>
      </c>
      <c r="E6" s="9">
        <v>2618</v>
      </c>
    </row>
    <row r="7" spans="1:5" ht="15" customHeight="1" x14ac:dyDescent="0.15">
      <c r="A7" s="239"/>
      <c r="B7" s="10" t="s">
        <v>9</v>
      </c>
      <c r="C7" s="11">
        <v>1405</v>
      </c>
      <c r="D7" s="11">
        <v>1373</v>
      </c>
      <c r="E7" s="11">
        <v>1357</v>
      </c>
    </row>
    <row r="8" spans="1:5" ht="15" customHeight="1" x14ac:dyDescent="0.15">
      <c r="A8" s="240"/>
      <c r="B8" s="10" t="s">
        <v>10</v>
      </c>
      <c r="C8" s="11">
        <v>1403</v>
      </c>
      <c r="D8" s="11">
        <v>1335</v>
      </c>
      <c r="E8" s="11">
        <v>1261</v>
      </c>
    </row>
    <row r="9" spans="1:5" ht="15" customHeight="1" x14ac:dyDescent="0.15">
      <c r="A9" s="244" t="s">
        <v>11</v>
      </c>
      <c r="B9" s="245"/>
      <c r="C9" s="12">
        <v>1.38</v>
      </c>
      <c r="D9" s="12">
        <v>1.34</v>
      </c>
      <c r="E9" s="12">
        <v>1.31</v>
      </c>
    </row>
    <row r="10" spans="1:5" ht="15" customHeight="1" x14ac:dyDescent="0.15">
      <c r="A10" s="239" t="s">
        <v>12</v>
      </c>
      <c r="B10" s="13" t="s">
        <v>8</v>
      </c>
      <c r="C10" s="9">
        <v>2707</v>
      </c>
      <c r="D10" s="9">
        <v>2658</v>
      </c>
      <c r="E10" s="9">
        <v>2885</v>
      </c>
    </row>
    <row r="11" spans="1:5" ht="15" customHeight="1" x14ac:dyDescent="0.15">
      <c r="A11" s="239"/>
      <c r="B11" s="10" t="s">
        <v>9</v>
      </c>
      <c r="C11" s="11">
        <v>1531</v>
      </c>
      <c r="D11" s="11">
        <v>1507</v>
      </c>
      <c r="E11" s="11">
        <v>1632</v>
      </c>
    </row>
    <row r="12" spans="1:5" ht="15" customHeight="1" x14ac:dyDescent="0.15">
      <c r="A12" s="240"/>
      <c r="B12" s="14" t="s">
        <v>10</v>
      </c>
      <c r="C12" s="11">
        <v>1176</v>
      </c>
      <c r="D12" s="11">
        <v>1151</v>
      </c>
      <c r="E12" s="11">
        <v>1253</v>
      </c>
    </row>
    <row r="13" spans="1:5" ht="15" customHeight="1" x14ac:dyDescent="0.15">
      <c r="A13" s="244" t="s">
        <v>13</v>
      </c>
      <c r="B13" s="245"/>
      <c r="C13" s="11">
        <v>5</v>
      </c>
      <c r="D13" s="11">
        <v>4</v>
      </c>
      <c r="E13" s="11">
        <v>5</v>
      </c>
    </row>
    <row r="14" spans="1:5" ht="15" customHeight="1" x14ac:dyDescent="0.15">
      <c r="A14" s="246" t="s">
        <v>14</v>
      </c>
      <c r="B14" s="247"/>
      <c r="C14" s="11">
        <v>4</v>
      </c>
      <c r="D14" s="11">
        <v>2</v>
      </c>
      <c r="E14" s="11">
        <v>3</v>
      </c>
    </row>
    <row r="15" spans="1:5" ht="15" customHeight="1" x14ac:dyDescent="0.15">
      <c r="A15" s="236" t="s">
        <v>15</v>
      </c>
      <c r="B15" s="237"/>
      <c r="C15" s="15">
        <v>3</v>
      </c>
      <c r="D15" s="16">
        <v>8</v>
      </c>
      <c r="E15" s="16">
        <v>9</v>
      </c>
    </row>
    <row r="16" spans="1:5" ht="15" customHeight="1" x14ac:dyDescent="0.15">
      <c r="A16" s="238" t="s">
        <v>16</v>
      </c>
      <c r="B16" s="17" t="s">
        <v>8</v>
      </c>
      <c r="C16" s="9">
        <v>53</v>
      </c>
      <c r="D16" s="9">
        <v>57</v>
      </c>
      <c r="E16" s="9">
        <v>56</v>
      </c>
    </row>
    <row r="17" spans="1:5" ht="15" customHeight="1" x14ac:dyDescent="0.15">
      <c r="A17" s="239"/>
      <c r="B17" s="10" t="s">
        <v>17</v>
      </c>
      <c r="C17" s="11">
        <v>24</v>
      </c>
      <c r="D17" s="11">
        <v>29</v>
      </c>
      <c r="E17" s="11">
        <v>27</v>
      </c>
    </row>
    <row r="18" spans="1:5" ht="15" customHeight="1" x14ac:dyDescent="0.15">
      <c r="A18" s="240"/>
      <c r="B18" s="14" t="s">
        <v>18</v>
      </c>
      <c r="C18" s="15">
        <v>29</v>
      </c>
      <c r="D18" s="16">
        <v>28</v>
      </c>
      <c r="E18" s="16">
        <v>29</v>
      </c>
    </row>
    <row r="19" spans="1:5" ht="15" customHeight="1" x14ac:dyDescent="0.15">
      <c r="A19" s="236" t="s">
        <v>19</v>
      </c>
      <c r="B19" s="237"/>
      <c r="C19" s="11">
        <v>101</v>
      </c>
      <c r="D19" s="11">
        <v>50</v>
      </c>
      <c r="E19" s="11">
        <v>-267</v>
      </c>
    </row>
    <row r="20" spans="1:5" ht="15" customHeight="1" x14ac:dyDescent="0.15">
      <c r="A20" s="18" t="s">
        <v>20</v>
      </c>
      <c r="B20" s="19"/>
      <c r="C20" s="19"/>
      <c r="D20" s="19"/>
      <c r="E20" s="20"/>
    </row>
    <row r="21" spans="1:5" ht="15" customHeight="1" x14ac:dyDescent="0.15">
      <c r="E21" s="21" t="s">
        <v>21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23" customWidth="1"/>
    <col min="2" max="6" width="15" style="23" customWidth="1"/>
    <col min="7" max="16384" width="8.875" style="23"/>
  </cols>
  <sheetData>
    <row r="1" spans="1:6" ht="15" customHeight="1" x14ac:dyDescent="0.15">
      <c r="A1" s="482" t="s">
        <v>529</v>
      </c>
    </row>
    <row r="3" spans="1:6" ht="15" customHeight="1" x14ac:dyDescent="0.15">
      <c r="A3" s="172" t="s">
        <v>233</v>
      </c>
    </row>
    <row r="4" spans="1:6" ht="15" customHeight="1" x14ac:dyDescent="0.15">
      <c r="A4" s="26"/>
      <c r="B4" s="26"/>
      <c r="C4" s="26"/>
      <c r="D4" s="26"/>
      <c r="E4" s="26"/>
      <c r="F4" s="27" t="s">
        <v>234</v>
      </c>
    </row>
    <row r="5" spans="1:6" ht="15" customHeight="1" x14ac:dyDescent="0.15">
      <c r="A5" s="297" t="s">
        <v>235</v>
      </c>
      <c r="B5" s="298" t="s">
        <v>236</v>
      </c>
      <c r="C5" s="298" t="s">
        <v>237</v>
      </c>
      <c r="D5" s="298"/>
      <c r="E5" s="298"/>
      <c r="F5" s="248"/>
    </row>
    <row r="6" spans="1:6" ht="15" customHeight="1" x14ac:dyDescent="0.15">
      <c r="A6" s="297"/>
      <c r="B6" s="298"/>
      <c r="C6" s="103" t="s">
        <v>238</v>
      </c>
      <c r="D6" s="103" t="s">
        <v>239</v>
      </c>
      <c r="E6" s="103" t="s">
        <v>240</v>
      </c>
      <c r="F6" s="104" t="s">
        <v>132</v>
      </c>
    </row>
    <row r="7" spans="1:6" ht="15" customHeight="1" x14ac:dyDescent="0.15">
      <c r="A7" s="173" t="s">
        <v>241</v>
      </c>
      <c r="B7" s="132">
        <v>1400</v>
      </c>
      <c r="C7" s="11">
        <v>326</v>
      </c>
      <c r="D7" s="11">
        <v>716</v>
      </c>
      <c r="E7" s="174">
        <v>0</v>
      </c>
      <c r="F7" s="9">
        <v>1042</v>
      </c>
    </row>
    <row r="8" spans="1:6" ht="15" customHeight="1" x14ac:dyDescent="0.15">
      <c r="A8" s="66">
        <v>29</v>
      </c>
      <c r="B8" s="132">
        <v>1705</v>
      </c>
      <c r="C8" s="11">
        <v>363</v>
      </c>
      <c r="D8" s="11">
        <v>976</v>
      </c>
      <c r="E8" s="11">
        <v>0</v>
      </c>
      <c r="F8" s="9">
        <v>1339</v>
      </c>
    </row>
    <row r="9" spans="1:6" ht="15" customHeight="1" x14ac:dyDescent="0.15">
      <c r="A9" s="67">
        <v>30</v>
      </c>
      <c r="B9" s="139">
        <v>1361</v>
      </c>
      <c r="C9" s="140">
        <v>321</v>
      </c>
      <c r="D9" s="140">
        <v>781</v>
      </c>
      <c r="E9" s="140">
        <v>0</v>
      </c>
      <c r="F9" s="175">
        <f>SUM(C9:D9)</f>
        <v>1102</v>
      </c>
    </row>
    <row r="10" spans="1:6" ht="15" customHeight="1" x14ac:dyDescent="0.15">
      <c r="F10" s="176" t="s">
        <v>242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8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2" width="9.375" style="23" customWidth="1"/>
    <col min="3" max="3" width="6.25" style="23" customWidth="1"/>
    <col min="4" max="4" width="8.125" style="23" customWidth="1"/>
    <col min="5" max="5" width="11.875" style="23" customWidth="1"/>
    <col min="6" max="6" width="6.875" style="23" customWidth="1"/>
    <col min="7" max="10" width="8.125" style="23" customWidth="1"/>
    <col min="11" max="16384" width="7.125" style="23"/>
  </cols>
  <sheetData>
    <row r="1" spans="1:10" ht="15" customHeight="1" x14ac:dyDescent="0.15">
      <c r="A1" s="482" t="s">
        <v>529</v>
      </c>
    </row>
    <row r="3" spans="1:10" ht="15" customHeight="1" x14ac:dyDescent="0.15">
      <c r="A3" s="172" t="s">
        <v>243</v>
      </c>
      <c r="E3" s="177"/>
    </row>
    <row r="4" spans="1:10" ht="15" customHeight="1" x14ac:dyDescent="0.15">
      <c r="A4" s="178" t="s">
        <v>244</v>
      </c>
      <c r="J4" s="179" t="s">
        <v>245</v>
      </c>
    </row>
    <row r="5" spans="1:10" ht="15" customHeight="1" x14ac:dyDescent="0.15">
      <c r="A5" s="299" t="s">
        <v>66</v>
      </c>
      <c r="B5" s="302" t="s">
        <v>246</v>
      </c>
      <c r="C5" s="298" t="s">
        <v>247</v>
      </c>
      <c r="D5" s="298"/>
      <c r="E5" s="298"/>
      <c r="F5" s="298"/>
      <c r="G5" s="305" t="s">
        <v>248</v>
      </c>
      <c r="H5" s="305" t="s">
        <v>249</v>
      </c>
      <c r="I5" s="308" t="s">
        <v>250</v>
      </c>
      <c r="J5" s="308" t="s">
        <v>251</v>
      </c>
    </row>
    <row r="6" spans="1:10" ht="15" customHeight="1" x14ac:dyDescent="0.15">
      <c r="A6" s="300"/>
      <c r="B6" s="303"/>
      <c r="C6" s="298" t="s">
        <v>252</v>
      </c>
      <c r="D6" s="311" t="s">
        <v>253</v>
      </c>
      <c r="E6" s="311" t="s">
        <v>254</v>
      </c>
      <c r="F6" s="305" t="s">
        <v>255</v>
      </c>
      <c r="G6" s="306"/>
      <c r="H6" s="306"/>
      <c r="I6" s="313"/>
      <c r="J6" s="309"/>
    </row>
    <row r="7" spans="1:10" ht="15" customHeight="1" x14ac:dyDescent="0.15">
      <c r="A7" s="301"/>
      <c r="B7" s="304"/>
      <c r="C7" s="298"/>
      <c r="D7" s="312"/>
      <c r="E7" s="298"/>
      <c r="F7" s="307"/>
      <c r="G7" s="307"/>
      <c r="H7" s="307"/>
      <c r="I7" s="314"/>
      <c r="J7" s="310"/>
    </row>
    <row r="8" spans="1:10" ht="15" customHeight="1" x14ac:dyDescent="0.15">
      <c r="A8" s="173" t="s">
        <v>256</v>
      </c>
      <c r="B8" s="180">
        <v>35</v>
      </c>
      <c r="C8" s="79">
        <v>31</v>
      </c>
      <c r="D8" s="181">
        <v>12</v>
      </c>
      <c r="E8" s="79">
        <v>13</v>
      </c>
      <c r="F8" s="181">
        <v>6</v>
      </c>
      <c r="G8" s="181">
        <v>4</v>
      </c>
      <c r="H8" s="174" t="s">
        <v>47</v>
      </c>
      <c r="I8" s="174" t="s">
        <v>47</v>
      </c>
      <c r="J8" s="33">
        <v>41</v>
      </c>
    </row>
    <row r="9" spans="1:10" ht="15" customHeight="1" x14ac:dyDescent="0.15">
      <c r="A9" s="66">
        <v>29</v>
      </c>
      <c r="B9" s="180">
        <v>31</v>
      </c>
      <c r="C9" s="79">
        <v>27</v>
      </c>
      <c r="D9" s="181">
        <v>13</v>
      </c>
      <c r="E9" s="79">
        <v>10</v>
      </c>
      <c r="F9" s="181">
        <v>4</v>
      </c>
      <c r="G9" s="181">
        <v>4</v>
      </c>
      <c r="H9" s="174" t="s">
        <v>47</v>
      </c>
      <c r="I9" s="174" t="s">
        <v>47</v>
      </c>
      <c r="J9" s="33">
        <v>35</v>
      </c>
    </row>
    <row r="10" spans="1:10" ht="15" customHeight="1" x14ac:dyDescent="0.15">
      <c r="A10" s="66">
        <v>30</v>
      </c>
      <c r="B10" s="180">
        <f>SUM(C10,G10)</f>
        <v>33</v>
      </c>
      <c r="C10" s="79">
        <f>SUM(D10:F10)</f>
        <v>27</v>
      </c>
      <c r="D10" s="181">
        <v>11</v>
      </c>
      <c r="E10" s="79">
        <v>11</v>
      </c>
      <c r="F10" s="181">
        <v>5</v>
      </c>
      <c r="G10" s="181">
        <v>6</v>
      </c>
      <c r="H10" s="174" t="s">
        <v>47</v>
      </c>
      <c r="I10" s="174" t="s">
        <v>47</v>
      </c>
      <c r="J10" s="37">
        <v>18</v>
      </c>
    </row>
    <row r="11" spans="1:10" ht="15" customHeight="1" x14ac:dyDescent="0.15">
      <c r="A11" s="182"/>
      <c r="B11" s="183"/>
      <c r="C11" s="183"/>
      <c r="D11" s="40"/>
      <c r="E11" s="40"/>
      <c r="F11" s="40"/>
      <c r="G11" s="40"/>
      <c r="H11" s="40"/>
      <c r="I11" s="40"/>
      <c r="J11" s="184" t="s">
        <v>257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9"/>
  <dimension ref="A1:J11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2" width="9.375" style="23" customWidth="1"/>
    <col min="3" max="3" width="6.25" style="23" customWidth="1"/>
    <col min="4" max="4" width="8.125" style="23" customWidth="1"/>
    <col min="5" max="5" width="11.875" style="23" customWidth="1"/>
    <col min="6" max="6" width="6.875" style="23" customWidth="1"/>
    <col min="7" max="10" width="8.125" style="23" customWidth="1"/>
    <col min="11" max="16384" width="7.125" style="23"/>
  </cols>
  <sheetData>
    <row r="1" spans="1:10" ht="15" customHeight="1" x14ac:dyDescent="0.15">
      <c r="A1" s="482" t="s">
        <v>529</v>
      </c>
    </row>
    <row r="3" spans="1:10" ht="15" customHeight="1" x14ac:dyDescent="0.15">
      <c r="A3" s="172" t="s">
        <v>258</v>
      </c>
    </row>
    <row r="4" spans="1:10" ht="15" customHeight="1" x14ac:dyDescent="0.15">
      <c r="A4" s="178" t="s">
        <v>244</v>
      </c>
      <c r="J4" s="179" t="s">
        <v>259</v>
      </c>
    </row>
    <row r="5" spans="1:10" ht="15" customHeight="1" x14ac:dyDescent="0.15">
      <c r="A5" s="299" t="s">
        <v>66</v>
      </c>
      <c r="B5" s="302" t="s">
        <v>246</v>
      </c>
      <c r="C5" s="298" t="s">
        <v>247</v>
      </c>
      <c r="D5" s="298"/>
      <c r="E5" s="298"/>
      <c r="F5" s="298"/>
      <c r="G5" s="305" t="s">
        <v>248</v>
      </c>
      <c r="H5" s="305" t="s">
        <v>249</v>
      </c>
      <c r="I5" s="308" t="s">
        <v>250</v>
      </c>
      <c r="J5" s="308" t="s">
        <v>251</v>
      </c>
    </row>
    <row r="6" spans="1:10" ht="15" customHeight="1" x14ac:dyDescent="0.15">
      <c r="A6" s="315"/>
      <c r="B6" s="317"/>
      <c r="C6" s="298" t="s">
        <v>252</v>
      </c>
      <c r="D6" s="311" t="s">
        <v>253</v>
      </c>
      <c r="E6" s="311" t="s">
        <v>254</v>
      </c>
      <c r="F6" s="305" t="s">
        <v>255</v>
      </c>
      <c r="G6" s="319"/>
      <c r="H6" s="319"/>
      <c r="I6" s="322"/>
      <c r="J6" s="309"/>
    </row>
    <row r="7" spans="1:10" ht="15" customHeight="1" x14ac:dyDescent="0.15">
      <c r="A7" s="316"/>
      <c r="B7" s="318"/>
      <c r="C7" s="298"/>
      <c r="D7" s="321"/>
      <c r="E7" s="298"/>
      <c r="F7" s="320"/>
      <c r="G7" s="320"/>
      <c r="H7" s="320"/>
      <c r="I7" s="323"/>
      <c r="J7" s="310"/>
    </row>
    <row r="8" spans="1:10" ht="15" customHeight="1" x14ac:dyDescent="0.15">
      <c r="A8" s="185" t="s">
        <v>59</v>
      </c>
      <c r="B8" s="186">
        <v>136</v>
      </c>
      <c r="C8" s="37">
        <v>16</v>
      </c>
      <c r="D8" s="167">
        <v>5</v>
      </c>
      <c r="E8" s="37">
        <v>8</v>
      </c>
      <c r="F8" s="167">
        <v>3</v>
      </c>
      <c r="G8" s="167">
        <v>2</v>
      </c>
      <c r="H8" s="167">
        <v>26</v>
      </c>
      <c r="I8" s="167">
        <v>92</v>
      </c>
      <c r="J8" s="33">
        <v>84</v>
      </c>
    </row>
    <row r="9" spans="1:10" ht="15" customHeight="1" x14ac:dyDescent="0.15">
      <c r="A9" s="187" t="s">
        <v>260</v>
      </c>
      <c r="B9" s="186">
        <v>113</v>
      </c>
      <c r="C9" s="37">
        <v>15</v>
      </c>
      <c r="D9" s="167">
        <v>5</v>
      </c>
      <c r="E9" s="37">
        <v>7</v>
      </c>
      <c r="F9" s="167">
        <v>3</v>
      </c>
      <c r="G9" s="167">
        <v>2</v>
      </c>
      <c r="H9" s="167">
        <v>26</v>
      </c>
      <c r="I9" s="167">
        <v>70</v>
      </c>
      <c r="J9" s="33">
        <v>77</v>
      </c>
    </row>
    <row r="10" spans="1:10" ht="15" customHeight="1" x14ac:dyDescent="0.15">
      <c r="A10" s="188" t="s">
        <v>261</v>
      </c>
      <c r="B10" s="189">
        <f>SUM(C10,G10:I10)</f>
        <v>117</v>
      </c>
      <c r="C10" s="190">
        <f>SUM(D10:F10)</f>
        <v>16</v>
      </c>
      <c r="D10" s="191">
        <v>4</v>
      </c>
      <c r="E10" s="190">
        <v>8</v>
      </c>
      <c r="F10" s="191">
        <v>4</v>
      </c>
      <c r="G10" s="191">
        <v>3</v>
      </c>
      <c r="H10" s="191">
        <v>57</v>
      </c>
      <c r="I10" s="191">
        <v>41</v>
      </c>
      <c r="J10" s="190">
        <v>64</v>
      </c>
    </row>
    <row r="11" spans="1:10" ht="15" customHeight="1" x14ac:dyDescent="0.15">
      <c r="C11" s="192"/>
      <c r="D11" s="193"/>
      <c r="E11" s="193"/>
      <c r="F11" s="193"/>
      <c r="G11" s="193"/>
      <c r="H11" s="193"/>
      <c r="I11" s="193"/>
      <c r="J11" s="194" t="s">
        <v>257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0"/>
  <dimension ref="A1:D9"/>
  <sheetViews>
    <sheetView zoomScale="110" zoomScaleNormal="110" workbookViewId="0"/>
  </sheetViews>
  <sheetFormatPr defaultColWidth="7.125" defaultRowHeight="15" customHeight="1" x14ac:dyDescent="0.15"/>
  <cols>
    <col min="1" max="1" width="11.25" style="23" customWidth="1"/>
    <col min="2" max="4" width="25" style="23" customWidth="1"/>
    <col min="5" max="16384" width="7.125" style="23"/>
  </cols>
  <sheetData>
    <row r="1" spans="1:4" ht="15" customHeight="1" x14ac:dyDescent="0.15">
      <c r="A1" s="482" t="s">
        <v>529</v>
      </c>
    </row>
    <row r="3" spans="1:4" ht="15" customHeight="1" x14ac:dyDescent="0.15">
      <c r="A3" s="172" t="s">
        <v>262</v>
      </c>
    </row>
    <row r="4" spans="1:4" ht="15" customHeight="1" x14ac:dyDescent="0.15">
      <c r="D4" s="195" t="s">
        <v>23</v>
      </c>
    </row>
    <row r="5" spans="1:4" ht="15" customHeight="1" x14ac:dyDescent="0.15">
      <c r="A5" s="196" t="s">
        <v>263</v>
      </c>
      <c r="B5" s="102" t="s">
        <v>264</v>
      </c>
      <c r="C5" s="102" t="s">
        <v>265</v>
      </c>
      <c r="D5" s="102" t="s">
        <v>266</v>
      </c>
    </row>
    <row r="6" spans="1:4" ht="15" customHeight="1" x14ac:dyDescent="0.15">
      <c r="A6" s="125" t="s">
        <v>59</v>
      </c>
      <c r="B6" s="118">
        <v>18638</v>
      </c>
      <c r="C6" s="197">
        <v>6</v>
      </c>
      <c r="D6" s="197">
        <v>0</v>
      </c>
    </row>
    <row r="7" spans="1:4" s="177" customFormat="1" ht="15" customHeight="1" x14ac:dyDescent="0.15">
      <c r="A7" s="126" t="s">
        <v>267</v>
      </c>
      <c r="B7" s="120">
        <v>19483</v>
      </c>
      <c r="C7" s="79">
        <v>6</v>
      </c>
      <c r="D7" s="79">
        <v>0</v>
      </c>
    </row>
    <row r="8" spans="1:4" s="177" customFormat="1" ht="15" customHeight="1" x14ac:dyDescent="0.15">
      <c r="A8" s="67" t="s">
        <v>268</v>
      </c>
      <c r="B8" s="68">
        <v>20058</v>
      </c>
      <c r="C8" s="69">
        <v>6</v>
      </c>
      <c r="D8" s="69">
        <v>0</v>
      </c>
    </row>
    <row r="9" spans="1:4" ht="15" customHeight="1" x14ac:dyDescent="0.15">
      <c r="A9" s="198"/>
      <c r="B9" s="198"/>
      <c r="D9" s="176" t="s">
        <v>269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1"/>
  <dimension ref="A1:E31"/>
  <sheetViews>
    <sheetView zoomScale="110" zoomScaleNormal="110" workbookViewId="0"/>
  </sheetViews>
  <sheetFormatPr defaultColWidth="8.625" defaultRowHeight="15" customHeight="1" x14ac:dyDescent="0.15"/>
  <cols>
    <col min="1" max="1" width="9.375" style="3" customWidth="1"/>
    <col min="2" max="2" width="30" style="3" customWidth="1"/>
    <col min="3" max="4" width="15.625" style="3" customWidth="1"/>
    <col min="5" max="5" width="15.625" style="199" customWidth="1"/>
    <col min="6" max="16384" width="8.625" style="3"/>
  </cols>
  <sheetData>
    <row r="1" spans="1:5" ht="15" customHeight="1" x14ac:dyDescent="0.15">
      <c r="A1" s="482" t="s">
        <v>529</v>
      </c>
    </row>
    <row r="3" spans="1:5" ht="15" customHeight="1" x14ac:dyDescent="0.15">
      <c r="A3" s="1" t="s">
        <v>270</v>
      </c>
    </row>
    <row r="4" spans="1:5" ht="15" customHeight="1" x14ac:dyDescent="0.15">
      <c r="A4" s="4" t="s">
        <v>271</v>
      </c>
      <c r="E4" s="200" t="s">
        <v>185</v>
      </c>
    </row>
    <row r="5" spans="1:5" ht="15" customHeight="1" x14ac:dyDescent="0.15">
      <c r="A5" s="324" t="s">
        <v>272</v>
      </c>
      <c r="B5" s="325"/>
      <c r="C5" s="46" t="s">
        <v>273</v>
      </c>
      <c r="D5" s="48" t="s">
        <v>274</v>
      </c>
      <c r="E5" s="201" t="s">
        <v>275</v>
      </c>
    </row>
    <row r="6" spans="1:5" ht="15" customHeight="1" x14ac:dyDescent="0.15">
      <c r="A6" s="202" t="s">
        <v>276</v>
      </c>
      <c r="B6" s="203" t="s">
        <v>277</v>
      </c>
      <c r="C6" s="11">
        <v>8634</v>
      </c>
      <c r="D6" s="11">
        <v>2621</v>
      </c>
      <c r="E6" s="204">
        <v>92.7</v>
      </c>
    </row>
    <row r="7" spans="1:5" ht="15" customHeight="1" x14ac:dyDescent="0.15">
      <c r="A7" s="205"/>
      <c r="B7" s="203" t="s">
        <v>278</v>
      </c>
      <c r="C7" s="174" t="s">
        <v>47</v>
      </c>
      <c r="D7" s="11">
        <v>2686</v>
      </c>
      <c r="E7" s="206" t="s">
        <v>47</v>
      </c>
    </row>
    <row r="8" spans="1:5" ht="15" customHeight="1" x14ac:dyDescent="0.15">
      <c r="A8" s="205"/>
      <c r="B8" s="203" t="s">
        <v>279</v>
      </c>
      <c r="C8" s="174" t="s">
        <v>47</v>
      </c>
      <c r="D8" s="11">
        <v>2697</v>
      </c>
      <c r="E8" s="206" t="s">
        <v>47</v>
      </c>
    </row>
    <row r="9" spans="1:5" ht="15" customHeight="1" x14ac:dyDescent="0.15">
      <c r="A9" s="205"/>
      <c r="B9" s="207" t="s">
        <v>280</v>
      </c>
      <c r="C9" s="90">
        <v>8634</v>
      </c>
      <c r="D9" s="90">
        <v>8021</v>
      </c>
      <c r="E9" s="204">
        <v>92.9</v>
      </c>
    </row>
    <row r="10" spans="1:5" ht="15" customHeight="1" x14ac:dyDescent="0.15">
      <c r="A10" s="205"/>
      <c r="B10" s="207" t="s">
        <v>281</v>
      </c>
      <c r="C10" s="90">
        <v>2788</v>
      </c>
      <c r="D10" s="90">
        <v>2780</v>
      </c>
      <c r="E10" s="204">
        <v>99.7</v>
      </c>
    </row>
    <row r="11" spans="1:5" ht="15" customHeight="1" x14ac:dyDescent="0.15">
      <c r="A11" s="205"/>
      <c r="B11" s="207" t="s">
        <v>282</v>
      </c>
      <c r="C11" s="90">
        <v>8634</v>
      </c>
      <c r="D11" s="90">
        <v>8040</v>
      </c>
      <c r="E11" s="204">
        <v>93.1</v>
      </c>
    </row>
    <row r="12" spans="1:5" ht="15" customHeight="1" x14ac:dyDescent="0.15">
      <c r="A12" s="205"/>
      <c r="B12" s="207" t="s">
        <v>283</v>
      </c>
      <c r="C12" s="90">
        <v>2775</v>
      </c>
      <c r="D12" s="90">
        <v>2774</v>
      </c>
      <c r="E12" s="204">
        <v>99.9</v>
      </c>
    </row>
    <row r="13" spans="1:5" ht="15" customHeight="1" x14ac:dyDescent="0.15">
      <c r="A13" s="205"/>
      <c r="B13" s="207" t="s">
        <v>284</v>
      </c>
      <c r="C13" s="90">
        <v>2878</v>
      </c>
      <c r="D13" s="90">
        <v>2721</v>
      </c>
      <c r="E13" s="204">
        <v>94.5</v>
      </c>
    </row>
    <row r="14" spans="1:5" ht="15" customHeight="1" x14ac:dyDescent="0.15">
      <c r="A14" s="205"/>
      <c r="B14" s="207" t="s">
        <v>285</v>
      </c>
      <c r="C14" s="174" t="s">
        <v>47</v>
      </c>
      <c r="D14" s="90">
        <v>5</v>
      </c>
      <c r="E14" s="206" t="s">
        <v>47</v>
      </c>
    </row>
    <row r="15" spans="1:5" ht="15" customHeight="1" x14ac:dyDescent="0.15">
      <c r="A15" s="205"/>
      <c r="B15" s="207" t="s">
        <v>286</v>
      </c>
      <c r="C15" s="174" t="s">
        <v>47</v>
      </c>
      <c r="D15" s="90">
        <v>33</v>
      </c>
      <c r="E15" s="206" t="s">
        <v>47</v>
      </c>
    </row>
    <row r="16" spans="1:5" ht="15" customHeight="1" x14ac:dyDescent="0.15">
      <c r="A16" s="205"/>
      <c r="B16" s="207" t="s">
        <v>287</v>
      </c>
      <c r="C16" s="11">
        <v>8103</v>
      </c>
      <c r="D16" s="79">
        <v>8121</v>
      </c>
      <c r="E16" s="204">
        <v>100.2</v>
      </c>
    </row>
    <row r="17" spans="1:5" ht="15" customHeight="1" x14ac:dyDescent="0.15">
      <c r="A17" s="205"/>
      <c r="B17" s="207" t="s">
        <v>288</v>
      </c>
      <c r="C17" s="11">
        <v>2786</v>
      </c>
      <c r="D17" s="79">
        <v>2840</v>
      </c>
      <c r="E17" s="204">
        <v>101.9</v>
      </c>
    </row>
    <row r="18" spans="1:5" ht="15" customHeight="1" x14ac:dyDescent="0.15">
      <c r="A18" s="205"/>
      <c r="B18" s="207" t="s">
        <v>289</v>
      </c>
      <c r="C18" s="90">
        <v>2775</v>
      </c>
      <c r="D18" s="90">
        <v>2802</v>
      </c>
      <c r="E18" s="208">
        <v>101.1</v>
      </c>
    </row>
    <row r="19" spans="1:5" ht="15" customHeight="1" x14ac:dyDescent="0.15">
      <c r="A19" s="205"/>
      <c r="B19" s="207" t="s">
        <v>290</v>
      </c>
      <c r="C19" s="11">
        <v>3003</v>
      </c>
      <c r="D19" s="11">
        <v>2748</v>
      </c>
      <c r="E19" s="208">
        <v>91.5</v>
      </c>
    </row>
    <row r="20" spans="1:5" ht="15" customHeight="1" x14ac:dyDescent="0.15">
      <c r="A20" s="205"/>
      <c r="B20" s="207" t="s">
        <v>291</v>
      </c>
      <c r="C20" s="11">
        <v>5550</v>
      </c>
      <c r="D20" s="11">
        <v>5417</v>
      </c>
      <c r="E20" s="208">
        <v>97.6</v>
      </c>
    </row>
    <row r="21" spans="1:5" ht="15" customHeight="1" x14ac:dyDescent="0.15">
      <c r="A21" s="205"/>
      <c r="B21" s="207" t="s">
        <v>292</v>
      </c>
      <c r="C21" s="90">
        <v>5824</v>
      </c>
      <c r="D21" s="90">
        <v>6596</v>
      </c>
      <c r="E21" s="208">
        <v>113.3</v>
      </c>
    </row>
    <row r="22" spans="1:5" ht="15" customHeight="1" x14ac:dyDescent="0.15">
      <c r="A22" s="205"/>
      <c r="B22" s="207" t="s">
        <v>293</v>
      </c>
      <c r="C22" s="90">
        <v>2981</v>
      </c>
      <c r="D22" s="90">
        <v>3252</v>
      </c>
      <c r="E22" s="208">
        <v>109.1</v>
      </c>
    </row>
    <row r="23" spans="1:5" ht="15" customHeight="1" x14ac:dyDescent="0.15">
      <c r="A23" s="209" t="s">
        <v>294</v>
      </c>
      <c r="B23" s="210" t="s">
        <v>295</v>
      </c>
      <c r="C23" s="55">
        <v>3030</v>
      </c>
      <c r="D23" s="55">
        <v>3349</v>
      </c>
      <c r="E23" s="211">
        <v>110.5</v>
      </c>
    </row>
    <row r="24" spans="1:5" ht="15" customHeight="1" x14ac:dyDescent="0.15">
      <c r="A24" s="212"/>
      <c r="B24" s="207" t="s">
        <v>296</v>
      </c>
      <c r="C24" s="11">
        <v>3163</v>
      </c>
      <c r="D24" s="11">
        <v>2164</v>
      </c>
      <c r="E24" s="204">
        <v>68.400000000000006</v>
      </c>
    </row>
    <row r="25" spans="1:5" ht="15" customHeight="1" x14ac:dyDescent="0.15">
      <c r="A25" s="213"/>
      <c r="B25" s="214" t="s">
        <v>297</v>
      </c>
      <c r="C25" s="16">
        <v>4206</v>
      </c>
      <c r="D25" s="16">
        <v>23</v>
      </c>
      <c r="E25" s="215">
        <v>0.5</v>
      </c>
    </row>
    <row r="26" spans="1:5" s="216" customFormat="1" ht="15" customHeight="1" x14ac:dyDescent="0.15">
      <c r="A26" s="205" t="s">
        <v>298</v>
      </c>
      <c r="B26" s="207" t="s">
        <v>299</v>
      </c>
      <c r="C26" s="79">
        <v>84309</v>
      </c>
      <c r="D26" s="79">
        <v>34011</v>
      </c>
      <c r="E26" s="204">
        <v>40.299999999999997</v>
      </c>
    </row>
    <row r="27" spans="1:5" s="216" customFormat="1" ht="15" customHeight="1" x14ac:dyDescent="0.15">
      <c r="A27" s="217"/>
      <c r="B27" s="218" t="s">
        <v>300</v>
      </c>
      <c r="C27" s="69">
        <v>19271</v>
      </c>
      <c r="D27" s="69">
        <v>7856</v>
      </c>
      <c r="E27" s="219">
        <v>40.799999999999997</v>
      </c>
    </row>
    <row r="28" spans="1:5" s="216" customFormat="1" ht="15" customHeight="1" x14ac:dyDescent="0.15">
      <c r="A28" s="3" t="s">
        <v>301</v>
      </c>
      <c r="B28" s="18"/>
      <c r="C28" s="18"/>
      <c r="D28" s="18"/>
      <c r="E28" s="220" t="s">
        <v>117</v>
      </c>
    </row>
    <row r="29" spans="1:5" ht="15" customHeight="1" x14ac:dyDescent="0.15">
      <c r="A29" s="3" t="s">
        <v>302</v>
      </c>
      <c r="E29" s="3"/>
    </row>
    <row r="30" spans="1:5" ht="15" customHeight="1" x14ac:dyDescent="0.15">
      <c r="A30" s="3" t="s">
        <v>303</v>
      </c>
      <c r="E30" s="3"/>
    </row>
    <row r="31" spans="1:5" ht="15" customHeight="1" x14ac:dyDescent="0.15">
      <c r="A31" s="3" t="s">
        <v>304</v>
      </c>
    </row>
  </sheetData>
  <mergeCells count="1">
    <mergeCell ref="A5:B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2"/>
  <dimension ref="A1:D9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2" width="3.75" style="3" customWidth="1"/>
    <col min="3" max="3" width="26.25" style="3" customWidth="1"/>
    <col min="4" max="4" width="30" style="3" customWidth="1"/>
    <col min="5" max="16384" width="8.875" style="3"/>
  </cols>
  <sheetData>
    <row r="1" spans="1:4" ht="15" customHeight="1" x14ac:dyDescent="0.15">
      <c r="A1" s="482" t="s">
        <v>529</v>
      </c>
    </row>
    <row r="3" spans="1:4" ht="15" customHeight="1" x14ac:dyDescent="0.15">
      <c r="A3" s="76" t="s">
        <v>305</v>
      </c>
    </row>
    <row r="4" spans="1:4" ht="15" customHeight="1" x14ac:dyDescent="0.15">
      <c r="A4" s="326" t="s">
        <v>306</v>
      </c>
    </row>
    <row r="5" spans="1:4" ht="15" customHeight="1" x14ac:dyDescent="0.15">
      <c r="A5" s="222" t="s">
        <v>3</v>
      </c>
      <c r="B5" s="260" t="s">
        <v>307</v>
      </c>
      <c r="C5" s="241"/>
      <c r="D5" s="228" t="s">
        <v>308</v>
      </c>
    </row>
    <row r="6" spans="1:4" ht="15" customHeight="1" x14ac:dyDescent="0.15">
      <c r="A6" s="327" t="s">
        <v>309</v>
      </c>
      <c r="B6" s="328" t="s">
        <v>310</v>
      </c>
      <c r="C6" s="329">
        <v>21013.9</v>
      </c>
      <c r="D6" s="330">
        <v>28942.526999999998</v>
      </c>
    </row>
    <row r="7" spans="1:4" ht="15" customHeight="1" x14ac:dyDescent="0.15">
      <c r="A7" s="331" t="s">
        <v>311</v>
      </c>
      <c r="B7" s="332"/>
      <c r="C7" s="333"/>
      <c r="D7" s="334">
        <v>2075.11</v>
      </c>
    </row>
    <row r="8" spans="1:4" ht="15" customHeight="1" x14ac:dyDescent="0.15">
      <c r="A8" s="327" t="s">
        <v>312</v>
      </c>
      <c r="B8" s="335"/>
      <c r="C8" s="336">
        <v>2107</v>
      </c>
      <c r="D8" s="337">
        <v>901.39</v>
      </c>
    </row>
    <row r="9" spans="1:4" ht="15" customHeight="1" x14ac:dyDescent="0.15">
      <c r="D9" s="74" t="s">
        <v>313</v>
      </c>
    </row>
  </sheetData>
  <mergeCells count="3">
    <mergeCell ref="B5:C5"/>
    <mergeCell ref="B6:B7"/>
    <mergeCell ref="C6:C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/>
  <dimension ref="A1:H25"/>
  <sheetViews>
    <sheetView zoomScale="110" zoomScaleNormal="110" workbookViewId="0"/>
  </sheetViews>
  <sheetFormatPr defaultColWidth="8.875" defaultRowHeight="15" customHeight="1" x14ac:dyDescent="0.15"/>
  <cols>
    <col min="1" max="1" width="7.5" style="23" customWidth="1"/>
    <col min="2" max="2" width="18.75" style="23" customWidth="1"/>
    <col min="3" max="8" width="10" style="23" customWidth="1"/>
    <col min="9" max="16384" width="8.875" style="23"/>
  </cols>
  <sheetData>
    <row r="1" spans="1:8" ht="15" customHeight="1" x14ac:dyDescent="0.15">
      <c r="A1" s="482" t="s">
        <v>529</v>
      </c>
    </row>
    <row r="3" spans="1:8" ht="15" customHeight="1" x14ac:dyDescent="0.15">
      <c r="A3" s="172" t="s">
        <v>314</v>
      </c>
    </row>
    <row r="4" spans="1:8" ht="15" customHeight="1" x14ac:dyDescent="0.15">
      <c r="A4" s="24" t="s">
        <v>315</v>
      </c>
      <c r="B4" s="26"/>
      <c r="C4" s="26"/>
      <c r="D4" s="338"/>
      <c r="E4" s="338"/>
      <c r="F4" s="338"/>
      <c r="G4" s="338"/>
      <c r="H4" s="27" t="s">
        <v>23</v>
      </c>
    </row>
    <row r="5" spans="1:8" ht="15" customHeight="1" x14ac:dyDescent="0.15">
      <c r="A5" s="249" t="s">
        <v>316</v>
      </c>
      <c r="B5" s="297"/>
      <c r="C5" s="248" t="s">
        <v>317</v>
      </c>
      <c r="D5" s="297"/>
      <c r="E5" s="248" t="s">
        <v>318</v>
      </c>
      <c r="F5" s="297"/>
      <c r="G5" s="248" t="s">
        <v>319</v>
      </c>
      <c r="H5" s="249"/>
    </row>
    <row r="6" spans="1:8" ht="15" customHeight="1" x14ac:dyDescent="0.15">
      <c r="A6" s="339" t="s">
        <v>320</v>
      </c>
      <c r="B6" s="340"/>
      <c r="C6" s="341">
        <v>614</v>
      </c>
      <c r="D6" s="342">
        <v>36</v>
      </c>
      <c r="E6" s="106">
        <v>616</v>
      </c>
      <c r="F6" s="342">
        <v>27</v>
      </c>
      <c r="G6" s="106">
        <v>637</v>
      </c>
      <c r="H6" s="342" t="s">
        <v>321</v>
      </c>
    </row>
    <row r="7" spans="1:8" ht="15" customHeight="1" x14ac:dyDescent="0.15">
      <c r="A7" s="343" t="s">
        <v>322</v>
      </c>
      <c r="B7" s="344"/>
      <c r="C7" s="345">
        <v>71</v>
      </c>
      <c r="D7" s="346">
        <v>2</v>
      </c>
      <c r="E7" s="347">
        <v>73</v>
      </c>
      <c r="F7" s="346">
        <v>1</v>
      </c>
      <c r="G7" s="347">
        <v>74</v>
      </c>
      <c r="H7" s="346" t="s">
        <v>323</v>
      </c>
    </row>
    <row r="8" spans="1:8" ht="15" customHeight="1" x14ac:dyDescent="0.15">
      <c r="A8" s="348" t="s">
        <v>324</v>
      </c>
      <c r="B8" s="32" t="s">
        <v>325</v>
      </c>
      <c r="C8" s="349">
        <v>33</v>
      </c>
      <c r="D8" s="350"/>
      <c r="E8" s="37">
        <v>34</v>
      </c>
      <c r="F8" s="350"/>
      <c r="G8" s="37">
        <v>32</v>
      </c>
      <c r="H8" s="350"/>
    </row>
    <row r="9" spans="1:8" ht="15" customHeight="1" x14ac:dyDescent="0.15">
      <c r="A9" s="351"/>
      <c r="B9" s="32" t="s">
        <v>324</v>
      </c>
      <c r="C9" s="349">
        <v>347</v>
      </c>
      <c r="D9" s="350">
        <v>32</v>
      </c>
      <c r="E9" s="37">
        <v>347</v>
      </c>
      <c r="F9" s="350">
        <v>23</v>
      </c>
      <c r="G9" s="37">
        <v>362</v>
      </c>
      <c r="H9" s="350" t="s">
        <v>326</v>
      </c>
    </row>
    <row r="10" spans="1:8" ht="15" customHeight="1" x14ac:dyDescent="0.15">
      <c r="A10" s="351"/>
      <c r="B10" s="32" t="s">
        <v>327</v>
      </c>
      <c r="C10" s="349">
        <v>1</v>
      </c>
      <c r="D10" s="350"/>
      <c r="E10" s="37">
        <v>1</v>
      </c>
      <c r="F10" s="350"/>
      <c r="G10" s="37">
        <v>1</v>
      </c>
      <c r="H10" s="350"/>
    </row>
    <row r="11" spans="1:8" ht="15" customHeight="1" x14ac:dyDescent="0.15">
      <c r="A11" s="348" t="s">
        <v>328</v>
      </c>
      <c r="B11" s="352" t="s">
        <v>329</v>
      </c>
      <c r="C11" s="353">
        <v>13</v>
      </c>
      <c r="D11" s="354"/>
      <c r="E11" s="109">
        <v>13</v>
      </c>
      <c r="F11" s="354"/>
      <c r="G11" s="109">
        <v>13</v>
      </c>
      <c r="H11" s="354" t="s">
        <v>323</v>
      </c>
    </row>
    <row r="12" spans="1:8" ht="15" customHeight="1" x14ac:dyDescent="0.15">
      <c r="A12" s="355"/>
      <c r="B12" s="32" t="s">
        <v>330</v>
      </c>
      <c r="C12" s="349">
        <v>4</v>
      </c>
      <c r="D12" s="350"/>
      <c r="E12" s="37">
        <v>4</v>
      </c>
      <c r="F12" s="350"/>
      <c r="G12" s="37">
        <v>4</v>
      </c>
      <c r="H12" s="350" t="s">
        <v>323</v>
      </c>
    </row>
    <row r="13" spans="1:8" ht="15" customHeight="1" x14ac:dyDescent="0.15">
      <c r="A13" s="355"/>
      <c r="B13" s="32" t="s">
        <v>331</v>
      </c>
      <c r="C13" s="349">
        <v>1</v>
      </c>
      <c r="D13" s="350"/>
      <c r="E13" s="37">
        <v>1</v>
      </c>
      <c r="F13" s="350"/>
      <c r="G13" s="37">
        <v>1</v>
      </c>
      <c r="H13" s="350"/>
    </row>
    <row r="14" spans="1:8" ht="15" customHeight="1" x14ac:dyDescent="0.15">
      <c r="A14" s="355"/>
      <c r="B14" s="32" t="s">
        <v>332</v>
      </c>
      <c r="C14" s="349">
        <v>21</v>
      </c>
      <c r="D14" s="350">
        <v>1</v>
      </c>
      <c r="E14" s="37">
        <v>21</v>
      </c>
      <c r="F14" s="350"/>
      <c r="G14" s="37">
        <v>21</v>
      </c>
      <c r="H14" s="350" t="s">
        <v>333</v>
      </c>
    </row>
    <row r="15" spans="1:8" ht="15" customHeight="1" x14ac:dyDescent="0.15">
      <c r="A15" s="355"/>
      <c r="B15" s="32" t="s">
        <v>334</v>
      </c>
      <c r="C15" s="349">
        <v>24</v>
      </c>
      <c r="D15" s="350">
        <v>1</v>
      </c>
      <c r="E15" s="37">
        <v>25</v>
      </c>
      <c r="F15" s="350">
        <v>1</v>
      </c>
      <c r="G15" s="37">
        <v>26</v>
      </c>
      <c r="H15" s="350"/>
    </row>
    <row r="16" spans="1:8" ht="15" customHeight="1" x14ac:dyDescent="0.15">
      <c r="A16" s="355"/>
      <c r="B16" s="32" t="s">
        <v>335</v>
      </c>
      <c r="C16" s="349">
        <v>3</v>
      </c>
      <c r="D16" s="350"/>
      <c r="E16" s="37">
        <v>3</v>
      </c>
      <c r="F16" s="350"/>
      <c r="G16" s="37">
        <v>4</v>
      </c>
      <c r="H16" s="350"/>
    </row>
    <row r="17" spans="1:8" ht="15" customHeight="1" x14ac:dyDescent="0.15">
      <c r="A17" s="355"/>
      <c r="B17" s="32" t="s">
        <v>336</v>
      </c>
      <c r="C17" s="349">
        <v>24</v>
      </c>
      <c r="D17" s="350"/>
      <c r="E17" s="37">
        <v>25</v>
      </c>
      <c r="F17" s="350">
        <v>1</v>
      </c>
      <c r="G17" s="37">
        <v>26</v>
      </c>
      <c r="H17" s="350"/>
    </row>
    <row r="18" spans="1:8" ht="15" customHeight="1" x14ac:dyDescent="0.15">
      <c r="A18" s="355"/>
      <c r="B18" s="32" t="s">
        <v>337</v>
      </c>
      <c r="C18" s="349">
        <v>6</v>
      </c>
      <c r="D18" s="350"/>
      <c r="E18" s="37">
        <v>5</v>
      </c>
      <c r="F18" s="350"/>
      <c r="G18" s="37">
        <v>5</v>
      </c>
      <c r="H18" s="350"/>
    </row>
    <row r="19" spans="1:8" ht="15" customHeight="1" x14ac:dyDescent="0.15">
      <c r="A19" s="356"/>
      <c r="B19" s="357" t="s">
        <v>338</v>
      </c>
      <c r="C19" s="358">
        <v>2</v>
      </c>
      <c r="D19" s="359"/>
      <c r="E19" s="112">
        <v>2</v>
      </c>
      <c r="F19" s="359"/>
      <c r="G19" s="112">
        <v>2</v>
      </c>
      <c r="H19" s="359"/>
    </row>
    <row r="20" spans="1:8" ht="15" customHeight="1" x14ac:dyDescent="0.15">
      <c r="A20" s="360" t="s">
        <v>339</v>
      </c>
      <c r="B20" s="352" t="s">
        <v>340</v>
      </c>
      <c r="C20" s="353">
        <v>32</v>
      </c>
      <c r="D20" s="354"/>
      <c r="E20" s="109">
        <v>30</v>
      </c>
      <c r="F20" s="354">
        <v>1</v>
      </c>
      <c r="G20" s="109">
        <v>34</v>
      </c>
      <c r="H20" s="354" t="s">
        <v>333</v>
      </c>
    </row>
    <row r="21" spans="1:8" ht="15" customHeight="1" x14ac:dyDescent="0.15">
      <c r="A21" s="361"/>
      <c r="B21" s="357" t="s">
        <v>341</v>
      </c>
      <c r="C21" s="358">
        <v>8</v>
      </c>
      <c r="D21" s="359"/>
      <c r="E21" s="112">
        <v>8</v>
      </c>
      <c r="F21" s="359"/>
      <c r="G21" s="112">
        <v>8</v>
      </c>
      <c r="H21" s="359"/>
    </row>
    <row r="22" spans="1:8" ht="15" customHeight="1" x14ac:dyDescent="0.15">
      <c r="A22" s="362" t="s">
        <v>342</v>
      </c>
      <c r="B22" s="32" t="s">
        <v>343</v>
      </c>
      <c r="C22" s="349">
        <v>15</v>
      </c>
      <c r="D22" s="350"/>
      <c r="E22" s="37">
        <v>15</v>
      </c>
      <c r="F22" s="350"/>
      <c r="G22" s="37">
        <v>15</v>
      </c>
      <c r="H22" s="350"/>
    </row>
    <row r="23" spans="1:8" ht="15" customHeight="1" x14ac:dyDescent="0.15">
      <c r="A23" s="363"/>
      <c r="B23" s="364" t="s">
        <v>344</v>
      </c>
      <c r="C23" s="349">
        <v>9</v>
      </c>
      <c r="D23" s="350"/>
      <c r="E23" s="37">
        <v>9</v>
      </c>
      <c r="F23" s="350"/>
      <c r="G23" s="37">
        <v>9</v>
      </c>
      <c r="H23" s="350"/>
    </row>
    <row r="24" spans="1:8" ht="15" customHeight="1" x14ac:dyDescent="0.15">
      <c r="A24" s="365" t="s">
        <v>345</v>
      </c>
      <c r="B24" s="365"/>
      <c r="C24" s="365"/>
      <c r="D24" s="41"/>
      <c r="E24" s="41"/>
      <c r="F24" s="41"/>
      <c r="G24" s="41"/>
      <c r="H24" s="41" t="s">
        <v>346</v>
      </c>
    </row>
    <row r="25" spans="1:8" ht="15" customHeight="1" x14ac:dyDescent="0.15">
      <c r="A25" s="177" t="s">
        <v>347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4"/>
  <dimension ref="A1:H44"/>
  <sheetViews>
    <sheetView zoomScale="110" zoomScaleNormal="110" workbookViewId="0"/>
  </sheetViews>
  <sheetFormatPr defaultColWidth="8.875" defaultRowHeight="15" customHeight="1" x14ac:dyDescent="0.15"/>
  <cols>
    <col min="1" max="2" width="15" style="23" customWidth="1"/>
    <col min="3" max="5" width="8.75" style="23" customWidth="1"/>
    <col min="6" max="8" width="10" style="23" customWidth="1"/>
    <col min="9" max="16384" width="8.875" style="23"/>
  </cols>
  <sheetData>
    <row r="1" spans="1:8" ht="15" customHeight="1" x14ac:dyDescent="0.15">
      <c r="A1" s="482" t="s">
        <v>529</v>
      </c>
    </row>
    <row r="3" spans="1:8" ht="15" customHeight="1" x14ac:dyDescent="0.15">
      <c r="A3" s="172" t="s">
        <v>348</v>
      </c>
      <c r="D3" s="366"/>
      <c r="E3" s="366"/>
      <c r="F3" s="366"/>
      <c r="G3" s="366"/>
      <c r="H3" s="366"/>
    </row>
    <row r="4" spans="1:8" ht="15" customHeight="1" x14ac:dyDescent="0.15">
      <c r="A4" s="367" t="s">
        <v>306</v>
      </c>
      <c r="B4" s="368"/>
      <c r="H4" s="27" t="s">
        <v>23</v>
      </c>
    </row>
    <row r="5" spans="1:8" s="370" customFormat="1" ht="15" customHeight="1" x14ac:dyDescent="0.15">
      <c r="A5" s="299" t="s">
        <v>349</v>
      </c>
      <c r="B5" s="369"/>
      <c r="C5" s="248" t="s">
        <v>350</v>
      </c>
      <c r="D5" s="249"/>
      <c r="E5" s="297"/>
      <c r="F5" s="305" t="s">
        <v>351</v>
      </c>
      <c r="G5" s="305" t="s">
        <v>352</v>
      </c>
      <c r="H5" s="308" t="s">
        <v>353</v>
      </c>
    </row>
    <row r="6" spans="1:8" ht="15" customHeight="1" x14ac:dyDescent="0.15">
      <c r="A6" s="316"/>
      <c r="B6" s="371"/>
      <c r="C6" s="234" t="s">
        <v>354</v>
      </c>
      <c r="D6" s="234" t="s">
        <v>355</v>
      </c>
      <c r="E6" s="224" t="s">
        <v>356</v>
      </c>
      <c r="F6" s="372"/>
      <c r="G6" s="373"/>
      <c r="H6" s="374"/>
    </row>
    <row r="7" spans="1:8" ht="15" customHeight="1" x14ac:dyDescent="0.15">
      <c r="A7" s="375" t="s">
        <v>322</v>
      </c>
      <c r="B7" s="376"/>
      <c r="C7" s="349">
        <v>74</v>
      </c>
      <c r="D7" s="349">
        <v>14</v>
      </c>
      <c r="E7" s="349">
        <f>SUM(C7:D7)</f>
        <v>88</v>
      </c>
      <c r="F7" s="377">
        <v>88</v>
      </c>
      <c r="G7" s="378">
        <v>18.3</v>
      </c>
      <c r="H7" s="378">
        <v>1</v>
      </c>
    </row>
    <row r="8" spans="1:8" ht="15" customHeight="1" x14ac:dyDescent="0.15">
      <c r="A8" s="379" t="s">
        <v>357</v>
      </c>
      <c r="B8" s="380" t="s">
        <v>358</v>
      </c>
      <c r="C8" s="353">
        <v>13</v>
      </c>
      <c r="D8" s="353">
        <v>0</v>
      </c>
      <c r="E8" s="353">
        <f t="shared" ref="E8:E37" si="0">SUM(C8:D8)</f>
        <v>13</v>
      </c>
      <c r="F8" s="381">
        <v>13</v>
      </c>
      <c r="G8" s="382">
        <v>2.7</v>
      </c>
      <c r="H8" s="382">
        <f>IFERROR(E8/$F$7,"")</f>
        <v>0.14772727272727273</v>
      </c>
    </row>
    <row r="9" spans="1:8" ht="15" customHeight="1" x14ac:dyDescent="0.15">
      <c r="A9" s="383"/>
      <c r="B9" s="384" t="s">
        <v>330</v>
      </c>
      <c r="C9" s="349">
        <v>4</v>
      </c>
      <c r="D9" s="349">
        <v>0</v>
      </c>
      <c r="E9" s="349">
        <f t="shared" si="0"/>
        <v>4</v>
      </c>
      <c r="F9" s="377">
        <v>4</v>
      </c>
      <c r="G9" s="378">
        <v>0.83</v>
      </c>
      <c r="H9" s="378">
        <f t="shared" ref="H9:H39" si="1">IFERROR(E9/$F$7,"")</f>
        <v>4.5454545454545456E-2</v>
      </c>
    </row>
    <row r="10" spans="1:8" ht="15" customHeight="1" x14ac:dyDescent="0.15">
      <c r="A10" s="383"/>
      <c r="B10" s="384" t="s">
        <v>331</v>
      </c>
      <c r="C10" s="349">
        <v>1</v>
      </c>
      <c r="D10" s="349">
        <v>0</v>
      </c>
      <c r="E10" s="349">
        <f t="shared" si="0"/>
        <v>1</v>
      </c>
      <c r="F10" s="377">
        <v>1</v>
      </c>
      <c r="G10" s="378">
        <v>0.21</v>
      </c>
      <c r="H10" s="378">
        <f t="shared" si="1"/>
        <v>1.1363636363636364E-2</v>
      </c>
    </row>
    <row r="11" spans="1:8" ht="15" customHeight="1" x14ac:dyDescent="0.15">
      <c r="A11" s="383"/>
      <c r="B11" s="384" t="s">
        <v>230</v>
      </c>
      <c r="C11" s="349"/>
      <c r="D11" s="349">
        <v>2</v>
      </c>
      <c r="E11" s="349">
        <f t="shared" si="0"/>
        <v>2</v>
      </c>
      <c r="F11" s="377">
        <v>1.7</v>
      </c>
      <c r="G11" s="378">
        <v>0.36</v>
      </c>
      <c r="H11" s="378">
        <f t="shared" si="1"/>
        <v>2.2727272727272728E-2</v>
      </c>
    </row>
    <row r="12" spans="1:8" ht="15" customHeight="1" x14ac:dyDescent="0.15">
      <c r="A12" s="385"/>
      <c r="B12" s="386" t="s">
        <v>356</v>
      </c>
      <c r="C12" s="358">
        <f>SUM(C8:C11)</f>
        <v>18</v>
      </c>
      <c r="D12" s="358">
        <f t="shared" ref="D12:G12" si="2">SUM(D8:D11)</f>
        <v>2</v>
      </c>
      <c r="E12" s="358">
        <f t="shared" si="2"/>
        <v>20</v>
      </c>
      <c r="F12" s="387">
        <f t="shared" si="2"/>
        <v>19.7</v>
      </c>
      <c r="G12" s="388">
        <f t="shared" si="2"/>
        <v>4.1000000000000005</v>
      </c>
      <c r="H12" s="388">
        <f t="shared" si="1"/>
        <v>0.22727272727272727</v>
      </c>
    </row>
    <row r="13" spans="1:8" ht="15" customHeight="1" x14ac:dyDescent="0.15">
      <c r="A13" s="389" t="s">
        <v>359</v>
      </c>
      <c r="B13" s="384" t="s">
        <v>332</v>
      </c>
      <c r="C13" s="349">
        <v>21</v>
      </c>
      <c r="D13" s="349">
        <v>2</v>
      </c>
      <c r="E13" s="349">
        <f t="shared" si="0"/>
        <v>23</v>
      </c>
      <c r="F13" s="377">
        <v>22.5</v>
      </c>
      <c r="G13" s="378">
        <v>4.6900000000000004</v>
      </c>
      <c r="H13" s="378">
        <f t="shared" si="1"/>
        <v>0.26136363636363635</v>
      </c>
    </row>
    <row r="14" spans="1:8" ht="15" customHeight="1" x14ac:dyDescent="0.15">
      <c r="A14" s="389"/>
      <c r="B14" s="384" t="s">
        <v>230</v>
      </c>
      <c r="C14" s="349"/>
      <c r="D14" s="349">
        <v>5</v>
      </c>
      <c r="E14" s="349">
        <f t="shared" si="0"/>
        <v>5</v>
      </c>
      <c r="F14" s="377">
        <v>4.4000000000000004</v>
      </c>
      <c r="G14" s="378">
        <v>0.9</v>
      </c>
      <c r="H14" s="378">
        <f t="shared" si="1"/>
        <v>5.6818181818181816E-2</v>
      </c>
    </row>
    <row r="15" spans="1:8" ht="15" customHeight="1" x14ac:dyDescent="0.15">
      <c r="A15" s="389"/>
      <c r="B15" s="390" t="s">
        <v>356</v>
      </c>
      <c r="C15" s="349">
        <f>SUM(C13:C14)</f>
        <v>21</v>
      </c>
      <c r="D15" s="349">
        <f t="shared" ref="D15:G15" si="3">SUM(D13:D14)</f>
        <v>7</v>
      </c>
      <c r="E15" s="349">
        <f t="shared" si="3"/>
        <v>28</v>
      </c>
      <c r="F15" s="377">
        <f t="shared" si="3"/>
        <v>26.9</v>
      </c>
      <c r="G15" s="378">
        <f t="shared" si="3"/>
        <v>5.5900000000000007</v>
      </c>
      <c r="H15" s="378">
        <f t="shared" si="1"/>
        <v>0.31818181818181818</v>
      </c>
    </row>
    <row r="16" spans="1:8" ht="15" customHeight="1" x14ac:dyDescent="0.15">
      <c r="A16" s="391" t="s">
        <v>360</v>
      </c>
      <c r="B16" s="380" t="s">
        <v>334</v>
      </c>
      <c r="C16" s="353">
        <v>26</v>
      </c>
      <c r="D16" s="353">
        <v>7</v>
      </c>
      <c r="E16" s="353">
        <f t="shared" si="0"/>
        <v>33</v>
      </c>
      <c r="F16" s="381">
        <v>29.6</v>
      </c>
      <c r="G16" s="382">
        <v>6.15</v>
      </c>
      <c r="H16" s="382">
        <f t="shared" si="1"/>
        <v>0.375</v>
      </c>
    </row>
    <row r="17" spans="1:8" ht="15" customHeight="1" x14ac:dyDescent="0.15">
      <c r="A17" s="383"/>
      <c r="B17" s="384" t="s">
        <v>230</v>
      </c>
      <c r="C17" s="349"/>
      <c r="D17" s="349">
        <v>2</v>
      </c>
      <c r="E17" s="349">
        <f t="shared" si="0"/>
        <v>2</v>
      </c>
      <c r="F17" s="377">
        <v>1.7</v>
      </c>
      <c r="G17" s="378">
        <v>0.36</v>
      </c>
      <c r="H17" s="378">
        <f t="shared" si="1"/>
        <v>2.2727272727272728E-2</v>
      </c>
    </row>
    <row r="18" spans="1:8" ht="15" customHeight="1" x14ac:dyDescent="0.15">
      <c r="A18" s="385"/>
      <c r="B18" s="386" t="s">
        <v>356</v>
      </c>
      <c r="C18" s="358">
        <f>SUM(C16:C17)</f>
        <v>26</v>
      </c>
      <c r="D18" s="358">
        <f t="shared" ref="D18:G18" si="4">SUM(D16:D17)</f>
        <v>9</v>
      </c>
      <c r="E18" s="358">
        <f t="shared" si="4"/>
        <v>35</v>
      </c>
      <c r="F18" s="387">
        <f t="shared" si="4"/>
        <v>31.3</v>
      </c>
      <c r="G18" s="388">
        <f t="shared" si="4"/>
        <v>6.5100000000000007</v>
      </c>
      <c r="H18" s="388">
        <f t="shared" si="1"/>
        <v>0.39772727272727271</v>
      </c>
    </row>
    <row r="19" spans="1:8" ht="15" customHeight="1" x14ac:dyDescent="0.15">
      <c r="A19" s="392" t="s">
        <v>361</v>
      </c>
      <c r="B19" s="384" t="s">
        <v>362</v>
      </c>
      <c r="C19" s="349">
        <v>4</v>
      </c>
      <c r="D19" s="349">
        <v>0</v>
      </c>
      <c r="E19" s="349">
        <f t="shared" si="0"/>
        <v>4</v>
      </c>
      <c r="F19" s="377">
        <v>3.5</v>
      </c>
      <c r="G19" s="393">
        <v>0.73</v>
      </c>
      <c r="H19" s="378">
        <f t="shared" si="1"/>
        <v>4.5454545454545456E-2</v>
      </c>
    </row>
    <row r="20" spans="1:8" ht="15" customHeight="1" x14ac:dyDescent="0.15">
      <c r="A20" s="391" t="s">
        <v>363</v>
      </c>
      <c r="B20" s="380" t="s">
        <v>336</v>
      </c>
      <c r="C20" s="353">
        <v>26</v>
      </c>
      <c r="D20" s="353">
        <v>1</v>
      </c>
      <c r="E20" s="353">
        <f t="shared" si="0"/>
        <v>27</v>
      </c>
      <c r="F20" s="381">
        <v>25.5</v>
      </c>
      <c r="G20" s="378">
        <v>5.29</v>
      </c>
      <c r="H20" s="382">
        <f t="shared" si="1"/>
        <v>0.30681818181818182</v>
      </c>
    </row>
    <row r="21" spans="1:8" ht="15" customHeight="1" x14ac:dyDescent="0.15">
      <c r="A21" s="389"/>
      <c r="B21" s="384" t="s">
        <v>230</v>
      </c>
      <c r="C21" s="349"/>
      <c r="D21" s="349">
        <v>2</v>
      </c>
      <c r="E21" s="349">
        <f t="shared" si="0"/>
        <v>2</v>
      </c>
      <c r="F21" s="377">
        <v>1</v>
      </c>
      <c r="G21" s="378">
        <v>0.21</v>
      </c>
      <c r="H21" s="378">
        <f t="shared" si="1"/>
        <v>2.2727272727272728E-2</v>
      </c>
    </row>
    <row r="22" spans="1:8" ht="15" customHeight="1" x14ac:dyDescent="0.15">
      <c r="A22" s="385"/>
      <c r="B22" s="386" t="s">
        <v>356</v>
      </c>
      <c r="C22" s="358">
        <f>SUM(C20:C21)</f>
        <v>26</v>
      </c>
      <c r="D22" s="358">
        <f t="shared" ref="D22:G22" si="5">SUM(D20:D21)</f>
        <v>3</v>
      </c>
      <c r="E22" s="358">
        <f t="shared" si="5"/>
        <v>29</v>
      </c>
      <c r="F22" s="387">
        <f>SUM(F20:F21)</f>
        <v>26.5</v>
      </c>
      <c r="G22" s="388">
        <f t="shared" si="5"/>
        <v>5.5</v>
      </c>
      <c r="H22" s="388">
        <f t="shared" si="1"/>
        <v>0.32954545454545453</v>
      </c>
    </row>
    <row r="23" spans="1:8" ht="15" customHeight="1" x14ac:dyDescent="0.15">
      <c r="A23" s="389" t="s">
        <v>364</v>
      </c>
      <c r="B23" s="384" t="s">
        <v>337</v>
      </c>
      <c r="C23" s="349">
        <v>5</v>
      </c>
      <c r="D23" s="349">
        <v>0</v>
      </c>
      <c r="E23" s="349">
        <f t="shared" si="0"/>
        <v>5</v>
      </c>
      <c r="F23" s="377">
        <v>5</v>
      </c>
      <c r="G23" s="378">
        <v>1.04</v>
      </c>
      <c r="H23" s="378">
        <f t="shared" si="1"/>
        <v>5.6818181818181816E-2</v>
      </c>
    </row>
    <row r="24" spans="1:8" ht="15" customHeight="1" x14ac:dyDescent="0.15">
      <c r="A24" s="389"/>
      <c r="B24" s="384" t="s">
        <v>365</v>
      </c>
      <c r="C24" s="349">
        <v>15</v>
      </c>
      <c r="D24" s="349">
        <v>10</v>
      </c>
      <c r="E24" s="349">
        <f t="shared" si="0"/>
        <v>25</v>
      </c>
      <c r="F24" s="377">
        <v>23.7</v>
      </c>
      <c r="G24" s="378">
        <v>4.9400000000000004</v>
      </c>
      <c r="H24" s="378">
        <f t="shared" si="1"/>
        <v>0.28409090909090912</v>
      </c>
    </row>
    <row r="25" spans="1:8" ht="15" customHeight="1" x14ac:dyDescent="0.15">
      <c r="A25" s="389"/>
      <c r="B25" s="384" t="s">
        <v>366</v>
      </c>
      <c r="C25" s="349">
        <v>2</v>
      </c>
      <c r="D25" s="349">
        <v>0</v>
      </c>
      <c r="E25" s="349">
        <f t="shared" si="0"/>
        <v>2</v>
      </c>
      <c r="F25" s="377">
        <v>1.5</v>
      </c>
      <c r="G25" s="378">
        <v>0.31</v>
      </c>
      <c r="H25" s="378">
        <f t="shared" si="1"/>
        <v>2.2727272727272728E-2</v>
      </c>
    </row>
    <row r="26" spans="1:8" ht="15" customHeight="1" x14ac:dyDescent="0.15">
      <c r="A26" s="389"/>
      <c r="B26" s="390" t="s">
        <v>356</v>
      </c>
      <c r="C26" s="349">
        <f>SUM(C23:C25)</f>
        <v>22</v>
      </c>
      <c r="D26" s="349">
        <f>SUM(D23:D25)</f>
        <v>10</v>
      </c>
      <c r="E26" s="349">
        <f>SUM(E23:E25)</f>
        <v>32</v>
      </c>
      <c r="F26" s="377">
        <f>SUM(F23:F25)</f>
        <v>30.2</v>
      </c>
      <c r="G26" s="378">
        <f>SUM(G23:G25)</f>
        <v>6.29</v>
      </c>
      <c r="H26" s="378">
        <f>IFERROR(E26/$F$7,"")</f>
        <v>0.36363636363636365</v>
      </c>
    </row>
    <row r="27" spans="1:8" ht="15" customHeight="1" x14ac:dyDescent="0.15">
      <c r="A27" s="394" t="s">
        <v>367</v>
      </c>
      <c r="B27" s="395" t="s">
        <v>368</v>
      </c>
      <c r="C27" s="345">
        <v>2</v>
      </c>
      <c r="D27" s="345">
        <v>1</v>
      </c>
      <c r="E27" s="345">
        <f t="shared" si="0"/>
        <v>3</v>
      </c>
      <c r="F27" s="396">
        <v>3</v>
      </c>
      <c r="G27" s="393">
        <v>0.62</v>
      </c>
      <c r="H27" s="393">
        <f t="shared" si="1"/>
        <v>3.4090909090909088E-2</v>
      </c>
    </row>
    <row r="28" spans="1:8" ht="15" customHeight="1" x14ac:dyDescent="0.15">
      <c r="A28" s="392" t="s">
        <v>131</v>
      </c>
      <c r="B28" s="384" t="s">
        <v>230</v>
      </c>
      <c r="C28" s="349"/>
      <c r="D28" s="349">
        <v>1</v>
      </c>
      <c r="E28" s="349">
        <f t="shared" si="0"/>
        <v>1</v>
      </c>
      <c r="F28" s="377">
        <v>0.8</v>
      </c>
      <c r="G28" s="393">
        <v>0.16</v>
      </c>
      <c r="H28" s="378">
        <f t="shared" si="1"/>
        <v>1.1363636363636364E-2</v>
      </c>
    </row>
    <row r="29" spans="1:8" ht="15" customHeight="1" x14ac:dyDescent="0.15">
      <c r="A29" s="391" t="s">
        <v>369</v>
      </c>
      <c r="B29" s="380" t="s">
        <v>325</v>
      </c>
      <c r="C29" s="353">
        <v>32</v>
      </c>
      <c r="D29" s="353">
        <v>1</v>
      </c>
      <c r="E29" s="353">
        <f t="shared" si="0"/>
        <v>33</v>
      </c>
      <c r="F29" s="381">
        <v>32.6</v>
      </c>
      <c r="G29" s="382">
        <v>6.79</v>
      </c>
      <c r="H29" s="382">
        <f t="shared" si="1"/>
        <v>0.375</v>
      </c>
    </row>
    <row r="30" spans="1:8" ht="15" customHeight="1" x14ac:dyDescent="0.15">
      <c r="A30" s="389"/>
      <c r="B30" s="384" t="s">
        <v>324</v>
      </c>
      <c r="C30" s="349">
        <v>362</v>
      </c>
      <c r="D30" s="349">
        <v>19</v>
      </c>
      <c r="E30" s="349">
        <f t="shared" si="0"/>
        <v>381</v>
      </c>
      <c r="F30" s="377">
        <v>374.8</v>
      </c>
      <c r="G30" s="378">
        <v>77.91</v>
      </c>
      <c r="H30" s="378">
        <f t="shared" si="1"/>
        <v>4.3295454545454541</v>
      </c>
    </row>
    <row r="31" spans="1:8" ht="15" customHeight="1" x14ac:dyDescent="0.15">
      <c r="A31" s="389"/>
      <c r="B31" s="384" t="s">
        <v>327</v>
      </c>
      <c r="C31" s="349">
        <v>1</v>
      </c>
      <c r="D31" s="349">
        <v>0</v>
      </c>
      <c r="E31" s="349">
        <f t="shared" si="0"/>
        <v>1</v>
      </c>
      <c r="F31" s="377">
        <v>0.8</v>
      </c>
      <c r="G31" s="378">
        <v>0.17</v>
      </c>
      <c r="H31" s="378">
        <f t="shared" si="1"/>
        <v>1.1363636363636364E-2</v>
      </c>
    </row>
    <row r="32" spans="1:8" ht="15" customHeight="1" x14ac:dyDescent="0.15">
      <c r="A32" s="389"/>
      <c r="B32" s="384" t="s">
        <v>370</v>
      </c>
      <c r="C32" s="349">
        <v>4</v>
      </c>
      <c r="D32" s="349">
        <v>36</v>
      </c>
      <c r="E32" s="349">
        <f t="shared" si="0"/>
        <v>40</v>
      </c>
      <c r="F32" s="377">
        <v>35.700000000000003</v>
      </c>
      <c r="G32" s="378">
        <v>7.43</v>
      </c>
      <c r="H32" s="378">
        <f t="shared" si="1"/>
        <v>0.45454545454545453</v>
      </c>
    </row>
    <row r="33" spans="1:8" ht="15" customHeight="1" x14ac:dyDescent="0.15">
      <c r="A33" s="389"/>
      <c r="B33" s="384" t="s">
        <v>340</v>
      </c>
      <c r="C33" s="349">
        <v>1</v>
      </c>
      <c r="D33" s="349">
        <v>10</v>
      </c>
      <c r="E33" s="349">
        <f t="shared" si="0"/>
        <v>11</v>
      </c>
      <c r="F33" s="377">
        <v>9.6</v>
      </c>
      <c r="G33" s="378">
        <v>1.99</v>
      </c>
      <c r="H33" s="378">
        <f t="shared" si="1"/>
        <v>0.125</v>
      </c>
    </row>
    <row r="34" spans="1:8" ht="15" customHeight="1" x14ac:dyDescent="0.15">
      <c r="A34" s="397"/>
      <c r="B34" s="386" t="s">
        <v>356</v>
      </c>
      <c r="C34" s="358">
        <f>SUM(C29:C33)</f>
        <v>400</v>
      </c>
      <c r="D34" s="358">
        <f t="shared" ref="D34:G34" si="6">SUM(D29:D33)</f>
        <v>66</v>
      </c>
      <c r="E34" s="358">
        <f t="shared" si="6"/>
        <v>466</v>
      </c>
      <c r="F34" s="387">
        <f t="shared" si="6"/>
        <v>453.50000000000006</v>
      </c>
      <c r="G34" s="388">
        <f t="shared" si="6"/>
        <v>94.29</v>
      </c>
      <c r="H34" s="388">
        <f t="shared" si="1"/>
        <v>5.2954545454545459</v>
      </c>
    </row>
    <row r="35" spans="1:8" ht="15" customHeight="1" x14ac:dyDescent="0.15">
      <c r="A35" s="389" t="s">
        <v>371</v>
      </c>
      <c r="B35" s="384" t="s">
        <v>340</v>
      </c>
      <c r="C35" s="398">
        <v>17</v>
      </c>
      <c r="D35" s="349">
        <v>4</v>
      </c>
      <c r="E35" s="349">
        <f t="shared" si="0"/>
        <v>21</v>
      </c>
      <c r="F35" s="377">
        <v>19.100000000000001</v>
      </c>
      <c r="G35" s="378">
        <v>3.97</v>
      </c>
      <c r="H35" s="378">
        <f t="shared" si="1"/>
        <v>0.23863636363636365</v>
      </c>
    </row>
    <row r="36" spans="1:8" ht="15" customHeight="1" x14ac:dyDescent="0.15">
      <c r="A36" s="389"/>
      <c r="B36" s="384" t="s">
        <v>372</v>
      </c>
      <c r="C36" s="349">
        <v>8</v>
      </c>
      <c r="D36" s="349">
        <v>0</v>
      </c>
      <c r="E36" s="349">
        <f t="shared" si="0"/>
        <v>8</v>
      </c>
      <c r="F36" s="377">
        <v>8</v>
      </c>
      <c r="G36" s="378">
        <v>1.66</v>
      </c>
      <c r="H36" s="378">
        <f t="shared" si="1"/>
        <v>9.0909090909090912E-2</v>
      </c>
    </row>
    <row r="37" spans="1:8" ht="15" customHeight="1" x14ac:dyDescent="0.15">
      <c r="A37" s="389"/>
      <c r="B37" s="384" t="s">
        <v>131</v>
      </c>
      <c r="C37" s="349">
        <v>5</v>
      </c>
      <c r="D37" s="349">
        <v>0</v>
      </c>
      <c r="E37" s="349">
        <f t="shared" si="0"/>
        <v>5</v>
      </c>
      <c r="F37" s="377">
        <v>5</v>
      </c>
      <c r="G37" s="378">
        <v>1.04</v>
      </c>
      <c r="H37" s="378">
        <f t="shared" si="1"/>
        <v>5.6818181818181816E-2</v>
      </c>
    </row>
    <row r="38" spans="1:8" ht="15" customHeight="1" x14ac:dyDescent="0.15">
      <c r="A38" s="389"/>
      <c r="B38" s="390" t="s">
        <v>356</v>
      </c>
      <c r="C38" s="349">
        <f>SUM(C35:C37)</f>
        <v>30</v>
      </c>
      <c r="D38" s="349">
        <f t="shared" ref="D38:G38" si="7">SUM(D35:D37)</f>
        <v>4</v>
      </c>
      <c r="E38" s="349">
        <f t="shared" si="7"/>
        <v>34</v>
      </c>
      <c r="F38" s="377">
        <f t="shared" si="7"/>
        <v>32.1</v>
      </c>
      <c r="G38" s="378">
        <f t="shared" si="7"/>
        <v>6.67</v>
      </c>
      <c r="H38" s="378">
        <f t="shared" si="1"/>
        <v>0.38636363636363635</v>
      </c>
    </row>
    <row r="39" spans="1:8" ht="15" customHeight="1" x14ac:dyDescent="0.15">
      <c r="A39" s="399" t="s">
        <v>373</v>
      </c>
      <c r="B39" s="380" t="s">
        <v>340</v>
      </c>
      <c r="C39" s="353">
        <v>14</v>
      </c>
      <c r="D39" s="353">
        <v>18</v>
      </c>
      <c r="E39" s="353">
        <v>32</v>
      </c>
      <c r="F39" s="381">
        <v>29.6</v>
      </c>
      <c r="G39" s="400">
        <v>6.16</v>
      </c>
      <c r="H39" s="382">
        <f t="shared" si="1"/>
        <v>0.36363636363636365</v>
      </c>
    </row>
    <row r="40" spans="1:8" ht="15" customHeight="1" x14ac:dyDescent="0.15">
      <c r="A40" s="401" t="s">
        <v>374</v>
      </c>
      <c r="B40" s="402"/>
      <c r="C40" s="403">
        <f>SUM(C7,C12,C15,C18,C19,C22,C26,C27,C28,C34,C38,C39)</f>
        <v>637</v>
      </c>
      <c r="D40" s="403">
        <f t="shared" ref="D40:H40" si="8">SUM(D7,D12,D15,D18,D19,D22,D26,D27,D28,D34,D38,D39)</f>
        <v>135</v>
      </c>
      <c r="E40" s="403">
        <f t="shared" si="8"/>
        <v>772</v>
      </c>
      <c r="F40" s="404">
        <f t="shared" si="8"/>
        <v>745.10000000000014</v>
      </c>
      <c r="G40" s="405">
        <f t="shared" si="8"/>
        <v>154.91999999999999</v>
      </c>
      <c r="H40" s="405">
        <f t="shared" si="8"/>
        <v>8.7727272727272734</v>
      </c>
    </row>
    <row r="41" spans="1:8" ht="15" customHeight="1" x14ac:dyDescent="0.15">
      <c r="A41" s="23" t="s">
        <v>375</v>
      </c>
      <c r="B41" s="406"/>
      <c r="C41" s="406"/>
      <c r="D41" s="406"/>
      <c r="E41" s="406"/>
      <c r="F41" s="406"/>
      <c r="G41" s="406"/>
      <c r="H41" s="176" t="s">
        <v>346</v>
      </c>
    </row>
    <row r="42" spans="1:8" ht="15" customHeight="1" x14ac:dyDescent="0.15">
      <c r="A42" s="23" t="s">
        <v>376</v>
      </c>
    </row>
    <row r="43" spans="1:8" ht="15" customHeight="1" x14ac:dyDescent="0.15">
      <c r="A43" s="407" t="s">
        <v>377</v>
      </c>
      <c r="B43" s="408"/>
      <c r="C43" s="408"/>
      <c r="D43" s="408"/>
      <c r="E43" s="408"/>
      <c r="F43" s="408"/>
      <c r="G43" s="408"/>
      <c r="H43" s="408"/>
    </row>
    <row r="44" spans="1:8" ht="15" customHeight="1" x14ac:dyDescent="0.15">
      <c r="A44" s="23" t="s">
        <v>378</v>
      </c>
    </row>
  </sheetData>
  <mergeCells count="15"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  <mergeCell ref="A4:B4"/>
    <mergeCell ref="A5:B6"/>
    <mergeCell ref="C5:E5"/>
    <mergeCell ref="F5:F6"/>
    <mergeCell ref="G5:G6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5"/>
  <dimension ref="A1:D23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482" t="s">
        <v>529</v>
      </c>
    </row>
    <row r="3" spans="1:4" ht="15" customHeight="1" x14ac:dyDescent="0.15">
      <c r="A3" s="76" t="s">
        <v>379</v>
      </c>
    </row>
    <row r="4" spans="1:4" ht="15" customHeight="1" x14ac:dyDescent="0.15">
      <c r="B4" s="21"/>
      <c r="C4" s="21"/>
      <c r="D4" s="5" t="s">
        <v>2</v>
      </c>
    </row>
    <row r="5" spans="1:4" ht="15" customHeight="1" x14ac:dyDescent="0.15">
      <c r="A5" s="227" t="s">
        <v>380</v>
      </c>
      <c r="B5" s="223" t="s">
        <v>381</v>
      </c>
      <c r="C5" s="228" t="s">
        <v>382</v>
      </c>
      <c r="D5" s="228" t="s">
        <v>84</v>
      </c>
    </row>
    <row r="6" spans="1:4" s="216" customFormat="1" ht="12" customHeight="1" x14ac:dyDescent="0.15">
      <c r="A6" s="409" t="s">
        <v>383</v>
      </c>
      <c r="B6" s="410">
        <v>8240</v>
      </c>
      <c r="C6" s="410">
        <v>7831</v>
      </c>
      <c r="D6" s="411">
        <v>9744</v>
      </c>
    </row>
    <row r="7" spans="1:4" s="216" customFormat="1" ht="12" customHeight="1" x14ac:dyDescent="0.15">
      <c r="A7" s="409" t="s">
        <v>384</v>
      </c>
      <c r="B7" s="410">
        <v>8670</v>
      </c>
      <c r="C7" s="410">
        <v>9086</v>
      </c>
      <c r="D7" s="411">
        <v>8943</v>
      </c>
    </row>
    <row r="8" spans="1:4" s="216" customFormat="1" ht="12" customHeight="1" x14ac:dyDescent="0.15">
      <c r="A8" s="409" t="s">
        <v>385</v>
      </c>
      <c r="B8" s="410">
        <v>7140</v>
      </c>
      <c r="C8" s="410">
        <v>8742</v>
      </c>
      <c r="D8" s="411">
        <v>9366</v>
      </c>
    </row>
    <row r="9" spans="1:4" s="216" customFormat="1" ht="12" customHeight="1" x14ac:dyDescent="0.15">
      <c r="A9" s="409" t="s">
        <v>386</v>
      </c>
      <c r="B9" s="410">
        <v>16230</v>
      </c>
      <c r="C9" s="410">
        <v>14956</v>
      </c>
      <c r="D9" s="411">
        <v>14962</v>
      </c>
    </row>
    <row r="10" spans="1:4" s="216" customFormat="1" ht="12" customHeight="1" x14ac:dyDescent="0.15">
      <c r="A10" s="409" t="s">
        <v>387</v>
      </c>
      <c r="B10" s="410">
        <v>13736</v>
      </c>
      <c r="C10" s="410">
        <v>15491</v>
      </c>
      <c r="D10" s="411">
        <v>16165</v>
      </c>
    </row>
    <row r="11" spans="1:4" s="216" customFormat="1" ht="12" customHeight="1" x14ac:dyDescent="0.15">
      <c r="A11" s="409" t="s">
        <v>388</v>
      </c>
      <c r="B11" s="410">
        <v>19752</v>
      </c>
      <c r="C11" s="410">
        <v>18879</v>
      </c>
      <c r="D11" s="411">
        <v>19422</v>
      </c>
    </row>
    <row r="12" spans="1:4" s="216" customFormat="1" ht="12" customHeight="1" x14ac:dyDescent="0.15">
      <c r="A12" s="409" t="s">
        <v>389</v>
      </c>
      <c r="B12" s="410">
        <v>11937</v>
      </c>
      <c r="C12" s="410">
        <v>12942</v>
      </c>
      <c r="D12" s="411">
        <v>12406</v>
      </c>
    </row>
    <row r="13" spans="1:4" s="216" customFormat="1" ht="12" customHeight="1" x14ac:dyDescent="0.15">
      <c r="A13" s="409" t="s">
        <v>390</v>
      </c>
      <c r="B13" s="410">
        <v>4339</v>
      </c>
      <c r="C13" s="410">
        <v>3634</v>
      </c>
      <c r="D13" s="411">
        <v>3875</v>
      </c>
    </row>
    <row r="14" spans="1:4" s="216" customFormat="1" ht="12" customHeight="1" x14ac:dyDescent="0.15">
      <c r="A14" s="409" t="s">
        <v>391</v>
      </c>
      <c r="B14" s="410">
        <v>6941</v>
      </c>
      <c r="C14" s="410">
        <v>6402</v>
      </c>
      <c r="D14" s="411">
        <v>6257</v>
      </c>
    </row>
    <row r="15" spans="1:4" s="216" customFormat="1" ht="12" customHeight="1" x14ac:dyDescent="0.15">
      <c r="A15" s="409" t="s">
        <v>392</v>
      </c>
      <c r="B15" s="410">
        <v>508</v>
      </c>
      <c r="C15" s="410">
        <v>219</v>
      </c>
      <c r="D15" s="411">
        <v>105</v>
      </c>
    </row>
    <row r="16" spans="1:4" s="216" customFormat="1" ht="12" customHeight="1" x14ac:dyDescent="0.15">
      <c r="A16" s="409" t="s">
        <v>393</v>
      </c>
      <c r="B16" s="410">
        <v>5796</v>
      </c>
      <c r="C16" s="410">
        <v>5665</v>
      </c>
      <c r="D16" s="412">
        <v>5363</v>
      </c>
    </row>
    <row r="17" spans="1:4" s="216" customFormat="1" ht="12" customHeight="1" x14ac:dyDescent="0.15">
      <c r="A17" s="409" t="s">
        <v>394</v>
      </c>
      <c r="B17" s="410">
        <v>1334</v>
      </c>
      <c r="C17" s="410">
        <v>2333</v>
      </c>
      <c r="D17" s="412">
        <v>2771</v>
      </c>
    </row>
    <row r="18" spans="1:4" s="216" customFormat="1" ht="12" customHeight="1" x14ac:dyDescent="0.15">
      <c r="A18" s="409" t="s">
        <v>395</v>
      </c>
      <c r="B18" s="410">
        <v>0</v>
      </c>
      <c r="C18" s="410">
        <v>1087</v>
      </c>
      <c r="D18" s="412">
        <v>2034</v>
      </c>
    </row>
    <row r="19" spans="1:4" s="216" customFormat="1" ht="12" customHeight="1" x14ac:dyDescent="0.15">
      <c r="A19" s="409" t="s">
        <v>396</v>
      </c>
      <c r="B19" s="413">
        <v>17119</v>
      </c>
      <c r="C19" s="413">
        <v>17968</v>
      </c>
      <c r="D19" s="411">
        <v>18407</v>
      </c>
    </row>
    <row r="20" spans="1:4" s="216" customFormat="1" ht="12" customHeight="1" x14ac:dyDescent="0.15">
      <c r="A20" s="414" t="s">
        <v>132</v>
      </c>
      <c r="B20" s="415">
        <v>121742</v>
      </c>
      <c r="C20" s="415">
        <v>125235</v>
      </c>
      <c r="D20" s="415">
        <f>SUM(D6:D19)</f>
        <v>129820</v>
      </c>
    </row>
    <row r="21" spans="1:4" s="216" customFormat="1" ht="12" customHeight="1" x14ac:dyDescent="0.15">
      <c r="A21" s="416" t="s">
        <v>397</v>
      </c>
      <c r="B21" s="410">
        <v>365</v>
      </c>
      <c r="C21" s="410">
        <v>365</v>
      </c>
      <c r="D21" s="411">
        <v>365</v>
      </c>
    </row>
    <row r="22" spans="1:4" s="216" customFormat="1" ht="12" customHeight="1" x14ac:dyDescent="0.15">
      <c r="A22" s="417" t="s">
        <v>398</v>
      </c>
      <c r="B22" s="418">
        <v>334</v>
      </c>
      <c r="C22" s="418">
        <v>343</v>
      </c>
      <c r="D22" s="419">
        <v>356</v>
      </c>
    </row>
    <row r="23" spans="1:4" ht="15" customHeight="1" x14ac:dyDescent="0.15">
      <c r="A23" s="2"/>
      <c r="B23" s="74"/>
      <c r="C23" s="74"/>
      <c r="D23" s="74" t="s">
        <v>313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6"/>
  <dimension ref="A1:D25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482" t="s">
        <v>529</v>
      </c>
    </row>
    <row r="3" spans="1:4" ht="15" customHeight="1" x14ac:dyDescent="0.15">
      <c r="A3" s="76" t="s">
        <v>399</v>
      </c>
    </row>
    <row r="4" spans="1:4" ht="15" customHeight="1" x14ac:dyDescent="0.15">
      <c r="B4" s="21"/>
      <c r="C4" s="21"/>
      <c r="D4" s="5" t="s">
        <v>2</v>
      </c>
    </row>
    <row r="5" spans="1:4" ht="15" customHeight="1" x14ac:dyDescent="0.15">
      <c r="A5" s="222" t="s">
        <v>380</v>
      </c>
      <c r="B5" s="223" t="s">
        <v>381</v>
      </c>
      <c r="C5" s="228" t="s">
        <v>83</v>
      </c>
      <c r="D5" s="228" t="s">
        <v>84</v>
      </c>
    </row>
    <row r="6" spans="1:4" ht="12" customHeight="1" x14ac:dyDescent="0.15">
      <c r="A6" s="420" t="s">
        <v>400</v>
      </c>
      <c r="B6" s="410">
        <v>23717</v>
      </c>
      <c r="C6" s="410">
        <v>23825</v>
      </c>
      <c r="D6" s="410">
        <v>23839</v>
      </c>
    </row>
    <row r="7" spans="1:4" ht="12" customHeight="1" x14ac:dyDescent="0.15">
      <c r="A7" s="409" t="s">
        <v>384</v>
      </c>
      <c r="B7" s="410">
        <v>11273</v>
      </c>
      <c r="C7" s="410">
        <v>10419</v>
      </c>
      <c r="D7" s="410">
        <v>10902</v>
      </c>
    </row>
    <row r="8" spans="1:4" ht="12" customHeight="1" x14ac:dyDescent="0.15">
      <c r="A8" s="409" t="s">
        <v>385</v>
      </c>
      <c r="B8" s="410">
        <v>15102</v>
      </c>
      <c r="C8" s="410">
        <v>15470</v>
      </c>
      <c r="D8" s="410">
        <v>15291</v>
      </c>
    </row>
    <row r="9" spans="1:4" ht="12" customHeight="1" x14ac:dyDescent="0.15">
      <c r="A9" s="409" t="s">
        <v>386</v>
      </c>
      <c r="B9" s="410">
        <v>24688</v>
      </c>
      <c r="C9" s="410">
        <v>23287</v>
      </c>
      <c r="D9" s="410">
        <v>21996</v>
      </c>
    </row>
    <row r="10" spans="1:4" ht="12" customHeight="1" x14ac:dyDescent="0.15">
      <c r="A10" s="409" t="s">
        <v>401</v>
      </c>
      <c r="B10" s="410">
        <v>18995</v>
      </c>
      <c r="C10" s="410">
        <v>18526</v>
      </c>
      <c r="D10" s="410">
        <v>18246</v>
      </c>
    </row>
    <row r="11" spans="1:4" ht="12" customHeight="1" x14ac:dyDescent="0.15">
      <c r="A11" s="409" t="s">
        <v>388</v>
      </c>
      <c r="B11" s="410">
        <v>32573</v>
      </c>
      <c r="C11" s="410">
        <v>31427</v>
      </c>
      <c r="D11" s="410">
        <v>31412</v>
      </c>
    </row>
    <row r="12" spans="1:4" ht="12" customHeight="1" x14ac:dyDescent="0.15">
      <c r="A12" s="409" t="s">
        <v>389</v>
      </c>
      <c r="B12" s="410">
        <v>7346</v>
      </c>
      <c r="C12" s="410">
        <v>6947</v>
      </c>
      <c r="D12" s="410">
        <v>6874</v>
      </c>
    </row>
    <row r="13" spans="1:4" ht="12" customHeight="1" x14ac:dyDescent="0.15">
      <c r="A13" s="409" t="s">
        <v>402</v>
      </c>
      <c r="B13" s="410">
        <v>6566</v>
      </c>
      <c r="C13" s="410">
        <v>6753</v>
      </c>
      <c r="D13" s="410">
        <v>6756</v>
      </c>
    </row>
    <row r="14" spans="1:4" ht="12" customHeight="1" x14ac:dyDescent="0.15">
      <c r="A14" s="409" t="s">
        <v>403</v>
      </c>
      <c r="B14" s="410">
        <v>3400</v>
      </c>
      <c r="C14" s="410">
        <v>3717</v>
      </c>
      <c r="D14" s="410">
        <v>3481</v>
      </c>
    </row>
    <row r="15" spans="1:4" ht="12" customHeight="1" x14ac:dyDescent="0.15">
      <c r="A15" s="409" t="s">
        <v>391</v>
      </c>
      <c r="B15" s="410">
        <v>18518</v>
      </c>
      <c r="C15" s="410">
        <v>18261</v>
      </c>
      <c r="D15" s="410">
        <v>17991</v>
      </c>
    </row>
    <row r="16" spans="1:4" ht="12" customHeight="1" x14ac:dyDescent="0.15">
      <c r="A16" s="409" t="s">
        <v>392</v>
      </c>
      <c r="B16" s="410">
        <v>11093</v>
      </c>
      <c r="C16" s="410">
        <v>10165</v>
      </c>
      <c r="D16" s="410">
        <v>9963</v>
      </c>
    </row>
    <row r="17" spans="1:4" ht="12" customHeight="1" x14ac:dyDescent="0.15">
      <c r="A17" s="409" t="s">
        <v>393</v>
      </c>
      <c r="B17" s="410">
        <v>14708</v>
      </c>
      <c r="C17" s="410">
        <v>13894</v>
      </c>
      <c r="D17" s="410">
        <v>13295</v>
      </c>
    </row>
    <row r="18" spans="1:4" ht="12" customHeight="1" x14ac:dyDescent="0.15">
      <c r="A18" s="409" t="s">
        <v>404</v>
      </c>
      <c r="B18" s="413">
        <v>2237</v>
      </c>
      <c r="C18" s="413">
        <v>2356</v>
      </c>
      <c r="D18" s="413">
        <v>2290</v>
      </c>
    </row>
    <row r="19" spans="1:4" ht="12" customHeight="1" x14ac:dyDescent="0.15">
      <c r="A19" s="409" t="s">
        <v>405</v>
      </c>
      <c r="B19" s="410">
        <v>10798</v>
      </c>
      <c r="C19" s="410">
        <v>9588</v>
      </c>
      <c r="D19" s="410">
        <v>8366</v>
      </c>
    </row>
    <row r="20" spans="1:4" ht="12" customHeight="1" x14ac:dyDescent="0.15">
      <c r="A20" s="409" t="s">
        <v>395</v>
      </c>
      <c r="B20" s="410">
        <v>6360</v>
      </c>
      <c r="C20" s="410">
        <v>8600</v>
      </c>
      <c r="D20" s="410">
        <v>10076</v>
      </c>
    </row>
    <row r="21" spans="1:4" ht="12" customHeight="1" x14ac:dyDescent="0.15">
      <c r="A21" s="409" t="s">
        <v>396</v>
      </c>
      <c r="B21" s="410">
        <v>25990</v>
      </c>
      <c r="C21" s="410">
        <v>24552</v>
      </c>
      <c r="D21" s="410">
        <v>23972</v>
      </c>
    </row>
    <row r="22" spans="1:4" ht="12" customHeight="1" x14ac:dyDescent="0.15">
      <c r="A22" s="414" t="s">
        <v>132</v>
      </c>
      <c r="B22" s="415">
        <v>233364</v>
      </c>
      <c r="C22" s="415">
        <v>227787</v>
      </c>
      <c r="D22" s="415">
        <f>SUM(D6:D21)</f>
        <v>224750</v>
      </c>
    </row>
    <row r="23" spans="1:4" ht="12" customHeight="1" x14ac:dyDescent="0.15">
      <c r="A23" s="416" t="s">
        <v>397</v>
      </c>
      <c r="B23" s="410">
        <v>243</v>
      </c>
      <c r="C23" s="410">
        <v>244</v>
      </c>
      <c r="D23" s="421">
        <v>244</v>
      </c>
    </row>
    <row r="24" spans="1:4" ht="12" customHeight="1" x14ac:dyDescent="0.15">
      <c r="A24" s="417" t="s">
        <v>398</v>
      </c>
      <c r="B24" s="418">
        <v>960</v>
      </c>
      <c r="C24" s="418">
        <v>934</v>
      </c>
      <c r="D24" s="422">
        <v>921</v>
      </c>
    </row>
    <row r="25" spans="1:4" ht="15" customHeight="1" x14ac:dyDescent="0.15">
      <c r="B25" s="74"/>
      <c r="C25" s="74"/>
      <c r="D25" s="74" t="s">
        <v>313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/>
  <dimension ref="A1:G23"/>
  <sheetViews>
    <sheetView zoomScale="110" zoomScaleNormal="110" workbookViewId="0"/>
  </sheetViews>
  <sheetFormatPr defaultColWidth="8.875" defaultRowHeight="15" customHeight="1" x14ac:dyDescent="0.15"/>
  <cols>
    <col min="1" max="1" width="22.5" style="23" customWidth="1"/>
    <col min="2" max="2" width="15" style="23" customWidth="1"/>
    <col min="3" max="3" width="6.25" style="23" customWidth="1"/>
    <col min="4" max="4" width="15" style="23" customWidth="1"/>
    <col min="5" max="5" width="6.25" style="23" customWidth="1"/>
    <col min="6" max="6" width="15" style="23" customWidth="1"/>
    <col min="7" max="7" width="6.25" style="23" customWidth="1"/>
    <col min="8" max="16384" width="8.875" style="23"/>
  </cols>
  <sheetData>
    <row r="1" spans="1:7" ht="15" customHeight="1" x14ac:dyDescent="0.15">
      <c r="A1" s="482" t="s">
        <v>529</v>
      </c>
    </row>
    <row r="3" spans="1:7" ht="15" customHeight="1" x14ac:dyDescent="0.15">
      <c r="A3" s="22" t="s">
        <v>22</v>
      </c>
    </row>
    <row r="4" spans="1:7" ht="15" customHeight="1" x14ac:dyDescent="0.15">
      <c r="A4" s="24" t="s">
        <v>1</v>
      </c>
      <c r="B4" s="25"/>
      <c r="C4" s="25"/>
      <c r="D4" s="26"/>
      <c r="E4" s="26"/>
      <c r="F4" s="25"/>
      <c r="G4" s="27" t="s">
        <v>23</v>
      </c>
    </row>
    <row r="5" spans="1:7" ht="15" customHeight="1" x14ac:dyDescent="0.15">
      <c r="A5" s="28" t="s">
        <v>24</v>
      </c>
      <c r="B5" s="248" t="s">
        <v>25</v>
      </c>
      <c r="C5" s="249"/>
      <c r="D5" s="248" t="s">
        <v>26</v>
      </c>
      <c r="E5" s="249"/>
      <c r="F5" s="248" t="s">
        <v>27</v>
      </c>
      <c r="G5" s="249"/>
    </row>
    <row r="6" spans="1:7" ht="15" customHeight="1" x14ac:dyDescent="0.15">
      <c r="A6" s="29" t="s">
        <v>28</v>
      </c>
      <c r="B6" s="30">
        <v>2707</v>
      </c>
      <c r="C6" s="31" t="s">
        <v>29</v>
      </c>
      <c r="D6" s="30">
        <v>2658</v>
      </c>
      <c r="E6" s="31" t="s">
        <v>29</v>
      </c>
      <c r="F6" s="30">
        <f>SUM(F7:F22)</f>
        <v>2885</v>
      </c>
      <c r="G6" s="31" t="s">
        <v>30</v>
      </c>
    </row>
    <row r="7" spans="1:7" ht="15" customHeight="1" x14ac:dyDescent="0.15">
      <c r="A7" s="32" t="s">
        <v>31</v>
      </c>
      <c r="B7" s="33">
        <v>6</v>
      </c>
      <c r="C7" s="34">
        <v>14</v>
      </c>
      <c r="D7" s="33">
        <v>6</v>
      </c>
      <c r="E7" s="34">
        <v>14</v>
      </c>
      <c r="F7" s="33">
        <v>2</v>
      </c>
      <c r="G7" s="35">
        <v>-15</v>
      </c>
    </row>
    <row r="8" spans="1:7" ht="15" customHeight="1" x14ac:dyDescent="0.15">
      <c r="A8" s="32" t="s">
        <v>32</v>
      </c>
      <c r="B8" s="33">
        <v>859</v>
      </c>
      <c r="C8" s="34">
        <v>1</v>
      </c>
      <c r="D8" s="33">
        <v>795</v>
      </c>
      <c r="E8" s="34">
        <v>1</v>
      </c>
      <c r="F8" s="33">
        <v>894</v>
      </c>
      <c r="G8" s="35">
        <v>-1</v>
      </c>
    </row>
    <row r="9" spans="1:7" ht="15" customHeight="1" x14ac:dyDescent="0.15">
      <c r="A9" s="32" t="s">
        <v>33</v>
      </c>
      <c r="B9" s="33">
        <v>21</v>
      </c>
      <c r="C9" s="34">
        <v>12</v>
      </c>
      <c r="D9" s="33">
        <v>30</v>
      </c>
      <c r="E9" s="34">
        <v>12</v>
      </c>
      <c r="F9" s="33">
        <v>32</v>
      </c>
      <c r="G9" s="35">
        <v>-11</v>
      </c>
    </row>
    <row r="10" spans="1:7" ht="15" customHeight="1" x14ac:dyDescent="0.15">
      <c r="A10" s="32" t="s">
        <v>34</v>
      </c>
      <c r="B10" s="33">
        <v>7</v>
      </c>
      <c r="C10" s="34">
        <v>13</v>
      </c>
      <c r="D10" s="33">
        <v>26</v>
      </c>
      <c r="E10" s="34">
        <v>13</v>
      </c>
      <c r="F10" s="33">
        <v>20</v>
      </c>
      <c r="G10" s="35">
        <v>-13</v>
      </c>
    </row>
    <row r="11" spans="1:7" ht="15" customHeight="1" x14ac:dyDescent="0.15">
      <c r="A11" s="36" t="s">
        <v>35</v>
      </c>
      <c r="B11" s="33">
        <v>431</v>
      </c>
      <c r="C11" s="34">
        <v>2</v>
      </c>
      <c r="D11" s="33">
        <v>455</v>
      </c>
      <c r="E11" s="34">
        <v>2</v>
      </c>
      <c r="F11" s="33">
        <v>474</v>
      </c>
      <c r="G11" s="35">
        <v>-2</v>
      </c>
    </row>
    <row r="12" spans="1:7" ht="15" customHeight="1" x14ac:dyDescent="0.15">
      <c r="A12" s="32" t="s">
        <v>36</v>
      </c>
      <c r="B12" s="33">
        <v>217</v>
      </c>
      <c r="C12" s="34">
        <v>4</v>
      </c>
      <c r="D12" s="33">
        <v>192</v>
      </c>
      <c r="E12" s="34">
        <v>4</v>
      </c>
      <c r="F12" s="33">
        <v>175</v>
      </c>
      <c r="G12" s="35">
        <v>-4</v>
      </c>
    </row>
    <row r="13" spans="1:7" ht="15" customHeight="1" x14ac:dyDescent="0.15">
      <c r="A13" s="32" t="s">
        <v>37</v>
      </c>
      <c r="B13" s="33">
        <v>34</v>
      </c>
      <c r="C13" s="34">
        <v>10</v>
      </c>
      <c r="D13" s="33">
        <v>48</v>
      </c>
      <c r="E13" s="34">
        <v>8</v>
      </c>
      <c r="F13" s="33">
        <v>43</v>
      </c>
      <c r="G13" s="35">
        <v>-10</v>
      </c>
    </row>
    <row r="14" spans="1:7" ht="15" customHeight="1" x14ac:dyDescent="0.15">
      <c r="A14" s="32" t="s">
        <v>38</v>
      </c>
      <c r="B14" s="33">
        <v>235</v>
      </c>
      <c r="C14" s="34">
        <v>3</v>
      </c>
      <c r="D14" s="33">
        <v>235</v>
      </c>
      <c r="E14" s="34">
        <v>3</v>
      </c>
      <c r="F14" s="33">
        <v>254</v>
      </c>
      <c r="G14" s="35">
        <v>-3</v>
      </c>
    </row>
    <row r="15" spans="1:7" ht="15" customHeight="1" x14ac:dyDescent="0.15">
      <c r="A15" s="32" t="s">
        <v>39</v>
      </c>
      <c r="B15" s="33">
        <v>25</v>
      </c>
      <c r="C15" s="34">
        <v>11</v>
      </c>
      <c r="D15" s="33">
        <v>40</v>
      </c>
      <c r="E15" s="34">
        <v>9</v>
      </c>
      <c r="F15" s="33">
        <v>31</v>
      </c>
      <c r="G15" s="35">
        <v>-12</v>
      </c>
    </row>
    <row r="16" spans="1:7" ht="15" customHeight="1" x14ac:dyDescent="0.15">
      <c r="A16" s="32" t="s">
        <v>40</v>
      </c>
      <c r="B16" s="33">
        <v>0</v>
      </c>
      <c r="C16" s="34">
        <v>15</v>
      </c>
      <c r="D16" s="33">
        <v>2</v>
      </c>
      <c r="E16" s="34">
        <v>15</v>
      </c>
      <c r="F16" s="33">
        <v>4</v>
      </c>
      <c r="G16" s="35">
        <v>-14</v>
      </c>
    </row>
    <row r="17" spans="1:7" ht="15" customHeight="1" x14ac:dyDescent="0.15">
      <c r="A17" s="32" t="s">
        <v>41</v>
      </c>
      <c r="B17" s="33">
        <v>42</v>
      </c>
      <c r="C17" s="34">
        <v>9</v>
      </c>
      <c r="D17" s="33">
        <v>35</v>
      </c>
      <c r="E17" s="34">
        <v>11</v>
      </c>
      <c r="F17" s="33">
        <v>46</v>
      </c>
      <c r="G17" s="35">
        <v>-9</v>
      </c>
    </row>
    <row r="18" spans="1:7" ht="15" customHeight="1" x14ac:dyDescent="0.15">
      <c r="A18" s="32" t="s">
        <v>42</v>
      </c>
      <c r="B18" s="33">
        <v>65</v>
      </c>
      <c r="C18" s="34">
        <v>7</v>
      </c>
      <c r="D18" s="33">
        <v>56</v>
      </c>
      <c r="E18" s="34">
        <v>6</v>
      </c>
      <c r="F18" s="33">
        <v>47</v>
      </c>
      <c r="G18" s="35">
        <v>-8</v>
      </c>
    </row>
    <row r="19" spans="1:7" ht="15" customHeight="1" x14ac:dyDescent="0.15">
      <c r="A19" s="32" t="s">
        <v>43</v>
      </c>
      <c r="B19" s="33">
        <v>128</v>
      </c>
      <c r="C19" s="34">
        <v>5</v>
      </c>
      <c r="D19" s="33">
        <v>135</v>
      </c>
      <c r="E19" s="34">
        <v>5</v>
      </c>
      <c r="F19" s="33">
        <v>151</v>
      </c>
      <c r="G19" s="35">
        <v>-5</v>
      </c>
    </row>
    <row r="20" spans="1:7" ht="15" customHeight="1" x14ac:dyDescent="0.15">
      <c r="A20" s="32" t="s">
        <v>44</v>
      </c>
      <c r="B20" s="33">
        <v>70</v>
      </c>
      <c r="C20" s="34">
        <v>6</v>
      </c>
      <c r="D20" s="33">
        <v>36</v>
      </c>
      <c r="E20" s="34">
        <v>10</v>
      </c>
      <c r="F20" s="33">
        <v>52</v>
      </c>
      <c r="G20" s="35">
        <v>-7</v>
      </c>
    </row>
    <row r="21" spans="1:7" ht="15" customHeight="1" x14ac:dyDescent="0.15">
      <c r="A21" s="32" t="s">
        <v>45</v>
      </c>
      <c r="B21" s="33">
        <v>50</v>
      </c>
      <c r="C21" s="34">
        <v>8</v>
      </c>
      <c r="D21" s="33">
        <v>54</v>
      </c>
      <c r="E21" s="34">
        <v>7</v>
      </c>
      <c r="F21" s="33">
        <v>54</v>
      </c>
      <c r="G21" s="35">
        <v>-6</v>
      </c>
    </row>
    <row r="22" spans="1:7" ht="15" customHeight="1" x14ac:dyDescent="0.15">
      <c r="A22" s="32" t="s">
        <v>46</v>
      </c>
      <c r="B22" s="37">
        <v>517</v>
      </c>
      <c r="C22" s="38" t="s">
        <v>47</v>
      </c>
      <c r="D22" s="37">
        <v>513</v>
      </c>
      <c r="E22" s="38" t="s">
        <v>47</v>
      </c>
      <c r="F22" s="37">
        <v>606</v>
      </c>
      <c r="G22" s="39" t="s">
        <v>48</v>
      </c>
    </row>
    <row r="23" spans="1:7" ht="15" customHeight="1" x14ac:dyDescent="0.15">
      <c r="A23" s="40"/>
      <c r="B23" s="40"/>
      <c r="C23" s="40"/>
      <c r="D23" s="40"/>
      <c r="E23" s="40"/>
      <c r="F23" s="40"/>
      <c r="G23" s="41" t="s">
        <v>21</v>
      </c>
    </row>
  </sheetData>
  <mergeCells count="3"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7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3" customWidth="1"/>
    <col min="2" max="4" width="20" style="3" customWidth="1"/>
    <col min="5" max="16384" width="8.875" style="3"/>
  </cols>
  <sheetData>
    <row r="1" spans="1:4" ht="15" customHeight="1" x14ac:dyDescent="0.15">
      <c r="A1" s="482" t="s">
        <v>529</v>
      </c>
    </row>
    <row r="3" spans="1:4" ht="15" customHeight="1" x14ac:dyDescent="0.15">
      <c r="A3" s="76" t="s">
        <v>406</v>
      </c>
    </row>
    <row r="4" spans="1:4" ht="15" customHeight="1" x14ac:dyDescent="0.15">
      <c r="A4" s="61"/>
      <c r="B4" s="145"/>
      <c r="C4" s="145"/>
      <c r="D4" s="62" t="s">
        <v>2</v>
      </c>
    </row>
    <row r="5" spans="1:4" ht="15" customHeight="1" x14ac:dyDescent="0.15">
      <c r="A5" s="227" t="s">
        <v>380</v>
      </c>
      <c r="B5" s="223" t="s">
        <v>381</v>
      </c>
      <c r="C5" s="228" t="s">
        <v>83</v>
      </c>
      <c r="D5" s="228" t="s">
        <v>407</v>
      </c>
    </row>
    <row r="6" spans="1:4" ht="12" customHeight="1" x14ac:dyDescent="0.15">
      <c r="A6" s="420" t="s">
        <v>400</v>
      </c>
      <c r="B6" s="410">
        <v>916</v>
      </c>
      <c r="C6" s="410">
        <v>907</v>
      </c>
      <c r="D6" s="410">
        <v>910</v>
      </c>
    </row>
    <row r="7" spans="1:4" ht="12" customHeight="1" x14ac:dyDescent="0.15">
      <c r="A7" s="409" t="s">
        <v>408</v>
      </c>
      <c r="B7" s="410">
        <v>477</v>
      </c>
      <c r="C7" s="410">
        <v>435</v>
      </c>
      <c r="D7" s="410">
        <v>412</v>
      </c>
    </row>
    <row r="8" spans="1:4" ht="12" customHeight="1" x14ac:dyDescent="0.15">
      <c r="A8" s="409" t="s">
        <v>386</v>
      </c>
      <c r="B8" s="410">
        <v>98</v>
      </c>
      <c r="C8" s="410">
        <v>80</v>
      </c>
      <c r="D8" s="410">
        <v>64</v>
      </c>
    </row>
    <row r="9" spans="1:4" ht="12" customHeight="1" x14ac:dyDescent="0.15">
      <c r="A9" s="409" t="s">
        <v>401</v>
      </c>
      <c r="B9" s="410">
        <v>262</v>
      </c>
      <c r="C9" s="410">
        <v>239</v>
      </c>
      <c r="D9" s="410">
        <v>219</v>
      </c>
    </row>
    <row r="10" spans="1:4" ht="12" customHeight="1" x14ac:dyDescent="0.15">
      <c r="A10" s="409" t="s">
        <v>388</v>
      </c>
      <c r="B10" s="410">
        <v>183</v>
      </c>
      <c r="C10" s="410">
        <v>162</v>
      </c>
      <c r="D10" s="410">
        <v>213</v>
      </c>
    </row>
    <row r="11" spans="1:4" ht="12" customHeight="1" x14ac:dyDescent="0.15">
      <c r="A11" s="409" t="s">
        <v>389</v>
      </c>
      <c r="B11" s="410">
        <v>832</v>
      </c>
      <c r="C11" s="410">
        <v>811</v>
      </c>
      <c r="D11" s="410">
        <v>705</v>
      </c>
    </row>
    <row r="12" spans="1:4" ht="12" customHeight="1" x14ac:dyDescent="0.15">
      <c r="A12" s="409" t="s">
        <v>390</v>
      </c>
      <c r="B12" s="410">
        <v>97</v>
      </c>
      <c r="C12" s="410">
        <v>101</v>
      </c>
      <c r="D12" s="410">
        <v>87</v>
      </c>
    </row>
    <row r="13" spans="1:4" ht="12" customHeight="1" x14ac:dyDescent="0.15">
      <c r="A13" s="409" t="s">
        <v>391</v>
      </c>
      <c r="B13" s="410">
        <v>620</v>
      </c>
      <c r="C13" s="410">
        <v>603</v>
      </c>
      <c r="D13" s="410">
        <v>621</v>
      </c>
    </row>
    <row r="14" spans="1:4" ht="12" customHeight="1" x14ac:dyDescent="0.15">
      <c r="A14" s="409" t="s">
        <v>392</v>
      </c>
      <c r="B14" s="410">
        <v>9</v>
      </c>
      <c r="C14" s="410">
        <v>6</v>
      </c>
      <c r="D14" s="410">
        <v>1</v>
      </c>
    </row>
    <row r="15" spans="1:4" ht="12" customHeight="1" x14ac:dyDescent="0.15">
      <c r="A15" s="409" t="s">
        <v>393</v>
      </c>
      <c r="B15" s="410">
        <v>103</v>
      </c>
      <c r="C15" s="410">
        <v>82</v>
      </c>
      <c r="D15" s="410">
        <v>76</v>
      </c>
    </row>
    <row r="16" spans="1:4" ht="12" customHeight="1" x14ac:dyDescent="0.15">
      <c r="A16" s="409" t="s">
        <v>394</v>
      </c>
      <c r="B16" s="410">
        <v>2</v>
      </c>
      <c r="C16" s="410">
        <v>1</v>
      </c>
      <c r="D16" s="410">
        <v>1</v>
      </c>
    </row>
    <row r="17" spans="1:4" ht="12" customHeight="1" x14ac:dyDescent="0.15">
      <c r="A17" s="409" t="s">
        <v>395</v>
      </c>
      <c r="B17" s="410">
        <v>20</v>
      </c>
      <c r="C17" s="410">
        <v>23</v>
      </c>
      <c r="D17" s="413">
        <v>65</v>
      </c>
    </row>
    <row r="18" spans="1:4" ht="12" customHeight="1" x14ac:dyDescent="0.15">
      <c r="A18" s="409" t="s">
        <v>396</v>
      </c>
      <c r="B18" s="410">
        <v>580</v>
      </c>
      <c r="C18" s="410">
        <v>548</v>
      </c>
      <c r="D18" s="413">
        <v>465</v>
      </c>
    </row>
    <row r="19" spans="1:4" ht="12" customHeight="1" x14ac:dyDescent="0.15">
      <c r="A19" s="409" t="s">
        <v>131</v>
      </c>
      <c r="B19" s="410">
        <v>0</v>
      </c>
      <c r="C19" s="410">
        <v>0</v>
      </c>
      <c r="D19" s="413">
        <v>0</v>
      </c>
    </row>
    <row r="20" spans="1:4" ht="12" customHeight="1" x14ac:dyDescent="0.15">
      <c r="A20" s="423" t="s">
        <v>132</v>
      </c>
      <c r="B20" s="424">
        <v>4199</v>
      </c>
      <c r="C20" s="424">
        <v>3998</v>
      </c>
      <c r="D20" s="424">
        <f>SUM(D6:D19)</f>
        <v>3839</v>
      </c>
    </row>
    <row r="21" spans="1:4" ht="15" customHeight="1" x14ac:dyDescent="0.15">
      <c r="B21" s="74"/>
      <c r="C21" s="74"/>
      <c r="D21" s="74" t="s">
        <v>313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/>
  <dimension ref="A1:F17"/>
  <sheetViews>
    <sheetView zoomScale="110" zoomScaleNormal="110" workbookViewId="0"/>
  </sheetViews>
  <sheetFormatPr defaultColWidth="8.75" defaultRowHeight="15" customHeight="1" x14ac:dyDescent="0.15"/>
  <cols>
    <col min="1" max="1" width="13.75" style="23" customWidth="1"/>
    <col min="2" max="2" width="15" style="23" customWidth="1"/>
    <col min="3" max="3" width="12.5" style="23" customWidth="1"/>
    <col min="4" max="4" width="20" style="23" customWidth="1"/>
    <col min="5" max="6" width="12.5" style="23" customWidth="1"/>
    <col min="7" max="16384" width="8.75" style="23"/>
  </cols>
  <sheetData>
    <row r="1" spans="1:6" ht="15" customHeight="1" x14ac:dyDescent="0.15">
      <c r="A1" s="482" t="s">
        <v>529</v>
      </c>
    </row>
    <row r="3" spans="1:6" ht="15" customHeight="1" x14ac:dyDescent="0.15">
      <c r="A3" s="172" t="s">
        <v>409</v>
      </c>
      <c r="C3" s="425"/>
      <c r="D3" s="426"/>
      <c r="E3" s="426"/>
      <c r="F3" s="426"/>
    </row>
    <row r="4" spans="1:6" ht="15" customHeight="1" x14ac:dyDescent="0.15">
      <c r="A4" s="178" t="s">
        <v>410</v>
      </c>
    </row>
    <row r="5" spans="1:6" ht="15" customHeight="1" x14ac:dyDescent="0.15">
      <c r="A5" s="427" t="s">
        <v>411</v>
      </c>
      <c r="D5" s="427"/>
      <c r="F5" s="195" t="s">
        <v>412</v>
      </c>
    </row>
    <row r="6" spans="1:6" ht="15" customHeight="1" x14ac:dyDescent="0.15">
      <c r="A6" s="225" t="s">
        <v>380</v>
      </c>
      <c r="B6" s="224" t="s">
        <v>413</v>
      </c>
      <c r="C6" s="428" t="s">
        <v>414</v>
      </c>
      <c r="D6" s="225" t="s">
        <v>380</v>
      </c>
      <c r="E6" s="234" t="s">
        <v>413</v>
      </c>
      <c r="F6" s="224" t="s">
        <v>414</v>
      </c>
    </row>
    <row r="7" spans="1:6" ht="15" customHeight="1" x14ac:dyDescent="0.15">
      <c r="A7" s="429" t="s">
        <v>415</v>
      </c>
      <c r="B7" s="430">
        <f>SUM(B8:B10)</f>
        <v>11152102450</v>
      </c>
      <c r="C7" s="431"/>
      <c r="D7" s="432" t="s">
        <v>416</v>
      </c>
      <c r="E7" s="430">
        <v>100000000</v>
      </c>
      <c r="F7" s="186"/>
    </row>
    <row r="8" spans="1:6" ht="15" customHeight="1" x14ac:dyDescent="0.15">
      <c r="A8" s="32" t="s">
        <v>417</v>
      </c>
      <c r="B8" s="433">
        <v>10665400177</v>
      </c>
      <c r="C8" s="434">
        <v>21577332</v>
      </c>
      <c r="D8" s="435" t="s">
        <v>418</v>
      </c>
      <c r="E8" s="433">
        <v>0</v>
      </c>
      <c r="F8" s="436">
        <v>0</v>
      </c>
    </row>
    <row r="9" spans="1:6" ht="15" customHeight="1" x14ac:dyDescent="0.15">
      <c r="A9" s="32" t="s">
        <v>419</v>
      </c>
      <c r="B9" s="433">
        <v>485503123</v>
      </c>
      <c r="C9" s="434">
        <v>6879865</v>
      </c>
      <c r="D9" s="437" t="s">
        <v>420</v>
      </c>
      <c r="E9" s="436">
        <v>100000000</v>
      </c>
      <c r="F9" s="436">
        <v>0</v>
      </c>
    </row>
    <row r="10" spans="1:6" ht="15" customHeight="1" x14ac:dyDescent="0.15">
      <c r="A10" s="32" t="s">
        <v>421</v>
      </c>
      <c r="B10" s="433">
        <v>1199150</v>
      </c>
      <c r="C10" s="436">
        <v>2963</v>
      </c>
      <c r="D10" s="437"/>
      <c r="E10" s="436"/>
      <c r="F10" s="436"/>
    </row>
    <row r="11" spans="1:6" ht="15" customHeight="1" x14ac:dyDescent="0.15">
      <c r="A11" s="438" t="s">
        <v>422</v>
      </c>
      <c r="B11" s="430">
        <f>SUM(B12:B15)</f>
        <v>11248525794</v>
      </c>
      <c r="C11" s="439"/>
      <c r="D11" s="440" t="s">
        <v>423</v>
      </c>
      <c r="E11" s="430">
        <f>SUM(E12:E13)</f>
        <v>729905762</v>
      </c>
      <c r="F11" s="180"/>
    </row>
    <row r="12" spans="1:6" ht="15" customHeight="1" x14ac:dyDescent="0.15">
      <c r="A12" s="32" t="s">
        <v>424</v>
      </c>
      <c r="B12" s="433">
        <v>11113780500</v>
      </c>
      <c r="C12" s="434">
        <v>10530584</v>
      </c>
      <c r="D12" s="435" t="s">
        <v>425</v>
      </c>
      <c r="E12" s="433">
        <v>434260093</v>
      </c>
      <c r="F12" s="120">
        <v>1146111</v>
      </c>
    </row>
    <row r="13" spans="1:6" ht="15" customHeight="1" x14ac:dyDescent="0.15">
      <c r="A13" s="32" t="s">
        <v>426</v>
      </c>
      <c r="B13" s="433">
        <v>127120128</v>
      </c>
      <c r="C13" s="434">
        <v>0</v>
      </c>
      <c r="D13" s="435" t="s">
        <v>427</v>
      </c>
      <c r="E13" s="433">
        <v>295645669</v>
      </c>
      <c r="F13" s="120">
        <v>0</v>
      </c>
    </row>
    <row r="14" spans="1:6" ht="15" customHeight="1" x14ac:dyDescent="0.15">
      <c r="A14" s="32" t="s">
        <v>428</v>
      </c>
      <c r="B14" s="120">
        <v>7625166</v>
      </c>
      <c r="C14" s="434">
        <v>0</v>
      </c>
      <c r="D14" s="32"/>
      <c r="E14" s="120"/>
      <c r="F14" s="120"/>
    </row>
    <row r="15" spans="1:6" ht="15" customHeight="1" x14ac:dyDescent="0.15">
      <c r="A15" s="364" t="s">
        <v>429</v>
      </c>
      <c r="B15" s="441">
        <v>0</v>
      </c>
      <c r="C15" s="441">
        <v>0</v>
      </c>
      <c r="D15" s="442"/>
      <c r="E15" s="441"/>
      <c r="F15" s="68"/>
    </row>
    <row r="16" spans="1:6" ht="15" customHeight="1" x14ac:dyDescent="0.15">
      <c r="A16" s="23" t="s">
        <v>430</v>
      </c>
      <c r="F16" s="176" t="s">
        <v>313</v>
      </c>
    </row>
    <row r="17" spans="1:1" ht="15" customHeight="1" x14ac:dyDescent="0.15">
      <c r="A17" s="23" t="s">
        <v>431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9"/>
  <dimension ref="A1:D39"/>
  <sheetViews>
    <sheetView zoomScale="110" zoomScaleNormal="110" workbookViewId="0"/>
  </sheetViews>
  <sheetFormatPr defaultColWidth="8.75" defaultRowHeight="15" customHeight="1" x14ac:dyDescent="0.15"/>
  <cols>
    <col min="1" max="1" width="26.25" style="3" customWidth="1"/>
    <col min="2" max="4" width="20" style="3" customWidth="1"/>
    <col min="5" max="16384" width="8.75" style="3"/>
  </cols>
  <sheetData>
    <row r="1" spans="1:4" ht="15" customHeight="1" x14ac:dyDescent="0.15">
      <c r="A1" s="482" t="s">
        <v>529</v>
      </c>
    </row>
    <row r="3" spans="1:4" ht="15" customHeight="1" x14ac:dyDescent="0.15">
      <c r="A3" s="76" t="s">
        <v>432</v>
      </c>
    </row>
    <row r="4" spans="1:4" ht="15" customHeight="1" x14ac:dyDescent="0.15">
      <c r="A4" s="61" t="s">
        <v>433</v>
      </c>
      <c r="B4" s="145"/>
      <c r="C4" s="145"/>
      <c r="D4" s="62" t="s">
        <v>434</v>
      </c>
    </row>
    <row r="5" spans="1:4" ht="15" customHeight="1" x14ac:dyDescent="0.15">
      <c r="A5" s="227" t="s">
        <v>435</v>
      </c>
      <c r="B5" s="223" t="s">
        <v>381</v>
      </c>
      <c r="C5" s="228" t="s">
        <v>83</v>
      </c>
      <c r="D5" s="228" t="s">
        <v>84</v>
      </c>
    </row>
    <row r="6" spans="1:4" ht="15" customHeight="1" x14ac:dyDescent="0.15">
      <c r="A6" s="443" t="s">
        <v>436</v>
      </c>
      <c r="B6" s="444">
        <v>10572023923</v>
      </c>
      <c r="C6" s="444">
        <v>11041278511</v>
      </c>
      <c r="D6" s="444">
        <f>SUM(D7:D12)</f>
        <v>11103249916</v>
      </c>
    </row>
    <row r="7" spans="1:4" ht="15" customHeight="1" x14ac:dyDescent="0.15">
      <c r="A7" s="445" t="s">
        <v>437</v>
      </c>
      <c r="B7" s="230">
        <v>6190361964</v>
      </c>
      <c r="C7" s="230">
        <v>6378950600</v>
      </c>
      <c r="D7" s="230">
        <v>6348601995</v>
      </c>
    </row>
    <row r="8" spans="1:4" ht="15" customHeight="1" x14ac:dyDescent="0.15">
      <c r="A8" s="445" t="s">
        <v>438</v>
      </c>
      <c r="B8" s="230">
        <v>2288297446</v>
      </c>
      <c r="C8" s="230">
        <v>2491185461</v>
      </c>
      <c r="D8" s="230">
        <v>2505187298</v>
      </c>
    </row>
    <row r="9" spans="1:4" ht="15" customHeight="1" x14ac:dyDescent="0.15">
      <c r="A9" s="445" t="s">
        <v>439</v>
      </c>
      <c r="B9" s="230">
        <v>1366547931</v>
      </c>
      <c r="C9" s="230">
        <v>1422427083</v>
      </c>
      <c r="D9" s="230">
        <v>1499512970</v>
      </c>
    </row>
    <row r="10" spans="1:4" ht="15" customHeight="1" x14ac:dyDescent="0.15">
      <c r="A10" s="445" t="s">
        <v>440</v>
      </c>
      <c r="B10" s="230">
        <v>684352089</v>
      </c>
      <c r="C10" s="230">
        <v>707320845</v>
      </c>
      <c r="D10" s="230">
        <v>701929958</v>
      </c>
    </row>
    <row r="11" spans="1:4" ht="15" customHeight="1" x14ac:dyDescent="0.15">
      <c r="A11" s="445" t="s">
        <v>441</v>
      </c>
      <c r="B11" s="230">
        <v>12182720</v>
      </c>
      <c r="C11" s="230">
        <v>12336915</v>
      </c>
      <c r="D11" s="230">
        <v>17518175</v>
      </c>
    </row>
    <row r="12" spans="1:4" ht="15" customHeight="1" x14ac:dyDescent="0.15">
      <c r="A12" s="445" t="s">
        <v>442</v>
      </c>
      <c r="B12" s="230">
        <v>30281773</v>
      </c>
      <c r="C12" s="230">
        <v>29057607</v>
      </c>
      <c r="D12" s="230">
        <v>30499520</v>
      </c>
    </row>
    <row r="13" spans="1:4" ht="15" customHeight="1" x14ac:dyDescent="0.15">
      <c r="A13" s="446" t="s">
        <v>443</v>
      </c>
      <c r="B13" s="9">
        <v>129718883</v>
      </c>
      <c r="C13" s="9">
        <v>120649590</v>
      </c>
      <c r="D13" s="9">
        <f>SUM(D14:D16)</f>
        <v>110336828</v>
      </c>
    </row>
    <row r="14" spans="1:4" ht="15" customHeight="1" x14ac:dyDescent="0.15">
      <c r="A14" s="445" t="s">
        <v>444</v>
      </c>
      <c r="B14" s="230">
        <v>100124955</v>
      </c>
      <c r="C14" s="230">
        <v>91577063</v>
      </c>
      <c r="D14" s="230">
        <v>82752353</v>
      </c>
    </row>
    <row r="15" spans="1:4" ht="15" customHeight="1" x14ac:dyDescent="0.15">
      <c r="A15" s="445" t="s">
        <v>445</v>
      </c>
      <c r="B15" s="230">
        <v>29121398</v>
      </c>
      <c r="C15" s="230">
        <v>28924882</v>
      </c>
      <c r="D15" s="230">
        <v>27251392</v>
      </c>
    </row>
    <row r="16" spans="1:4" ht="15" customHeight="1" x14ac:dyDescent="0.15">
      <c r="A16" s="445" t="s">
        <v>446</v>
      </c>
      <c r="B16" s="230">
        <v>472530</v>
      </c>
      <c r="C16" s="230">
        <v>147645</v>
      </c>
      <c r="D16" s="230">
        <v>333083</v>
      </c>
    </row>
    <row r="17" spans="1:4" ht="15" customHeight="1" x14ac:dyDescent="0.15">
      <c r="A17" s="446" t="s">
        <v>447</v>
      </c>
      <c r="B17" s="9">
        <v>4862583</v>
      </c>
      <c r="C17" s="9">
        <v>8000157</v>
      </c>
      <c r="D17" s="9">
        <f>SUM(D18)</f>
        <v>7625166</v>
      </c>
    </row>
    <row r="18" spans="1:4" ht="15" customHeight="1" x14ac:dyDescent="0.15">
      <c r="A18" s="445" t="s">
        <v>448</v>
      </c>
      <c r="B18" s="230">
        <v>4862583</v>
      </c>
      <c r="C18" s="230">
        <v>8000157</v>
      </c>
      <c r="D18" s="230">
        <v>7625166</v>
      </c>
    </row>
    <row r="19" spans="1:4" ht="15" customHeight="1" x14ac:dyDescent="0.15">
      <c r="A19" s="446" t="s">
        <v>449</v>
      </c>
      <c r="B19" s="447" t="s">
        <v>47</v>
      </c>
      <c r="C19" s="447" t="s">
        <v>47</v>
      </c>
      <c r="D19" s="447" t="s">
        <v>47</v>
      </c>
    </row>
    <row r="20" spans="1:4" ht="15" customHeight="1" x14ac:dyDescent="0.15">
      <c r="A20" s="448" t="s">
        <v>450</v>
      </c>
      <c r="B20" s="175">
        <v>10706605389</v>
      </c>
      <c r="C20" s="175">
        <v>11169928258</v>
      </c>
      <c r="D20" s="175">
        <f>SUM(D6,D13,D17,D19)</f>
        <v>11221211910</v>
      </c>
    </row>
    <row r="22" spans="1:4" ht="15" customHeight="1" x14ac:dyDescent="0.15">
      <c r="A22" s="61" t="s">
        <v>451</v>
      </c>
    </row>
    <row r="23" spans="1:4" ht="15" customHeight="1" x14ac:dyDescent="0.15">
      <c r="A23" s="227" t="s">
        <v>452</v>
      </c>
      <c r="B23" s="223" t="s">
        <v>381</v>
      </c>
      <c r="C23" s="228" t="s">
        <v>83</v>
      </c>
      <c r="D23" s="228" t="s">
        <v>84</v>
      </c>
    </row>
    <row r="24" spans="1:4" ht="15" customHeight="1" x14ac:dyDescent="0.15">
      <c r="A24" s="443" t="s">
        <v>453</v>
      </c>
      <c r="B24" s="444">
        <v>10056722503</v>
      </c>
      <c r="C24" s="444">
        <v>10404550120</v>
      </c>
      <c r="D24" s="444">
        <f>SUM(D25:D28)</f>
        <v>10643822845</v>
      </c>
    </row>
    <row r="25" spans="1:4" ht="15" customHeight="1" x14ac:dyDescent="0.15">
      <c r="A25" s="445" t="s">
        <v>454</v>
      </c>
      <c r="B25" s="230">
        <v>6479583263</v>
      </c>
      <c r="C25" s="230">
        <v>6740657038</v>
      </c>
      <c r="D25" s="230">
        <v>6959740227</v>
      </c>
    </row>
    <row r="26" spans="1:4" ht="15" customHeight="1" x14ac:dyDescent="0.15">
      <c r="A26" s="445" t="s">
        <v>455</v>
      </c>
      <c r="B26" s="230">
        <v>2688884656</v>
      </c>
      <c r="C26" s="230">
        <v>2746126246</v>
      </c>
      <c r="D26" s="230">
        <v>2738544998</v>
      </c>
    </row>
    <row r="27" spans="1:4" ht="15" customHeight="1" x14ac:dyDescent="0.15">
      <c r="A27" s="445" t="s">
        <v>456</v>
      </c>
      <c r="B27" s="230">
        <v>700000000</v>
      </c>
      <c r="C27" s="230">
        <v>730000000</v>
      </c>
      <c r="D27" s="230">
        <v>750000000</v>
      </c>
    </row>
    <row r="28" spans="1:4" ht="15" customHeight="1" x14ac:dyDescent="0.15">
      <c r="A28" s="445" t="s">
        <v>457</v>
      </c>
      <c r="B28" s="230">
        <v>188254584</v>
      </c>
      <c r="C28" s="230">
        <v>187766836</v>
      </c>
      <c r="D28" s="230">
        <v>195537620</v>
      </c>
    </row>
    <row r="29" spans="1:4" ht="15" customHeight="1" x14ac:dyDescent="0.15">
      <c r="A29" s="446" t="s">
        <v>458</v>
      </c>
      <c r="B29" s="9">
        <v>514734085</v>
      </c>
      <c r="C29" s="9">
        <v>482740030</v>
      </c>
      <c r="D29" s="9">
        <f>SUM(D30:D34)</f>
        <v>478623423</v>
      </c>
    </row>
    <row r="30" spans="1:4" ht="15" customHeight="1" x14ac:dyDescent="0.15">
      <c r="A30" s="445" t="s">
        <v>459</v>
      </c>
      <c r="B30" s="230">
        <v>43523</v>
      </c>
      <c r="C30" s="230">
        <v>10156</v>
      </c>
      <c r="D30" s="230">
        <v>7552</v>
      </c>
    </row>
    <row r="31" spans="1:4" ht="15" customHeight="1" x14ac:dyDescent="0.15">
      <c r="A31" s="445" t="s">
        <v>456</v>
      </c>
      <c r="B31" s="230">
        <v>400000000</v>
      </c>
      <c r="C31" s="230">
        <v>370000000</v>
      </c>
      <c r="D31" s="230">
        <v>350000000</v>
      </c>
    </row>
    <row r="32" spans="1:4" ht="15" customHeight="1" x14ac:dyDescent="0.15">
      <c r="A32" s="445" t="s">
        <v>460</v>
      </c>
      <c r="B32" s="230">
        <v>8576000</v>
      </c>
      <c r="C32" s="230">
        <v>8840000</v>
      </c>
      <c r="D32" s="230">
        <v>11515000</v>
      </c>
    </row>
    <row r="33" spans="1:4" ht="15" customHeight="1" x14ac:dyDescent="0.15">
      <c r="A33" s="445" t="s">
        <v>461</v>
      </c>
      <c r="B33" s="230">
        <v>19736102</v>
      </c>
      <c r="C33" s="230">
        <v>19682498</v>
      </c>
      <c r="D33" s="230">
        <v>19960748</v>
      </c>
    </row>
    <row r="34" spans="1:4" ht="15" customHeight="1" x14ac:dyDescent="0.15">
      <c r="A34" s="445" t="s">
        <v>462</v>
      </c>
      <c r="B34" s="230">
        <v>86378460</v>
      </c>
      <c r="C34" s="230">
        <v>84207376</v>
      </c>
      <c r="D34" s="230">
        <v>97140123</v>
      </c>
    </row>
    <row r="35" spans="1:4" ht="15" customHeight="1" x14ac:dyDescent="0.15">
      <c r="A35" s="446" t="s">
        <v>463</v>
      </c>
      <c r="B35" s="9">
        <v>634347</v>
      </c>
      <c r="C35" s="9">
        <v>368548</v>
      </c>
      <c r="D35" s="9">
        <f>SUM(D36)</f>
        <v>1196187</v>
      </c>
    </row>
    <row r="36" spans="1:4" ht="15" customHeight="1" x14ac:dyDescent="0.15">
      <c r="A36" s="449" t="s">
        <v>464</v>
      </c>
      <c r="B36" s="230">
        <v>634347</v>
      </c>
      <c r="C36" s="230">
        <v>368548</v>
      </c>
      <c r="D36" s="230">
        <v>1196187</v>
      </c>
    </row>
    <row r="37" spans="1:4" ht="15" customHeight="1" x14ac:dyDescent="0.15">
      <c r="A37" s="446" t="s">
        <v>465</v>
      </c>
      <c r="B37" s="9">
        <v>134514454</v>
      </c>
      <c r="C37" s="9">
        <v>282269560</v>
      </c>
      <c r="D37" s="9">
        <v>97569455</v>
      </c>
    </row>
    <row r="38" spans="1:4" ht="15" customHeight="1" x14ac:dyDescent="0.15">
      <c r="A38" s="448" t="s">
        <v>450</v>
      </c>
      <c r="B38" s="175">
        <v>10706605389</v>
      </c>
      <c r="C38" s="175">
        <v>11169928258</v>
      </c>
      <c r="D38" s="175">
        <f>SUM(D24,D29,D35,D37)</f>
        <v>11221211910</v>
      </c>
    </row>
    <row r="39" spans="1:4" ht="15" customHeight="1" x14ac:dyDescent="0.15">
      <c r="B39" s="74"/>
      <c r="C39" s="74"/>
      <c r="D39" s="74" t="s">
        <v>466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7" width="12.5" style="3" customWidth="1"/>
    <col min="8" max="16384" width="8.875" style="3"/>
  </cols>
  <sheetData>
    <row r="1" spans="1:7" ht="15" customHeight="1" x14ac:dyDescent="0.15">
      <c r="A1" s="482" t="s">
        <v>529</v>
      </c>
    </row>
    <row r="3" spans="1:7" ht="15" customHeight="1" x14ac:dyDescent="0.15">
      <c r="A3" s="76" t="s">
        <v>467</v>
      </c>
    </row>
    <row r="4" spans="1:7" ht="15" customHeight="1" x14ac:dyDescent="0.15">
      <c r="A4" s="44" t="s">
        <v>468</v>
      </c>
      <c r="B4" s="61"/>
    </row>
    <row r="5" spans="1:7" ht="15" customHeight="1" x14ac:dyDescent="0.15">
      <c r="A5" s="276" t="s">
        <v>66</v>
      </c>
      <c r="B5" s="233" t="s">
        <v>469</v>
      </c>
      <c r="C5" s="233" t="s">
        <v>470</v>
      </c>
      <c r="D5" s="233" t="s">
        <v>471</v>
      </c>
      <c r="E5" s="233" t="s">
        <v>470</v>
      </c>
      <c r="F5" s="130" t="s">
        <v>472</v>
      </c>
      <c r="G5" s="130"/>
    </row>
    <row r="6" spans="1:7" ht="15" customHeight="1" x14ac:dyDescent="0.15">
      <c r="A6" s="295"/>
      <c r="B6" s="232" t="s">
        <v>473</v>
      </c>
      <c r="C6" s="232" t="s">
        <v>474</v>
      </c>
      <c r="D6" s="232" t="s">
        <v>475</v>
      </c>
      <c r="E6" s="232" t="s">
        <v>476</v>
      </c>
      <c r="F6" s="222" t="s">
        <v>477</v>
      </c>
      <c r="G6" s="228" t="s">
        <v>478</v>
      </c>
    </row>
    <row r="7" spans="1:7" ht="15" customHeight="1" x14ac:dyDescent="0.15">
      <c r="A7" s="226" t="s">
        <v>479</v>
      </c>
      <c r="B7" s="120">
        <v>91308</v>
      </c>
      <c r="C7" s="450">
        <v>27.28</v>
      </c>
      <c r="D7" s="79">
        <v>54234</v>
      </c>
      <c r="E7" s="450">
        <v>37.71</v>
      </c>
      <c r="F7" s="79">
        <v>88731</v>
      </c>
      <c r="G7" s="79">
        <v>2577</v>
      </c>
    </row>
    <row r="8" spans="1:7" ht="15" customHeight="1" x14ac:dyDescent="0.15">
      <c r="A8" s="126" t="s">
        <v>480</v>
      </c>
      <c r="B8" s="120">
        <v>87749</v>
      </c>
      <c r="C8" s="450">
        <v>26.02</v>
      </c>
      <c r="D8" s="79">
        <v>53068</v>
      </c>
      <c r="E8" s="450">
        <v>36.26</v>
      </c>
      <c r="F8" s="79">
        <v>85868</v>
      </c>
      <c r="G8" s="79">
        <v>1881</v>
      </c>
    </row>
    <row r="9" spans="1:7" ht="15" customHeight="1" x14ac:dyDescent="0.15">
      <c r="A9" s="126" t="s">
        <v>481</v>
      </c>
      <c r="B9" s="120">
        <v>82337</v>
      </c>
      <c r="C9" s="450">
        <v>24.24</v>
      </c>
      <c r="D9" s="79">
        <v>50787</v>
      </c>
      <c r="E9" s="450">
        <v>34.119999999999997</v>
      </c>
      <c r="F9" s="79">
        <v>81240</v>
      </c>
      <c r="G9" s="79">
        <v>1097</v>
      </c>
    </row>
    <row r="10" spans="1:7" ht="15" customHeight="1" x14ac:dyDescent="0.15">
      <c r="A10" s="126" t="s">
        <v>136</v>
      </c>
      <c r="B10" s="120">
        <v>77890</v>
      </c>
      <c r="C10" s="450">
        <v>22.84</v>
      </c>
      <c r="D10" s="79">
        <v>49051</v>
      </c>
      <c r="E10" s="450">
        <v>32.44</v>
      </c>
      <c r="F10" s="79">
        <v>77421</v>
      </c>
      <c r="G10" s="79">
        <v>469</v>
      </c>
    </row>
    <row r="11" spans="1:7" ht="15" customHeight="1" x14ac:dyDescent="0.15">
      <c r="A11" s="67" t="s">
        <v>482</v>
      </c>
      <c r="B11" s="68">
        <v>73951</v>
      </c>
      <c r="C11" s="451">
        <v>21.54</v>
      </c>
      <c r="D11" s="69">
        <v>47427</v>
      </c>
      <c r="E11" s="451">
        <v>30.81</v>
      </c>
      <c r="F11" s="69">
        <v>73864</v>
      </c>
      <c r="G11" s="69">
        <v>87</v>
      </c>
    </row>
    <row r="12" spans="1:7" ht="15" customHeight="1" x14ac:dyDescent="0.15">
      <c r="G12" s="74" t="s">
        <v>483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zoomScale="110" zoomScaleNormal="110" workbookViewId="0"/>
  </sheetViews>
  <sheetFormatPr defaultColWidth="8.75" defaultRowHeight="15.75" customHeight="1" x14ac:dyDescent="0.15"/>
  <cols>
    <col min="1" max="1" width="18.75" style="407" customWidth="1"/>
    <col min="2" max="7" width="11.25" style="407" customWidth="1"/>
    <col min="8" max="16384" width="8.75" style="407"/>
  </cols>
  <sheetData>
    <row r="1" spans="1:7" s="23" customFormat="1" ht="15" customHeight="1" x14ac:dyDescent="0.15">
      <c r="A1" s="482" t="s">
        <v>529</v>
      </c>
    </row>
    <row r="2" spans="1:7" s="23" customFormat="1" ht="15" customHeight="1" x14ac:dyDescent="0.15"/>
    <row r="3" spans="1:7" ht="15" customHeight="1" x14ac:dyDescent="0.15">
      <c r="A3" s="452" t="s">
        <v>484</v>
      </c>
      <c r="B3" s="453"/>
      <c r="C3" s="453"/>
      <c r="D3" s="453"/>
    </row>
    <row r="4" spans="1:7" ht="15" customHeight="1" x14ac:dyDescent="0.15">
      <c r="A4" s="24" t="s">
        <v>485</v>
      </c>
      <c r="B4" s="427"/>
      <c r="C4" s="427"/>
      <c r="D4" s="427"/>
    </row>
    <row r="5" spans="1:7" ht="15" customHeight="1" x14ac:dyDescent="0.15">
      <c r="A5" s="369" t="s">
        <v>486</v>
      </c>
      <c r="B5" s="298" t="s">
        <v>487</v>
      </c>
      <c r="C5" s="248"/>
      <c r="D5" s="298" t="s">
        <v>488</v>
      </c>
      <c r="E5" s="248"/>
      <c r="F5" s="298" t="s">
        <v>489</v>
      </c>
      <c r="G5" s="248"/>
    </row>
    <row r="6" spans="1:7" ht="15" customHeight="1" x14ac:dyDescent="0.15">
      <c r="A6" s="454"/>
      <c r="B6" s="234" t="s">
        <v>490</v>
      </c>
      <c r="C6" s="234" t="s">
        <v>491</v>
      </c>
      <c r="D6" s="234" t="s">
        <v>490</v>
      </c>
      <c r="E6" s="234" t="s">
        <v>491</v>
      </c>
      <c r="F6" s="234" t="s">
        <v>490</v>
      </c>
      <c r="G6" s="224" t="s">
        <v>491</v>
      </c>
    </row>
    <row r="7" spans="1:7" ht="15" customHeight="1" x14ac:dyDescent="0.15">
      <c r="A7" s="107" t="s">
        <v>492</v>
      </c>
      <c r="B7" s="455">
        <v>65.62</v>
      </c>
      <c r="C7" s="456">
        <v>8.2000000000000003E-2</v>
      </c>
      <c r="D7" s="455">
        <v>65.67</v>
      </c>
      <c r="E7" s="456">
        <v>8.2000000000000003E-2</v>
      </c>
      <c r="F7" s="455">
        <v>65.900000000000006</v>
      </c>
      <c r="G7" s="456">
        <v>8.2000000000000003E-2</v>
      </c>
    </row>
    <row r="8" spans="1:7" ht="15" customHeight="1" x14ac:dyDescent="0.15">
      <c r="A8" s="114" t="s">
        <v>493</v>
      </c>
      <c r="B8" s="457">
        <v>34.380000000000003</v>
      </c>
      <c r="C8" s="458">
        <v>26500</v>
      </c>
      <c r="D8" s="457">
        <v>34.33</v>
      </c>
      <c r="E8" s="458" t="s">
        <v>494</v>
      </c>
      <c r="F8" s="457">
        <v>34.1</v>
      </c>
      <c r="G8" s="458">
        <v>26500</v>
      </c>
    </row>
    <row r="9" spans="1:7" ht="15" customHeight="1" x14ac:dyDescent="0.15">
      <c r="A9" s="427"/>
      <c r="B9" s="427"/>
      <c r="C9" s="427"/>
      <c r="D9" s="427"/>
      <c r="E9" s="427"/>
      <c r="F9" s="427"/>
      <c r="G9" s="427"/>
    </row>
    <row r="10" spans="1:7" ht="15" customHeight="1" x14ac:dyDescent="0.15">
      <c r="A10" s="24" t="s">
        <v>495</v>
      </c>
      <c r="B10" s="459"/>
      <c r="C10" s="427"/>
      <c r="D10" s="427"/>
      <c r="F10" s="427"/>
    </row>
    <row r="11" spans="1:7" ht="15" customHeight="1" x14ac:dyDescent="0.15">
      <c r="A11" s="369" t="s">
        <v>486</v>
      </c>
      <c r="B11" s="298" t="s">
        <v>496</v>
      </c>
      <c r="C11" s="248"/>
      <c r="D11" s="298" t="s">
        <v>84</v>
      </c>
      <c r="E11" s="248"/>
      <c r="F11" s="298" t="s">
        <v>497</v>
      </c>
      <c r="G11" s="248"/>
    </row>
    <row r="12" spans="1:7" ht="15" customHeight="1" x14ac:dyDescent="0.15">
      <c r="A12" s="454"/>
      <c r="B12" s="234" t="s">
        <v>490</v>
      </c>
      <c r="C12" s="234" t="s">
        <v>491</v>
      </c>
      <c r="D12" s="234" t="s">
        <v>490</v>
      </c>
      <c r="E12" s="234" t="s">
        <v>491</v>
      </c>
      <c r="F12" s="234" t="s">
        <v>490</v>
      </c>
      <c r="G12" s="224" t="s">
        <v>491</v>
      </c>
    </row>
    <row r="13" spans="1:7" ht="15" customHeight="1" x14ac:dyDescent="0.15">
      <c r="A13" s="107" t="s">
        <v>492</v>
      </c>
      <c r="B13" s="455">
        <v>63.49</v>
      </c>
      <c r="C13" s="456">
        <v>1.7000000000000001E-2</v>
      </c>
      <c r="D13" s="455">
        <v>63.2</v>
      </c>
      <c r="E13" s="456">
        <v>1.7000000000000001E-2</v>
      </c>
      <c r="F13" s="455">
        <v>62.58</v>
      </c>
      <c r="G13" s="456">
        <v>1.9E-2</v>
      </c>
    </row>
    <row r="14" spans="1:7" ht="15" customHeight="1" x14ac:dyDescent="0.15">
      <c r="A14" s="114" t="s">
        <v>493</v>
      </c>
      <c r="B14" s="457">
        <v>36.51</v>
      </c>
      <c r="C14" s="458">
        <v>8500</v>
      </c>
      <c r="D14" s="457">
        <v>36.799999999999997</v>
      </c>
      <c r="E14" s="458" t="s">
        <v>498</v>
      </c>
      <c r="F14" s="457">
        <v>37.42</v>
      </c>
      <c r="G14" s="458">
        <v>9500</v>
      </c>
    </row>
    <row r="15" spans="1:7" ht="15" customHeight="1" x14ac:dyDescent="0.15"/>
    <row r="16" spans="1:7" ht="15" customHeight="1" x14ac:dyDescent="0.15">
      <c r="A16" s="24" t="s">
        <v>499</v>
      </c>
      <c r="B16" s="427"/>
      <c r="C16" s="427"/>
      <c r="D16" s="427"/>
      <c r="F16" s="427"/>
    </row>
    <row r="17" spans="1:7" ht="15" customHeight="1" x14ac:dyDescent="0.15">
      <c r="A17" s="369" t="s">
        <v>486</v>
      </c>
      <c r="B17" s="298" t="s">
        <v>496</v>
      </c>
      <c r="C17" s="248"/>
      <c r="D17" s="298" t="s">
        <v>500</v>
      </c>
      <c r="E17" s="248"/>
      <c r="F17" s="298" t="s">
        <v>501</v>
      </c>
      <c r="G17" s="248"/>
    </row>
    <row r="18" spans="1:7" ht="15" customHeight="1" x14ac:dyDescent="0.15">
      <c r="A18" s="454"/>
      <c r="B18" s="234" t="s">
        <v>490</v>
      </c>
      <c r="C18" s="234" t="s">
        <v>491</v>
      </c>
      <c r="D18" s="234" t="s">
        <v>490</v>
      </c>
      <c r="E18" s="234" t="s">
        <v>491</v>
      </c>
      <c r="F18" s="234" t="s">
        <v>490</v>
      </c>
      <c r="G18" s="224" t="s">
        <v>491</v>
      </c>
    </row>
    <row r="19" spans="1:7" ht="15" customHeight="1" x14ac:dyDescent="0.15">
      <c r="A19" s="107" t="s">
        <v>492</v>
      </c>
      <c r="B19" s="455">
        <v>60.19</v>
      </c>
      <c r="C19" s="456">
        <v>1.7000000000000001E-2</v>
      </c>
      <c r="D19" s="455">
        <v>60.23</v>
      </c>
      <c r="E19" s="456">
        <v>1.7000000000000001E-2</v>
      </c>
      <c r="F19" s="455">
        <v>61.11</v>
      </c>
      <c r="G19" s="456">
        <v>2.1999999999999999E-2</v>
      </c>
    </row>
    <row r="20" spans="1:7" ht="15" customHeight="1" x14ac:dyDescent="0.15">
      <c r="A20" s="114" t="s">
        <v>493</v>
      </c>
      <c r="B20" s="457">
        <v>39.81</v>
      </c>
      <c r="C20" s="458">
        <v>7500</v>
      </c>
      <c r="D20" s="457">
        <v>39.770000000000003</v>
      </c>
      <c r="E20" s="458" t="s">
        <v>502</v>
      </c>
      <c r="F20" s="457">
        <v>38.89</v>
      </c>
      <c r="G20" s="458">
        <v>9000</v>
      </c>
    </row>
    <row r="21" spans="1:7" ht="15" customHeight="1" x14ac:dyDescent="0.15">
      <c r="G21" s="176" t="s">
        <v>503</v>
      </c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"/>
  <sheetViews>
    <sheetView zoomScale="110" zoomScaleNormal="110" workbookViewId="0"/>
  </sheetViews>
  <sheetFormatPr defaultColWidth="10.375" defaultRowHeight="15" customHeight="1" x14ac:dyDescent="0.15"/>
  <cols>
    <col min="1" max="1" width="12.5" style="2" customWidth="1"/>
    <col min="2" max="2" width="10" style="2" customWidth="1"/>
    <col min="3" max="5" width="21.25" style="2" customWidth="1"/>
    <col min="6" max="16384" width="10.375" style="2"/>
  </cols>
  <sheetData>
    <row r="1" spans="1:5" ht="15" customHeight="1" x14ac:dyDescent="0.15">
      <c r="A1" s="486" t="s">
        <v>529</v>
      </c>
    </row>
    <row r="3" spans="1:5" ht="15" customHeight="1" x14ac:dyDescent="0.15">
      <c r="A3" s="76" t="s">
        <v>504</v>
      </c>
    </row>
    <row r="4" spans="1:5" ht="15" customHeight="1" x14ac:dyDescent="0.15">
      <c r="A4" s="2" t="s">
        <v>505</v>
      </c>
      <c r="E4" s="5" t="s">
        <v>506</v>
      </c>
    </row>
    <row r="5" spans="1:5" ht="15" customHeight="1" x14ac:dyDescent="0.15">
      <c r="A5" s="324" t="s">
        <v>507</v>
      </c>
      <c r="B5" s="241"/>
      <c r="C5" s="227" t="s">
        <v>508</v>
      </c>
      <c r="D5" s="223" t="s">
        <v>83</v>
      </c>
      <c r="E5" s="227" t="s">
        <v>84</v>
      </c>
    </row>
    <row r="6" spans="1:5" ht="15" customHeight="1" x14ac:dyDescent="0.15">
      <c r="A6" s="460" t="s">
        <v>509</v>
      </c>
      <c r="B6" s="231" t="s">
        <v>510</v>
      </c>
      <c r="C6" s="197">
        <v>52508</v>
      </c>
      <c r="D6" s="197">
        <v>50159</v>
      </c>
      <c r="E6" s="229">
        <v>48557</v>
      </c>
    </row>
    <row r="7" spans="1:5" ht="15" customHeight="1" x14ac:dyDescent="0.15">
      <c r="A7" s="461"/>
      <c r="B7" s="10" t="s">
        <v>511</v>
      </c>
      <c r="C7" s="462">
        <v>86012</v>
      </c>
      <c r="D7" s="86">
        <v>80472</v>
      </c>
      <c r="E7" s="16">
        <v>76437</v>
      </c>
    </row>
    <row r="8" spans="1:5" ht="15" customHeight="1" x14ac:dyDescent="0.15">
      <c r="A8" s="463" t="s">
        <v>512</v>
      </c>
      <c r="B8" s="464"/>
      <c r="C8" s="465">
        <v>41897323</v>
      </c>
      <c r="D8" s="466">
        <v>39237271</v>
      </c>
      <c r="E8" s="467">
        <v>32718048</v>
      </c>
    </row>
    <row r="9" spans="1:5" ht="15" customHeight="1" x14ac:dyDescent="0.15">
      <c r="A9" s="463" t="s">
        <v>513</v>
      </c>
      <c r="B9" s="464"/>
      <c r="C9" s="465">
        <v>39915828</v>
      </c>
      <c r="D9" s="466">
        <v>38544326</v>
      </c>
      <c r="E9" s="467">
        <v>34575262</v>
      </c>
    </row>
    <row r="10" spans="1:5" ht="15" customHeight="1" x14ac:dyDescent="0.15">
      <c r="A10" s="468" t="s">
        <v>514</v>
      </c>
      <c r="B10" s="469" t="s">
        <v>515</v>
      </c>
      <c r="C10" s="84">
        <v>8293950</v>
      </c>
      <c r="D10" s="84">
        <v>7710797</v>
      </c>
      <c r="E10" s="55">
        <v>7373983</v>
      </c>
    </row>
    <row r="11" spans="1:5" ht="15" customHeight="1" x14ac:dyDescent="0.15">
      <c r="A11" s="470"/>
      <c r="B11" s="471" t="s">
        <v>516</v>
      </c>
      <c r="C11" s="79">
        <v>7522254</v>
      </c>
      <c r="D11" s="79">
        <v>7023447</v>
      </c>
      <c r="E11" s="230">
        <v>6714037</v>
      </c>
    </row>
    <row r="12" spans="1:5" ht="15" customHeight="1" x14ac:dyDescent="0.15">
      <c r="A12" s="472"/>
      <c r="B12" s="473" t="s">
        <v>517</v>
      </c>
      <c r="C12" s="474">
        <v>90.7</v>
      </c>
      <c r="D12" s="451">
        <v>91.09</v>
      </c>
      <c r="E12" s="475">
        <v>91.05</v>
      </c>
    </row>
    <row r="13" spans="1:5" ht="15" customHeight="1" x14ac:dyDescent="0.15">
      <c r="E13" s="176" t="s">
        <v>503</v>
      </c>
    </row>
  </sheetData>
  <mergeCells count="5">
    <mergeCell ref="A5:B5"/>
    <mergeCell ref="A6:A7"/>
    <mergeCell ref="A8:B8"/>
    <mergeCell ref="A9:B9"/>
    <mergeCell ref="A10:A1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"/>
  <sheetViews>
    <sheetView zoomScale="110" zoomScaleNormal="110" workbookViewId="0"/>
  </sheetViews>
  <sheetFormatPr defaultColWidth="10.375" defaultRowHeight="15" customHeight="1" x14ac:dyDescent="0.15"/>
  <cols>
    <col min="1" max="1" width="18.75" style="2" customWidth="1"/>
    <col min="2" max="7" width="11.25" style="2" customWidth="1"/>
    <col min="8" max="16384" width="10.375" style="2"/>
  </cols>
  <sheetData>
    <row r="1" spans="1:7" ht="15" customHeight="1" x14ac:dyDescent="0.15">
      <c r="A1" s="486" t="s">
        <v>529</v>
      </c>
    </row>
    <row r="3" spans="1:7" ht="15" customHeight="1" x14ac:dyDescent="0.15">
      <c r="A3" s="177" t="s">
        <v>518</v>
      </c>
      <c r="B3" s="476"/>
      <c r="C3" s="476"/>
      <c r="D3" s="476"/>
      <c r="G3" s="5" t="s">
        <v>519</v>
      </c>
    </row>
    <row r="4" spans="1:7" ht="15" customHeight="1" x14ac:dyDescent="0.15">
      <c r="A4" s="299" t="s">
        <v>3</v>
      </c>
      <c r="B4" s="260" t="s">
        <v>520</v>
      </c>
      <c r="C4" s="241"/>
      <c r="D4" s="260" t="s">
        <v>521</v>
      </c>
      <c r="E4" s="258"/>
      <c r="F4" s="260" t="s">
        <v>522</v>
      </c>
      <c r="G4" s="258"/>
    </row>
    <row r="5" spans="1:7" ht="15" customHeight="1" x14ac:dyDescent="0.15">
      <c r="A5" s="316"/>
      <c r="B5" s="234" t="s">
        <v>523</v>
      </c>
      <c r="C5" s="234" t="s">
        <v>524</v>
      </c>
      <c r="D5" s="234" t="s">
        <v>523</v>
      </c>
      <c r="E5" s="234" t="s">
        <v>524</v>
      </c>
      <c r="F5" s="234" t="s">
        <v>523</v>
      </c>
      <c r="G5" s="224" t="s">
        <v>524</v>
      </c>
    </row>
    <row r="6" spans="1:7" ht="15" customHeight="1" x14ac:dyDescent="0.15">
      <c r="A6" s="477" t="s">
        <v>525</v>
      </c>
      <c r="B6" s="118">
        <v>1367367</v>
      </c>
      <c r="C6" s="79">
        <v>19942603</v>
      </c>
      <c r="D6" s="79">
        <v>1299876</v>
      </c>
      <c r="E6" s="79">
        <v>19198666</v>
      </c>
      <c r="F6" s="79">
        <f>1238529+5296</f>
        <v>1243825</v>
      </c>
      <c r="G6" s="79">
        <v>18548537</v>
      </c>
    </row>
    <row r="7" spans="1:7" ht="15" customHeight="1" x14ac:dyDescent="0.15">
      <c r="A7" s="478" t="s">
        <v>526</v>
      </c>
      <c r="B7" s="120">
        <v>45304</v>
      </c>
      <c r="C7" s="79">
        <v>343919</v>
      </c>
      <c r="D7" s="79">
        <v>40222</v>
      </c>
      <c r="E7" s="79">
        <v>300998</v>
      </c>
      <c r="F7" s="79">
        <v>35275</v>
      </c>
      <c r="G7" s="79">
        <v>262312</v>
      </c>
    </row>
    <row r="8" spans="1:7" ht="15" customHeight="1" x14ac:dyDescent="0.15">
      <c r="A8" s="221" t="s">
        <v>527</v>
      </c>
      <c r="B8" s="120">
        <v>46402</v>
      </c>
      <c r="C8" s="79">
        <v>2697185</v>
      </c>
      <c r="D8" s="79">
        <v>48746</v>
      </c>
      <c r="E8" s="79">
        <v>2590064</v>
      </c>
      <c r="F8" s="79">
        <v>47910</v>
      </c>
      <c r="G8" s="79">
        <v>2592821</v>
      </c>
    </row>
    <row r="9" spans="1:7" ht="15" customHeight="1" x14ac:dyDescent="0.15">
      <c r="A9" s="478" t="s">
        <v>528</v>
      </c>
      <c r="B9" s="120">
        <v>865</v>
      </c>
      <c r="C9" s="79">
        <v>180150</v>
      </c>
      <c r="D9" s="79">
        <v>772</v>
      </c>
      <c r="E9" s="79">
        <v>153689</v>
      </c>
      <c r="F9" s="79">
        <v>751</v>
      </c>
      <c r="G9" s="79">
        <v>135110</v>
      </c>
    </row>
    <row r="10" spans="1:7" ht="15" customHeight="1" x14ac:dyDescent="0.15">
      <c r="A10" s="479" t="s">
        <v>132</v>
      </c>
      <c r="B10" s="480">
        <v>1459938</v>
      </c>
      <c r="C10" s="481">
        <v>23163857</v>
      </c>
      <c r="D10" s="481">
        <v>1389616</v>
      </c>
      <c r="E10" s="481">
        <v>22243417</v>
      </c>
      <c r="F10" s="481">
        <f>SUM(F6:F9)</f>
        <v>1327761</v>
      </c>
      <c r="G10" s="481">
        <f>SUM(G6:G9)</f>
        <v>21538780</v>
      </c>
    </row>
    <row r="11" spans="1:7" ht="15" customHeight="1" x14ac:dyDescent="0.15">
      <c r="A11" s="235"/>
      <c r="G11" s="176" t="s">
        <v>503</v>
      </c>
    </row>
  </sheetData>
  <mergeCells count="4">
    <mergeCell ref="A4:A5"/>
    <mergeCell ref="B4:C4"/>
    <mergeCell ref="D4:E4"/>
    <mergeCell ref="F4:G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/>
  <dimension ref="A1:I12"/>
  <sheetViews>
    <sheetView zoomScale="110" zoomScaleNormal="110" workbookViewId="0"/>
  </sheetViews>
  <sheetFormatPr defaultColWidth="8.875" defaultRowHeight="15" customHeight="1" x14ac:dyDescent="0.15"/>
  <cols>
    <col min="1" max="1" width="11.25" style="43" customWidth="1"/>
    <col min="2" max="2" width="13.75" style="43" customWidth="1"/>
    <col min="3" max="9" width="8.75" style="43" customWidth="1"/>
    <col min="10" max="16384" width="8.875" style="43"/>
  </cols>
  <sheetData>
    <row r="1" spans="1:9" s="3" customFormat="1" ht="15" customHeight="1" x14ac:dyDescent="0.15">
      <c r="A1" s="482" t="s">
        <v>529</v>
      </c>
    </row>
    <row r="2" spans="1:9" s="3" customFormat="1" ht="15" customHeight="1" x14ac:dyDescent="0.15"/>
    <row r="3" spans="1:9" ht="15" customHeight="1" x14ac:dyDescent="0.15">
      <c r="A3" s="1" t="s">
        <v>49</v>
      </c>
      <c r="B3" s="42"/>
      <c r="C3" s="42"/>
      <c r="D3" s="42"/>
      <c r="E3" s="42"/>
      <c r="F3" s="42"/>
      <c r="G3" s="42"/>
      <c r="H3" s="42"/>
      <c r="I3" s="42"/>
    </row>
    <row r="4" spans="1:9" ht="15" customHeight="1" x14ac:dyDescent="0.15">
      <c r="A4" s="44" t="s">
        <v>50</v>
      </c>
      <c r="B4" s="45"/>
      <c r="C4" s="45"/>
      <c r="D4" s="45"/>
      <c r="E4" s="45"/>
      <c r="F4" s="45"/>
      <c r="G4" s="45"/>
      <c r="H4" s="45"/>
      <c r="I4" s="45"/>
    </row>
    <row r="5" spans="1:9" ht="30" customHeight="1" x14ac:dyDescent="0.15">
      <c r="A5" s="46" t="s">
        <v>51</v>
      </c>
      <c r="B5" s="46" t="s">
        <v>3</v>
      </c>
      <c r="C5" s="47" t="s">
        <v>52</v>
      </c>
      <c r="D5" s="48" t="s">
        <v>53</v>
      </c>
      <c r="E5" s="48" t="s">
        <v>54</v>
      </c>
      <c r="F5" s="48" t="s">
        <v>55</v>
      </c>
      <c r="G5" s="48" t="s">
        <v>56</v>
      </c>
      <c r="H5" s="48" t="s">
        <v>57</v>
      </c>
      <c r="I5" s="49" t="s">
        <v>58</v>
      </c>
    </row>
    <row r="6" spans="1:9" ht="15" customHeight="1" x14ac:dyDescent="0.15">
      <c r="A6" s="250" t="s">
        <v>59</v>
      </c>
      <c r="B6" s="50" t="s">
        <v>60</v>
      </c>
      <c r="C6" s="9">
        <v>783</v>
      </c>
      <c r="D6" s="11">
        <v>16</v>
      </c>
      <c r="E6" s="11">
        <v>191</v>
      </c>
      <c r="F6" s="11">
        <v>175</v>
      </c>
      <c r="G6" s="11">
        <v>8</v>
      </c>
      <c r="H6" s="11">
        <v>41</v>
      </c>
      <c r="I6" s="11">
        <v>352</v>
      </c>
    </row>
    <row r="7" spans="1:9" ht="15" customHeight="1" x14ac:dyDescent="0.15">
      <c r="A7" s="251"/>
      <c r="B7" s="51" t="s">
        <v>61</v>
      </c>
      <c r="C7" s="9">
        <v>3132</v>
      </c>
      <c r="D7" s="11">
        <v>2963</v>
      </c>
      <c r="E7" s="11">
        <v>161</v>
      </c>
      <c r="F7" s="52" t="s">
        <v>47</v>
      </c>
      <c r="G7" s="11">
        <v>8</v>
      </c>
      <c r="H7" s="52" t="s">
        <v>47</v>
      </c>
      <c r="I7" s="52" t="s">
        <v>47</v>
      </c>
    </row>
    <row r="8" spans="1:9" ht="15" customHeight="1" x14ac:dyDescent="0.15">
      <c r="A8" s="252">
        <v>29</v>
      </c>
      <c r="B8" s="53" t="s">
        <v>60</v>
      </c>
      <c r="C8" s="54">
        <v>796</v>
      </c>
      <c r="D8" s="55">
        <v>15</v>
      </c>
      <c r="E8" s="55">
        <v>193</v>
      </c>
      <c r="F8" s="55">
        <v>176</v>
      </c>
      <c r="G8" s="55">
        <v>9</v>
      </c>
      <c r="H8" s="55">
        <v>42</v>
      </c>
      <c r="I8" s="55">
        <v>361</v>
      </c>
    </row>
    <row r="9" spans="1:9" ht="15" customHeight="1" x14ac:dyDescent="0.15">
      <c r="A9" s="253"/>
      <c r="B9" s="56" t="s">
        <v>61</v>
      </c>
      <c r="C9" s="57">
        <v>3349</v>
      </c>
      <c r="D9" s="16">
        <v>3144</v>
      </c>
      <c r="E9" s="16">
        <v>199</v>
      </c>
      <c r="F9" s="58" t="s">
        <v>47</v>
      </c>
      <c r="G9" s="16">
        <v>6</v>
      </c>
      <c r="H9" s="58" t="s">
        <v>47</v>
      </c>
      <c r="I9" s="58" t="s">
        <v>47</v>
      </c>
    </row>
    <row r="10" spans="1:9" ht="15" customHeight="1" x14ac:dyDescent="0.15">
      <c r="A10" s="254">
        <v>30</v>
      </c>
      <c r="B10" s="51" t="s">
        <v>60</v>
      </c>
      <c r="C10" s="9">
        <f>SUM(D10:I10)</f>
        <v>796</v>
      </c>
      <c r="D10" s="11">
        <v>15</v>
      </c>
      <c r="E10" s="11">
        <v>195</v>
      </c>
      <c r="F10" s="59">
        <v>174</v>
      </c>
      <c r="G10" s="11">
        <v>9</v>
      </c>
      <c r="H10" s="59">
        <v>44</v>
      </c>
      <c r="I10" s="59">
        <v>359</v>
      </c>
    </row>
    <row r="11" spans="1:9" ht="15" customHeight="1" x14ac:dyDescent="0.15">
      <c r="A11" s="254"/>
      <c r="B11" s="51" t="s">
        <v>61</v>
      </c>
      <c r="C11" s="9">
        <f>SUM(D11:I11)</f>
        <v>3302</v>
      </c>
      <c r="D11" s="11">
        <v>3108</v>
      </c>
      <c r="E11" s="11">
        <v>188</v>
      </c>
      <c r="F11" s="52" t="s">
        <v>47</v>
      </c>
      <c r="G11" s="11">
        <v>6</v>
      </c>
      <c r="H11" s="52" t="s">
        <v>47</v>
      </c>
      <c r="I11" s="52" t="s">
        <v>47</v>
      </c>
    </row>
    <row r="12" spans="1:9" ht="15" customHeight="1" x14ac:dyDescent="0.15">
      <c r="A12" s="18" t="s">
        <v>62</v>
      </c>
      <c r="B12" s="60"/>
      <c r="C12" s="60"/>
      <c r="D12" s="60"/>
      <c r="E12" s="60"/>
      <c r="F12" s="60"/>
      <c r="G12" s="60"/>
      <c r="H12" s="60"/>
      <c r="I12" s="20" t="s">
        <v>63</v>
      </c>
    </row>
  </sheetData>
  <mergeCells count="3">
    <mergeCell ref="A6:A7"/>
    <mergeCell ref="A8:A9"/>
    <mergeCell ref="A10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/>
  <dimension ref="A1:I11"/>
  <sheetViews>
    <sheetView zoomScale="110" zoomScaleNormal="110" workbookViewId="0"/>
  </sheetViews>
  <sheetFormatPr defaultColWidth="8.875" defaultRowHeight="15" customHeight="1" x14ac:dyDescent="0.15"/>
  <cols>
    <col min="1" max="1" width="11.25" style="3" customWidth="1"/>
    <col min="2" max="9" width="9.375" style="3" customWidth="1"/>
    <col min="10" max="16384" width="8.875" style="3"/>
  </cols>
  <sheetData>
    <row r="1" spans="1:9" ht="15" customHeight="1" x14ac:dyDescent="0.15">
      <c r="A1" s="482" t="s">
        <v>529</v>
      </c>
    </row>
    <row r="3" spans="1:9" ht="15" customHeight="1" x14ac:dyDescent="0.15">
      <c r="A3" s="1" t="s">
        <v>64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15">
      <c r="A4" s="44" t="s">
        <v>65</v>
      </c>
      <c r="B4" s="61"/>
      <c r="C4" s="61"/>
      <c r="D4" s="61"/>
      <c r="E4" s="61"/>
      <c r="F4" s="61"/>
      <c r="G4" s="61"/>
      <c r="H4" s="61"/>
      <c r="I4" s="62" t="s">
        <v>2</v>
      </c>
    </row>
    <row r="5" spans="1:9" s="64" customFormat="1" ht="30" customHeight="1" x14ac:dyDescent="0.15">
      <c r="A5" s="46" t="s">
        <v>66</v>
      </c>
      <c r="B5" s="48" t="s">
        <v>67</v>
      </c>
      <c r="C5" s="48" t="s">
        <v>68</v>
      </c>
      <c r="D5" s="48" t="s">
        <v>69</v>
      </c>
      <c r="E5" s="48" t="s">
        <v>70</v>
      </c>
      <c r="F5" s="48" t="s">
        <v>71</v>
      </c>
      <c r="G5" s="48" t="s">
        <v>72</v>
      </c>
      <c r="H5" s="48" t="s">
        <v>73</v>
      </c>
      <c r="I5" s="63" t="s">
        <v>74</v>
      </c>
    </row>
    <row r="6" spans="1:9" ht="15" customHeight="1" x14ac:dyDescent="0.15">
      <c r="A6" s="65" t="s">
        <v>75</v>
      </c>
      <c r="B6" s="11">
        <v>698</v>
      </c>
      <c r="C6" s="11">
        <v>216</v>
      </c>
      <c r="D6" s="11">
        <v>641</v>
      </c>
      <c r="E6" s="11">
        <v>83</v>
      </c>
      <c r="F6" s="11">
        <v>2586</v>
      </c>
      <c r="G6" s="11">
        <v>58</v>
      </c>
      <c r="H6" s="11">
        <v>37</v>
      </c>
      <c r="I6" s="11">
        <v>230</v>
      </c>
    </row>
    <row r="7" spans="1:9" ht="15" customHeight="1" x14ac:dyDescent="0.15">
      <c r="A7" s="66">
        <v>28</v>
      </c>
      <c r="B7" s="11">
        <v>745</v>
      </c>
      <c r="C7" s="11">
        <v>241</v>
      </c>
      <c r="D7" s="11">
        <v>713</v>
      </c>
      <c r="E7" s="11">
        <v>105</v>
      </c>
      <c r="F7" s="11">
        <v>2822</v>
      </c>
      <c r="G7" s="11">
        <v>76</v>
      </c>
      <c r="H7" s="11">
        <v>43</v>
      </c>
      <c r="I7" s="11">
        <v>286</v>
      </c>
    </row>
    <row r="8" spans="1:9" ht="15" customHeight="1" x14ac:dyDescent="0.15">
      <c r="A8" s="67">
        <v>30</v>
      </c>
      <c r="B8" s="68">
        <v>797</v>
      </c>
      <c r="C8" s="69">
        <v>268</v>
      </c>
      <c r="D8" s="69">
        <v>810</v>
      </c>
      <c r="E8" s="69">
        <v>104</v>
      </c>
      <c r="F8" s="69">
        <v>2918</v>
      </c>
      <c r="G8" s="69">
        <v>69</v>
      </c>
      <c r="H8" s="69">
        <v>60</v>
      </c>
      <c r="I8" s="69">
        <v>324</v>
      </c>
    </row>
    <row r="9" spans="1:9" ht="15" customHeight="1" x14ac:dyDescent="0.15">
      <c r="A9" s="3" t="s">
        <v>76</v>
      </c>
    </row>
    <row r="10" spans="1:9" ht="15" customHeight="1" x14ac:dyDescent="0.15">
      <c r="A10" s="70"/>
      <c r="C10" s="71"/>
      <c r="D10" s="72"/>
      <c r="E10" s="72"/>
      <c r="F10" s="72"/>
      <c r="G10" s="73"/>
      <c r="H10" s="73"/>
      <c r="I10" s="74" t="s">
        <v>77</v>
      </c>
    </row>
    <row r="11" spans="1:9" ht="15" customHeight="1" x14ac:dyDescent="0.15">
      <c r="I11" s="75" t="s">
        <v>78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/>
  <dimension ref="A1:H46"/>
  <sheetViews>
    <sheetView zoomScale="110" zoomScaleNormal="110" workbookViewId="0"/>
  </sheetViews>
  <sheetFormatPr defaultColWidth="8.875" defaultRowHeight="15" customHeight="1" x14ac:dyDescent="0.15"/>
  <cols>
    <col min="1" max="2" width="15" style="3" customWidth="1"/>
    <col min="3" max="3" width="11.25" style="3" customWidth="1"/>
    <col min="4" max="4" width="7.5" style="3" customWidth="1"/>
    <col min="5" max="5" width="11.25" style="3" customWidth="1"/>
    <col min="6" max="6" width="7.5" style="3" customWidth="1"/>
    <col min="7" max="7" width="11.25" style="3" customWidth="1"/>
    <col min="8" max="8" width="7.5" style="3" customWidth="1"/>
    <col min="9" max="16384" width="8.875" style="3"/>
  </cols>
  <sheetData>
    <row r="1" spans="1:8" ht="15" customHeight="1" x14ac:dyDescent="0.15">
      <c r="A1" s="482" t="s">
        <v>529</v>
      </c>
    </row>
    <row r="3" spans="1:8" ht="15" customHeight="1" x14ac:dyDescent="0.15">
      <c r="A3" s="76" t="s">
        <v>79</v>
      </c>
    </row>
    <row r="4" spans="1:8" ht="15" customHeight="1" x14ac:dyDescent="0.15">
      <c r="A4" s="77" t="s">
        <v>80</v>
      </c>
      <c r="D4" s="21"/>
      <c r="F4" s="21"/>
      <c r="H4" s="5" t="s">
        <v>2</v>
      </c>
    </row>
    <row r="5" spans="1:8" ht="15" customHeight="1" x14ac:dyDescent="0.15">
      <c r="A5" s="258" t="s">
        <v>81</v>
      </c>
      <c r="B5" s="259"/>
      <c r="C5" s="260" t="s">
        <v>82</v>
      </c>
      <c r="D5" s="258"/>
      <c r="E5" s="260" t="s">
        <v>83</v>
      </c>
      <c r="F5" s="258"/>
      <c r="G5" s="260" t="s">
        <v>84</v>
      </c>
      <c r="H5" s="258"/>
    </row>
    <row r="6" spans="1:8" ht="15" customHeight="1" x14ac:dyDescent="0.15">
      <c r="A6" s="261" t="s">
        <v>85</v>
      </c>
      <c r="B6" s="78" t="s">
        <v>86</v>
      </c>
      <c r="C6" s="11">
        <v>287</v>
      </c>
      <c r="D6" s="79"/>
      <c r="E6" s="11">
        <v>309</v>
      </c>
      <c r="F6" s="79"/>
      <c r="G6" s="11">
        <v>363</v>
      </c>
      <c r="H6" s="79"/>
    </row>
    <row r="7" spans="1:8" ht="15" customHeight="1" x14ac:dyDescent="0.15">
      <c r="A7" s="256"/>
      <c r="B7" s="10" t="s">
        <v>87</v>
      </c>
      <c r="C7" s="80">
        <v>158</v>
      </c>
      <c r="D7" s="81">
        <v>0</v>
      </c>
      <c r="E7" s="80" t="s">
        <v>88</v>
      </c>
      <c r="F7" s="81">
        <v>0</v>
      </c>
      <c r="G7" s="80" t="s">
        <v>89</v>
      </c>
      <c r="H7" s="81" t="s">
        <v>90</v>
      </c>
    </row>
    <row r="8" spans="1:8" ht="15" customHeight="1" x14ac:dyDescent="0.15">
      <c r="A8" s="256"/>
      <c r="B8" s="82" t="s">
        <v>91</v>
      </c>
      <c r="C8" s="11">
        <v>0</v>
      </c>
      <c r="D8" s="79"/>
      <c r="E8" s="11">
        <v>0</v>
      </c>
      <c r="F8" s="79"/>
      <c r="G8" s="11">
        <v>0</v>
      </c>
      <c r="H8" s="79"/>
    </row>
    <row r="9" spans="1:8" ht="15" customHeight="1" x14ac:dyDescent="0.15">
      <c r="A9" s="255" t="s">
        <v>92</v>
      </c>
      <c r="B9" s="83" t="s">
        <v>93</v>
      </c>
      <c r="C9" s="84">
        <v>1874</v>
      </c>
      <c r="D9" s="84"/>
      <c r="E9" s="84">
        <v>2366</v>
      </c>
      <c r="F9" s="84"/>
      <c r="G9" s="84">
        <v>2848</v>
      </c>
      <c r="H9" s="84"/>
    </row>
    <row r="10" spans="1:8" ht="15" customHeight="1" x14ac:dyDescent="0.15">
      <c r="A10" s="256"/>
      <c r="B10" s="10" t="s">
        <v>94</v>
      </c>
      <c r="C10" s="79">
        <v>20</v>
      </c>
      <c r="D10" s="79"/>
      <c r="E10" s="79">
        <v>13</v>
      </c>
      <c r="F10" s="79"/>
      <c r="G10" s="79">
        <v>14</v>
      </c>
      <c r="H10" s="79"/>
    </row>
    <row r="11" spans="1:8" ht="15" customHeight="1" x14ac:dyDescent="0.15">
      <c r="A11" s="257"/>
      <c r="B11" s="85" t="s">
        <v>95</v>
      </c>
      <c r="C11" s="86">
        <v>5</v>
      </c>
      <c r="D11" s="86"/>
      <c r="E11" s="86">
        <v>9</v>
      </c>
      <c r="F11" s="86"/>
      <c r="G11" s="86">
        <v>5</v>
      </c>
      <c r="H11" s="86"/>
    </row>
    <row r="12" spans="1:8" ht="15" customHeight="1" x14ac:dyDescent="0.15">
      <c r="A12" s="255" t="s">
        <v>96</v>
      </c>
      <c r="B12" s="87" t="s">
        <v>93</v>
      </c>
      <c r="C12" s="88">
        <v>13153</v>
      </c>
      <c r="D12" s="88"/>
      <c r="E12" s="88">
        <v>13116</v>
      </c>
      <c r="F12" s="88"/>
      <c r="G12" s="88">
        <v>13803</v>
      </c>
      <c r="H12" s="88"/>
    </row>
    <row r="13" spans="1:8" ht="15" customHeight="1" x14ac:dyDescent="0.15">
      <c r="A13" s="256"/>
      <c r="B13" s="87" t="s">
        <v>97</v>
      </c>
      <c r="C13" s="88">
        <v>1141</v>
      </c>
      <c r="D13" s="88"/>
      <c r="E13" s="88">
        <v>994</v>
      </c>
      <c r="F13" s="88"/>
      <c r="G13" s="88">
        <v>1060</v>
      </c>
      <c r="H13" s="88"/>
    </row>
    <row r="14" spans="1:8" ht="15" customHeight="1" x14ac:dyDescent="0.15">
      <c r="A14" s="257"/>
      <c r="B14" s="85" t="s">
        <v>98</v>
      </c>
      <c r="C14" s="86">
        <v>63</v>
      </c>
      <c r="D14" s="86"/>
      <c r="E14" s="86">
        <v>61</v>
      </c>
      <c r="F14" s="86"/>
      <c r="G14" s="86">
        <v>59</v>
      </c>
      <c r="H14" s="86"/>
    </row>
    <row r="15" spans="1:8" ht="15" customHeight="1" x14ac:dyDescent="0.15">
      <c r="A15" s="256" t="s">
        <v>99</v>
      </c>
      <c r="B15" s="87" t="s">
        <v>93</v>
      </c>
      <c r="C15" s="88">
        <v>13795</v>
      </c>
      <c r="D15" s="89">
        <v>2980</v>
      </c>
      <c r="E15" s="88">
        <v>12786</v>
      </c>
      <c r="F15" s="89">
        <v>2468</v>
      </c>
      <c r="G15" s="88">
        <v>12184</v>
      </c>
      <c r="H15" s="89">
        <v>2377</v>
      </c>
    </row>
    <row r="16" spans="1:8" ht="15" customHeight="1" x14ac:dyDescent="0.15">
      <c r="A16" s="256"/>
      <c r="B16" s="87" t="s">
        <v>97</v>
      </c>
      <c r="C16" s="88">
        <v>280</v>
      </c>
      <c r="D16" s="89">
        <v>23</v>
      </c>
      <c r="E16" s="90">
        <v>279</v>
      </c>
      <c r="F16" s="89">
        <v>18</v>
      </c>
      <c r="G16" s="88">
        <v>213</v>
      </c>
      <c r="H16" s="89">
        <v>18</v>
      </c>
    </row>
    <row r="17" spans="1:8" ht="15" customHeight="1" x14ac:dyDescent="0.15">
      <c r="A17" s="257"/>
      <c r="B17" s="85" t="s">
        <v>98</v>
      </c>
      <c r="C17" s="86">
        <v>10</v>
      </c>
      <c r="D17" s="91">
        <v>4</v>
      </c>
      <c r="E17" s="86">
        <v>12</v>
      </c>
      <c r="F17" s="91">
        <v>6</v>
      </c>
      <c r="G17" s="86">
        <v>8</v>
      </c>
      <c r="H17" s="91">
        <v>3</v>
      </c>
    </row>
    <row r="18" spans="1:8" ht="15" customHeight="1" x14ac:dyDescent="0.15">
      <c r="A18" s="256" t="s">
        <v>100</v>
      </c>
      <c r="B18" s="87" t="s">
        <v>93</v>
      </c>
      <c r="C18" s="88">
        <v>9832</v>
      </c>
      <c r="D18" s="88"/>
      <c r="E18" s="88">
        <v>9119</v>
      </c>
      <c r="F18" s="88"/>
      <c r="G18" s="88">
        <v>7909</v>
      </c>
      <c r="H18" s="88"/>
    </row>
    <row r="19" spans="1:8" ht="15" customHeight="1" x14ac:dyDescent="0.15">
      <c r="A19" s="256"/>
      <c r="B19" s="87" t="s">
        <v>97</v>
      </c>
      <c r="C19" s="88">
        <v>441</v>
      </c>
      <c r="D19" s="88"/>
      <c r="E19" s="88">
        <v>389</v>
      </c>
      <c r="F19" s="88"/>
      <c r="G19" s="88">
        <v>328</v>
      </c>
      <c r="H19" s="88"/>
    </row>
    <row r="20" spans="1:8" ht="15" customHeight="1" x14ac:dyDescent="0.15">
      <c r="A20" s="257"/>
      <c r="B20" s="85" t="s">
        <v>98</v>
      </c>
      <c r="C20" s="86">
        <v>18</v>
      </c>
      <c r="D20" s="86"/>
      <c r="E20" s="86">
        <v>33</v>
      </c>
      <c r="F20" s="86"/>
      <c r="G20" s="86">
        <v>20</v>
      </c>
      <c r="H20" s="86"/>
    </row>
    <row r="21" spans="1:8" ht="15" customHeight="1" x14ac:dyDescent="0.15">
      <c r="A21" s="256" t="s">
        <v>101</v>
      </c>
      <c r="B21" s="87" t="s">
        <v>93</v>
      </c>
      <c r="C21" s="88">
        <v>22868</v>
      </c>
      <c r="D21" s="88"/>
      <c r="E21" s="88">
        <v>23560</v>
      </c>
      <c r="F21" s="88"/>
      <c r="G21" s="88">
        <v>23968</v>
      </c>
      <c r="H21" s="88"/>
    </row>
    <row r="22" spans="1:8" ht="15" customHeight="1" x14ac:dyDescent="0.15">
      <c r="A22" s="256"/>
      <c r="B22" s="87" t="s">
        <v>97</v>
      </c>
      <c r="C22" s="88">
        <v>546</v>
      </c>
      <c r="D22" s="88"/>
      <c r="E22" s="88">
        <v>582</v>
      </c>
      <c r="F22" s="88"/>
      <c r="G22" s="88">
        <v>580</v>
      </c>
      <c r="H22" s="88"/>
    </row>
    <row r="23" spans="1:8" ht="15" customHeight="1" x14ac:dyDescent="0.15">
      <c r="A23" s="257"/>
      <c r="B23" s="85" t="s">
        <v>98</v>
      </c>
      <c r="C23" s="86">
        <v>22</v>
      </c>
      <c r="D23" s="86"/>
      <c r="E23" s="86">
        <v>17</v>
      </c>
      <c r="F23" s="86"/>
      <c r="G23" s="86">
        <v>16</v>
      </c>
      <c r="H23" s="86"/>
    </row>
    <row r="24" spans="1:8" ht="15" customHeight="1" x14ac:dyDescent="0.15">
      <c r="A24" s="256" t="s">
        <v>102</v>
      </c>
      <c r="B24" s="87" t="s">
        <v>93</v>
      </c>
      <c r="C24" s="88">
        <v>21150</v>
      </c>
      <c r="D24" s="88"/>
      <c r="E24" s="88">
        <v>21055</v>
      </c>
      <c r="F24" s="88"/>
      <c r="G24" s="88">
        <v>20894</v>
      </c>
      <c r="H24" s="88"/>
    </row>
    <row r="25" spans="1:8" ht="15" customHeight="1" x14ac:dyDescent="0.15">
      <c r="A25" s="256"/>
      <c r="B25" s="87" t="s">
        <v>97</v>
      </c>
      <c r="C25" s="88">
        <v>1641</v>
      </c>
      <c r="D25" s="88"/>
      <c r="E25" s="88">
        <v>1703</v>
      </c>
      <c r="F25" s="88"/>
      <c r="G25" s="88">
        <v>1603</v>
      </c>
      <c r="H25" s="88"/>
    </row>
    <row r="26" spans="1:8" ht="15" customHeight="1" x14ac:dyDescent="0.15">
      <c r="A26" s="257"/>
      <c r="B26" s="85" t="s">
        <v>98</v>
      </c>
      <c r="C26" s="86">
        <v>54</v>
      </c>
      <c r="D26" s="86"/>
      <c r="E26" s="86">
        <v>77</v>
      </c>
      <c r="F26" s="86"/>
      <c r="G26" s="86">
        <v>73</v>
      </c>
      <c r="H26" s="86"/>
    </row>
    <row r="27" spans="1:8" ht="15" customHeight="1" x14ac:dyDescent="0.15">
      <c r="A27" s="255" t="s">
        <v>103</v>
      </c>
      <c r="B27" s="83" t="s">
        <v>93</v>
      </c>
      <c r="C27" s="55">
        <v>1125</v>
      </c>
      <c r="D27" s="92"/>
      <c r="E27" s="84">
        <v>2545</v>
      </c>
      <c r="F27" s="92"/>
      <c r="G27" s="88">
        <v>2398</v>
      </c>
      <c r="H27" s="88"/>
    </row>
    <row r="28" spans="1:8" ht="15" customHeight="1" x14ac:dyDescent="0.15">
      <c r="A28" s="256"/>
      <c r="B28" s="87" t="s">
        <v>97</v>
      </c>
      <c r="C28" s="11">
        <v>88</v>
      </c>
      <c r="D28" s="93"/>
      <c r="E28" s="79">
        <v>224</v>
      </c>
      <c r="F28" s="93"/>
      <c r="G28" s="88">
        <v>233</v>
      </c>
      <c r="H28" s="88"/>
    </row>
    <row r="29" spans="1:8" ht="15" customHeight="1" x14ac:dyDescent="0.15">
      <c r="A29" s="256"/>
      <c r="B29" s="87" t="s">
        <v>98</v>
      </c>
      <c r="C29" s="11">
        <v>9</v>
      </c>
      <c r="D29" s="93"/>
      <c r="E29" s="79">
        <v>29</v>
      </c>
      <c r="F29" s="93"/>
      <c r="G29" s="79">
        <v>23</v>
      </c>
      <c r="H29" s="79"/>
    </row>
    <row r="30" spans="1:8" ht="15" customHeight="1" x14ac:dyDescent="0.15">
      <c r="A30" s="255" t="s">
        <v>104</v>
      </c>
      <c r="B30" s="83" t="s">
        <v>93</v>
      </c>
      <c r="C30" s="84">
        <v>1523</v>
      </c>
      <c r="D30" s="84"/>
      <c r="E30" s="84">
        <v>1571</v>
      </c>
      <c r="F30" s="84"/>
      <c r="G30" s="84">
        <v>1517</v>
      </c>
      <c r="H30" s="84"/>
    </row>
    <row r="31" spans="1:8" ht="15" customHeight="1" x14ac:dyDescent="0.15">
      <c r="A31" s="262"/>
      <c r="B31" s="85" t="s">
        <v>97</v>
      </c>
      <c r="C31" s="86">
        <v>177</v>
      </c>
      <c r="D31" s="86"/>
      <c r="E31" s="86">
        <v>180</v>
      </c>
      <c r="F31" s="86"/>
      <c r="G31" s="86">
        <v>124</v>
      </c>
      <c r="H31" s="86"/>
    </row>
    <row r="32" spans="1:8" ht="15" customHeight="1" x14ac:dyDescent="0.15">
      <c r="A32" s="256" t="s">
        <v>105</v>
      </c>
      <c r="B32" s="87" t="s">
        <v>93</v>
      </c>
      <c r="C32" s="79">
        <v>1542</v>
      </c>
      <c r="D32" s="79"/>
      <c r="E32" s="79">
        <v>1799</v>
      </c>
      <c r="F32" s="79"/>
      <c r="G32" s="79">
        <v>1802</v>
      </c>
      <c r="H32" s="79"/>
    </row>
    <row r="33" spans="1:8" ht="15" customHeight="1" x14ac:dyDescent="0.15">
      <c r="A33" s="257"/>
      <c r="B33" s="85" t="s">
        <v>97</v>
      </c>
      <c r="C33" s="86">
        <v>1308</v>
      </c>
      <c r="D33" s="86"/>
      <c r="E33" s="86">
        <v>1440</v>
      </c>
      <c r="F33" s="86"/>
      <c r="G33" s="86">
        <v>1476</v>
      </c>
      <c r="H33" s="86"/>
    </row>
    <row r="34" spans="1:8" ht="15" customHeight="1" x14ac:dyDescent="0.15">
      <c r="A34" s="256" t="s">
        <v>106</v>
      </c>
      <c r="B34" s="87" t="s">
        <v>93</v>
      </c>
      <c r="C34" s="90">
        <v>2849</v>
      </c>
      <c r="D34" s="94"/>
      <c r="E34" s="88">
        <v>3215</v>
      </c>
      <c r="F34" s="88"/>
      <c r="G34" s="88">
        <v>3350</v>
      </c>
      <c r="H34" s="88"/>
    </row>
    <row r="35" spans="1:8" ht="15" customHeight="1" x14ac:dyDescent="0.15">
      <c r="A35" s="256"/>
      <c r="B35" s="87" t="s">
        <v>97</v>
      </c>
      <c r="C35" s="90">
        <v>51</v>
      </c>
      <c r="D35" s="94"/>
      <c r="E35" s="88">
        <v>51</v>
      </c>
      <c r="F35" s="88"/>
      <c r="G35" s="88">
        <v>58</v>
      </c>
      <c r="H35" s="88"/>
    </row>
    <row r="36" spans="1:8" ht="15" customHeight="1" x14ac:dyDescent="0.15">
      <c r="A36" s="257"/>
      <c r="B36" s="85" t="s">
        <v>98</v>
      </c>
      <c r="C36" s="16">
        <v>3</v>
      </c>
      <c r="D36" s="95"/>
      <c r="E36" s="86">
        <v>1</v>
      </c>
      <c r="F36" s="86"/>
      <c r="G36" s="86">
        <v>1</v>
      </c>
      <c r="H36" s="86"/>
    </row>
    <row r="37" spans="1:8" ht="15" customHeight="1" x14ac:dyDescent="0.15">
      <c r="A37" s="256" t="s">
        <v>107</v>
      </c>
      <c r="B37" s="87" t="s">
        <v>93</v>
      </c>
      <c r="C37" s="88">
        <v>6</v>
      </c>
      <c r="D37" s="88"/>
      <c r="E37" s="88">
        <v>4</v>
      </c>
      <c r="F37" s="88"/>
      <c r="G37" s="88">
        <v>6</v>
      </c>
      <c r="H37" s="88"/>
    </row>
    <row r="38" spans="1:8" ht="15" customHeight="1" x14ac:dyDescent="0.15">
      <c r="A38" s="263"/>
      <c r="B38" s="96" t="s">
        <v>108</v>
      </c>
      <c r="C38" s="79">
        <v>6</v>
      </c>
      <c r="D38" s="79"/>
      <c r="E38" s="79">
        <v>3</v>
      </c>
      <c r="F38" s="79"/>
      <c r="G38" s="79">
        <v>5</v>
      </c>
      <c r="H38" s="79"/>
    </row>
    <row r="39" spans="1:8" ht="15" customHeight="1" x14ac:dyDescent="0.15">
      <c r="A39" s="18" t="s">
        <v>109</v>
      </c>
      <c r="B39" s="97"/>
      <c r="C39" s="18"/>
      <c r="D39" s="18"/>
      <c r="E39" s="18"/>
      <c r="F39" s="20"/>
      <c r="G39" s="18"/>
      <c r="H39" s="18"/>
    </row>
    <row r="40" spans="1:8" ht="15" customHeight="1" x14ac:dyDescent="0.15">
      <c r="A40" s="77" t="s">
        <v>110</v>
      </c>
      <c r="C40" s="2"/>
      <c r="H40" s="74"/>
    </row>
    <row r="41" spans="1:8" ht="15" customHeight="1" x14ac:dyDescent="0.15">
      <c r="A41" s="77" t="s">
        <v>111</v>
      </c>
      <c r="C41" s="2"/>
      <c r="H41" s="74"/>
    </row>
    <row r="42" spans="1:8" ht="15" customHeight="1" x14ac:dyDescent="0.15">
      <c r="A42" s="77" t="s">
        <v>112</v>
      </c>
      <c r="C42" s="2"/>
      <c r="H42" s="74"/>
    </row>
    <row r="43" spans="1:8" ht="15" customHeight="1" x14ac:dyDescent="0.15">
      <c r="A43" s="77" t="s">
        <v>113</v>
      </c>
    </row>
    <row r="44" spans="1:8" ht="15" customHeight="1" x14ac:dyDescent="0.15">
      <c r="A44" s="77" t="s">
        <v>114</v>
      </c>
    </row>
    <row r="45" spans="1:8" ht="15" customHeight="1" x14ac:dyDescent="0.15">
      <c r="A45" s="77" t="s">
        <v>115</v>
      </c>
    </row>
    <row r="46" spans="1:8" ht="15" customHeight="1" x14ac:dyDescent="0.15">
      <c r="A46" s="77" t="s">
        <v>116</v>
      </c>
      <c r="H46" s="74" t="s">
        <v>117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C9"/>
  <sheetViews>
    <sheetView zoomScale="110" zoomScaleNormal="110" workbookViewId="0"/>
  </sheetViews>
  <sheetFormatPr defaultColWidth="8.75" defaultRowHeight="15" customHeight="1" x14ac:dyDescent="0.15"/>
  <cols>
    <col min="1" max="1" width="11.25" style="3" customWidth="1"/>
    <col min="2" max="3" width="15.625" style="3" customWidth="1"/>
    <col min="4" max="16384" width="8.75" style="3"/>
  </cols>
  <sheetData>
    <row r="1" spans="1:3" ht="15" customHeight="1" x14ac:dyDescent="0.15">
      <c r="A1" s="482" t="s">
        <v>529</v>
      </c>
    </row>
    <row r="3" spans="1:3" ht="15" customHeight="1" x14ac:dyDescent="0.15">
      <c r="A3" s="3" t="s">
        <v>118</v>
      </c>
      <c r="C3" s="62" t="s">
        <v>2</v>
      </c>
    </row>
    <row r="4" spans="1:3" ht="15" customHeight="1" x14ac:dyDescent="0.15">
      <c r="A4" s="98" t="s">
        <v>119</v>
      </c>
      <c r="B4" s="6" t="s">
        <v>120</v>
      </c>
      <c r="C4" s="7" t="s">
        <v>121</v>
      </c>
    </row>
    <row r="5" spans="1:3" ht="15" customHeight="1" x14ac:dyDescent="0.15">
      <c r="A5" s="65" t="s">
        <v>59</v>
      </c>
      <c r="B5" s="79">
        <v>91</v>
      </c>
      <c r="C5" s="79">
        <v>1394</v>
      </c>
    </row>
    <row r="6" spans="1:3" ht="15" customHeight="1" x14ac:dyDescent="0.15">
      <c r="A6" s="66">
        <v>29</v>
      </c>
      <c r="B6" s="79">
        <v>6</v>
      </c>
      <c r="C6" s="79">
        <v>84</v>
      </c>
    </row>
    <row r="7" spans="1:3" ht="15" customHeight="1" x14ac:dyDescent="0.15">
      <c r="A7" s="67">
        <v>30</v>
      </c>
      <c r="B7" s="68">
        <v>122</v>
      </c>
      <c r="C7" s="69">
        <v>788</v>
      </c>
    </row>
    <row r="8" spans="1:3" ht="15" customHeight="1" x14ac:dyDescent="0.15">
      <c r="A8" s="3" t="s">
        <v>122</v>
      </c>
      <c r="B8" s="79"/>
      <c r="C8" s="79"/>
    </row>
    <row r="9" spans="1:3" ht="15" customHeight="1" x14ac:dyDescent="0.15">
      <c r="A9" s="3" t="s">
        <v>123</v>
      </c>
      <c r="B9" s="79"/>
      <c r="C9" s="74" t="s">
        <v>117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/>
  <dimension ref="A1:C10"/>
  <sheetViews>
    <sheetView zoomScale="110" zoomScaleNormal="110" workbookViewId="0"/>
  </sheetViews>
  <sheetFormatPr defaultColWidth="10" defaultRowHeight="15" customHeight="1" x14ac:dyDescent="0.15"/>
  <cols>
    <col min="1" max="1" width="11.25" style="3" customWidth="1"/>
    <col min="2" max="3" width="13.125" style="3" customWidth="1"/>
    <col min="4" max="16384" width="10" style="3"/>
  </cols>
  <sheetData>
    <row r="1" spans="1:3" ht="15" customHeight="1" x14ac:dyDescent="0.15">
      <c r="A1" s="482" t="s">
        <v>529</v>
      </c>
    </row>
    <row r="3" spans="1:3" ht="15" customHeight="1" x14ac:dyDescent="0.15">
      <c r="A3" s="3" t="s">
        <v>124</v>
      </c>
      <c r="C3" s="5" t="s">
        <v>2</v>
      </c>
    </row>
    <row r="4" spans="1:3" ht="15" customHeight="1" x14ac:dyDescent="0.15">
      <c r="A4" s="98" t="s">
        <v>119</v>
      </c>
      <c r="B4" s="260" t="s">
        <v>125</v>
      </c>
      <c r="C4" s="258"/>
    </row>
    <row r="5" spans="1:3" ht="15" customHeight="1" x14ac:dyDescent="0.15">
      <c r="A5" s="65" t="s">
        <v>59</v>
      </c>
      <c r="B5" s="264">
        <v>2495</v>
      </c>
      <c r="C5" s="265"/>
    </row>
    <row r="6" spans="1:3" ht="15" customHeight="1" x14ac:dyDescent="0.15">
      <c r="A6" s="66">
        <v>29</v>
      </c>
      <c r="B6" s="266">
        <v>2634</v>
      </c>
      <c r="C6" s="267"/>
    </row>
    <row r="7" spans="1:3" ht="15" customHeight="1" x14ac:dyDescent="0.15">
      <c r="A7" s="67">
        <v>30</v>
      </c>
      <c r="B7" s="268">
        <v>2445</v>
      </c>
      <c r="C7" s="269"/>
    </row>
    <row r="8" spans="1:3" ht="15" customHeight="1" x14ac:dyDescent="0.15">
      <c r="A8" s="3" t="s">
        <v>126</v>
      </c>
      <c r="B8" s="99"/>
    </row>
    <row r="9" spans="1:3" s="100" customFormat="1" ht="15" customHeight="1" x14ac:dyDescent="0.15">
      <c r="A9" s="3" t="s">
        <v>127</v>
      </c>
    </row>
    <row r="10" spans="1:3" s="100" customFormat="1" ht="15" customHeight="1" x14ac:dyDescent="0.15">
      <c r="C10" s="74" t="s">
        <v>117</v>
      </c>
    </row>
  </sheetData>
  <mergeCells count="4">
    <mergeCell ref="B4:C4"/>
    <mergeCell ref="B5:C5"/>
    <mergeCell ref="B6:C6"/>
    <mergeCell ref="B7:C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11.25" style="23" customWidth="1"/>
    <col min="2" max="2" width="12.5" style="23" customWidth="1"/>
    <col min="3" max="6" width="15.625" style="23" customWidth="1"/>
    <col min="7" max="16384" width="8.75" style="23"/>
  </cols>
  <sheetData>
    <row r="1" spans="1:6" ht="15" customHeight="1" x14ac:dyDescent="0.15">
      <c r="A1" s="482" t="s">
        <v>529</v>
      </c>
    </row>
    <row r="3" spans="1:6" ht="15" customHeight="1" x14ac:dyDescent="0.15">
      <c r="A3" s="23" t="s">
        <v>128</v>
      </c>
      <c r="F3" s="27" t="s">
        <v>2</v>
      </c>
    </row>
    <row r="4" spans="1:6" ht="15" customHeight="1" x14ac:dyDescent="0.15">
      <c r="A4" s="101" t="s">
        <v>119</v>
      </c>
      <c r="B4" s="102" t="s">
        <v>3</v>
      </c>
      <c r="C4" s="102" t="s">
        <v>129</v>
      </c>
      <c r="D4" s="103" t="s">
        <v>130</v>
      </c>
      <c r="E4" s="102" t="s">
        <v>131</v>
      </c>
      <c r="F4" s="104" t="s">
        <v>132</v>
      </c>
    </row>
    <row r="5" spans="1:6" ht="15" customHeight="1" x14ac:dyDescent="0.15">
      <c r="A5" s="270" t="s">
        <v>59</v>
      </c>
      <c r="B5" s="105" t="s">
        <v>133</v>
      </c>
      <c r="C5" s="37">
        <v>5</v>
      </c>
      <c r="D5" s="37">
        <v>5</v>
      </c>
      <c r="E5" s="37">
        <v>2</v>
      </c>
      <c r="F5" s="106">
        <v>12</v>
      </c>
    </row>
    <row r="6" spans="1:6" ht="15" customHeight="1" x14ac:dyDescent="0.15">
      <c r="A6" s="271"/>
      <c r="B6" s="107" t="s">
        <v>134</v>
      </c>
      <c r="C6" s="37">
        <v>28</v>
      </c>
      <c r="D6" s="37">
        <v>34</v>
      </c>
      <c r="E6" s="37">
        <v>2</v>
      </c>
      <c r="F6" s="106">
        <v>64</v>
      </c>
    </row>
    <row r="7" spans="1:6" ht="15" customHeight="1" x14ac:dyDescent="0.15">
      <c r="A7" s="272" t="s">
        <v>135</v>
      </c>
      <c r="B7" s="108" t="s">
        <v>133</v>
      </c>
      <c r="C7" s="109">
        <v>5</v>
      </c>
      <c r="D7" s="109">
        <v>6</v>
      </c>
      <c r="E7" s="109">
        <v>1</v>
      </c>
      <c r="F7" s="110">
        <v>12</v>
      </c>
    </row>
    <row r="8" spans="1:6" ht="15" customHeight="1" x14ac:dyDescent="0.15">
      <c r="A8" s="273"/>
      <c r="B8" s="111" t="s">
        <v>134</v>
      </c>
      <c r="C8" s="112">
        <v>35</v>
      </c>
      <c r="D8" s="112">
        <v>25</v>
      </c>
      <c r="E8" s="112">
        <v>2</v>
      </c>
      <c r="F8" s="113">
        <v>62</v>
      </c>
    </row>
    <row r="9" spans="1:6" ht="15" customHeight="1" x14ac:dyDescent="0.15">
      <c r="A9" s="274" t="s">
        <v>136</v>
      </c>
      <c r="B9" s="107" t="s">
        <v>133</v>
      </c>
      <c r="C9" s="37">
        <v>4</v>
      </c>
      <c r="D9" s="37">
        <v>5</v>
      </c>
      <c r="E9" s="37">
        <v>1</v>
      </c>
      <c r="F9" s="106">
        <v>10</v>
      </c>
    </row>
    <row r="10" spans="1:6" ht="15" customHeight="1" x14ac:dyDescent="0.15">
      <c r="A10" s="275"/>
      <c r="B10" s="114" t="s">
        <v>134</v>
      </c>
      <c r="C10" s="37">
        <v>26</v>
      </c>
      <c r="D10" s="37">
        <v>14</v>
      </c>
      <c r="E10" s="37">
        <v>1</v>
      </c>
      <c r="F10" s="106">
        <v>41</v>
      </c>
    </row>
    <row r="11" spans="1:6" ht="15" customHeight="1" x14ac:dyDescent="0.15">
      <c r="A11" s="18" t="s">
        <v>137</v>
      </c>
      <c r="B11" s="115"/>
      <c r="C11" s="115"/>
      <c r="D11" s="115"/>
      <c r="E11" s="115"/>
      <c r="F11" s="41"/>
    </row>
    <row r="12" spans="1:6" ht="15" customHeight="1" x14ac:dyDescent="0.15">
      <c r="F12" s="23" t="s">
        <v>138</v>
      </c>
    </row>
  </sheetData>
  <mergeCells count="3">
    <mergeCell ref="A5:A6"/>
    <mergeCell ref="A7:A8"/>
    <mergeCell ref="A9:A10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2020-03-06T02:33:55Z</cp:lastPrinted>
  <dcterms:created xsi:type="dcterms:W3CDTF">2020-02-25T02:20:17Z</dcterms:created>
  <dcterms:modified xsi:type="dcterms:W3CDTF">2020-05-08T05:31:57Z</dcterms:modified>
</cp:coreProperties>
</file>