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人口・世帯数の推移\"/>
    </mc:Choice>
  </mc:AlternateContent>
  <xr:revisionPtr revIDLastSave="0" documentId="8_{C0790BFA-53ED-429A-90EE-AAEB02EBE24D}" xr6:coauthVersionLast="47" xr6:coauthVersionMax="47" xr10:uidLastSave="{00000000-0000-0000-0000-000000000000}"/>
  <bookViews>
    <workbookView xWindow="-120" yWindow="-120" windowWidth="20730" windowHeight="11160" xr2:uid="{1F66A4EC-B321-48F9-B22D-F9E9C81487C9}"/>
  </bookViews>
  <sheets>
    <sheet name="人口・世帯数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G61" i="1"/>
  <c r="F61" i="1"/>
  <c r="G60" i="1"/>
  <c r="F60" i="1"/>
  <c r="C59" i="1"/>
  <c r="F59" i="1" s="1"/>
  <c r="C58" i="1"/>
  <c r="F58" i="1" s="1"/>
  <c r="C57" i="1"/>
  <c r="F57" i="1" s="1"/>
  <c r="C56" i="1"/>
  <c r="F56" i="1" s="1"/>
  <c r="C55" i="1"/>
  <c r="F55" i="1" s="1"/>
  <c r="C54" i="1"/>
  <c r="F54" i="1" s="1"/>
  <c r="C53" i="1"/>
  <c r="F53" i="1" s="1"/>
  <c r="C52" i="1"/>
  <c r="G52" i="1" s="1"/>
  <c r="C51" i="1"/>
  <c r="G51" i="1" s="1"/>
  <c r="C50" i="1"/>
  <c r="G50" i="1" s="1"/>
  <c r="C49" i="1"/>
  <c r="G49" i="1" s="1"/>
  <c r="C48" i="1"/>
  <c r="G48" i="1" s="1"/>
  <c r="C47" i="1"/>
  <c r="G47" i="1" s="1"/>
  <c r="C46" i="1"/>
  <c r="G46" i="1" s="1"/>
  <c r="C45" i="1"/>
  <c r="G45" i="1" s="1"/>
  <c r="C44" i="1"/>
  <c r="G44" i="1" s="1"/>
  <c r="C43" i="1"/>
  <c r="G43" i="1" s="1"/>
  <c r="C42" i="1"/>
  <c r="G42" i="1" s="1"/>
  <c r="C41" i="1"/>
  <c r="G41" i="1" s="1"/>
  <c r="C40" i="1"/>
  <c r="G40" i="1" s="1"/>
  <c r="C39" i="1"/>
  <c r="G39" i="1" s="1"/>
  <c r="C38" i="1"/>
  <c r="G38" i="1" s="1"/>
  <c r="C37" i="1"/>
  <c r="G37" i="1" s="1"/>
  <c r="C36" i="1"/>
  <c r="G36" i="1" s="1"/>
  <c r="C35" i="1"/>
  <c r="G35" i="1" s="1"/>
  <c r="C34" i="1"/>
  <c r="G34" i="1" s="1"/>
  <c r="C33" i="1"/>
  <c r="G33" i="1" s="1"/>
  <c r="C32" i="1"/>
  <c r="G32" i="1" s="1"/>
  <c r="C31" i="1"/>
  <c r="G31" i="1" s="1"/>
  <c r="C30" i="1"/>
  <c r="G30" i="1" s="1"/>
  <c r="C29" i="1"/>
  <c r="G29" i="1" s="1"/>
  <c r="C28" i="1"/>
  <c r="G28" i="1" s="1"/>
  <c r="C27" i="1"/>
  <c r="G27" i="1" s="1"/>
  <c r="C26" i="1"/>
  <c r="G26" i="1" s="1"/>
  <c r="C25" i="1"/>
  <c r="G25" i="1" s="1"/>
  <c r="C24" i="1"/>
  <c r="G24" i="1" s="1"/>
  <c r="C23" i="1"/>
  <c r="G23" i="1" s="1"/>
  <c r="C22" i="1"/>
  <c r="G22" i="1" s="1"/>
  <c r="C21" i="1"/>
  <c r="G21" i="1" s="1"/>
  <c r="C20" i="1"/>
  <c r="G20" i="1" s="1"/>
  <c r="C19" i="1"/>
  <c r="G19" i="1" s="1"/>
  <c r="C18" i="1"/>
  <c r="G18" i="1" s="1"/>
  <c r="C17" i="1"/>
  <c r="G17" i="1" s="1"/>
  <c r="G16" i="1"/>
  <c r="F16" i="1"/>
  <c r="C15" i="1"/>
  <c r="H15" i="1" s="1"/>
  <c r="G14" i="1"/>
  <c r="C14" i="1"/>
  <c r="C13" i="1"/>
  <c r="C12" i="1"/>
  <c r="H12" i="1" s="1"/>
  <c r="G11" i="1"/>
  <c r="C11" i="1"/>
  <c r="C10" i="1"/>
  <c r="H10" i="1" s="1"/>
  <c r="C9" i="1"/>
  <c r="H9" i="1" s="1"/>
  <c r="G8" i="1"/>
  <c r="C8" i="1"/>
  <c r="C7" i="1"/>
  <c r="F7" i="1" s="1"/>
  <c r="C6" i="1"/>
  <c r="F6" i="1" s="1"/>
  <c r="F5" i="1"/>
  <c r="C5" i="1"/>
  <c r="G5" i="1" s="1"/>
  <c r="G4" i="1"/>
  <c r="F4" i="1"/>
  <c r="F21" i="1" l="1"/>
  <c r="F41" i="1"/>
  <c r="H29" i="1"/>
  <c r="F29" i="1"/>
  <c r="F45" i="1"/>
  <c r="G12" i="1"/>
  <c r="H21" i="1"/>
  <c r="H37" i="1"/>
  <c r="H13" i="1"/>
  <c r="G7" i="1"/>
  <c r="G13" i="1"/>
  <c r="F18" i="1"/>
  <c r="F22" i="1"/>
  <c r="F26" i="1"/>
  <c r="F30" i="1"/>
  <c r="F34" i="1"/>
  <c r="F38" i="1"/>
  <c r="F42" i="1"/>
  <c r="F46" i="1"/>
  <c r="F50" i="1"/>
  <c r="H8" i="1"/>
  <c r="H14" i="1"/>
  <c r="H18" i="1"/>
  <c r="H22" i="1"/>
  <c r="H26" i="1"/>
  <c r="H30" i="1"/>
  <c r="H34" i="1"/>
  <c r="H38" i="1"/>
  <c r="H42" i="1"/>
  <c r="H46" i="1"/>
  <c r="H50" i="1"/>
  <c r="F25" i="1"/>
  <c r="H41" i="1"/>
  <c r="F33" i="1"/>
  <c r="F49" i="1"/>
  <c r="H17" i="1"/>
  <c r="H33" i="1"/>
  <c r="H45" i="1"/>
  <c r="F19" i="1"/>
  <c r="F23" i="1"/>
  <c r="F27" i="1"/>
  <c r="F31" i="1"/>
  <c r="F35" i="1"/>
  <c r="F39" i="1"/>
  <c r="F43" i="1"/>
  <c r="F47" i="1"/>
  <c r="F51" i="1"/>
  <c r="F17" i="1"/>
  <c r="F37" i="1"/>
  <c r="H25" i="1"/>
  <c r="H49" i="1"/>
  <c r="G9" i="1"/>
  <c r="G15" i="1"/>
  <c r="H19" i="1"/>
  <c r="H23" i="1"/>
  <c r="H27" i="1"/>
  <c r="H31" i="1"/>
  <c r="H35" i="1"/>
  <c r="H39" i="1"/>
  <c r="H43" i="1"/>
  <c r="H47" i="1"/>
  <c r="H51" i="1"/>
  <c r="H60" i="1"/>
  <c r="G10" i="1"/>
  <c r="F20" i="1"/>
  <c r="F24" i="1"/>
  <c r="F28" i="1"/>
  <c r="F32" i="1"/>
  <c r="F36" i="1"/>
  <c r="F40" i="1"/>
  <c r="F44" i="1"/>
  <c r="F48" i="1"/>
  <c r="F52" i="1"/>
  <c r="H11" i="1"/>
  <c r="H16" i="1"/>
  <c r="H20" i="1"/>
  <c r="H24" i="1"/>
  <c r="H28" i="1"/>
  <c r="H32" i="1"/>
  <c r="H36" i="1"/>
  <c r="H40" i="1"/>
  <c r="H44" i="1"/>
  <c r="H48" i="1"/>
  <c r="G6" i="1"/>
  <c r="G53" i="1"/>
  <c r="G54" i="1"/>
  <c r="G55" i="1"/>
  <c r="G56" i="1"/>
  <c r="G57" i="1"/>
  <c r="G58" i="1"/>
  <c r="G59" i="1"/>
  <c r="F8" i="1"/>
  <c r="F9" i="1"/>
  <c r="F10" i="1"/>
  <c r="F11" i="1"/>
  <c r="F12" i="1"/>
  <c r="F13" i="1"/>
  <c r="F14" i="1"/>
  <c r="F15" i="1"/>
  <c r="H53" i="1"/>
  <c r="H54" i="1"/>
  <c r="H55" i="1"/>
  <c r="H56" i="1"/>
  <c r="H57" i="1"/>
  <c r="H58" i="1"/>
  <c r="H59" i="1"/>
</calcChain>
</file>

<file path=xl/sharedStrings.xml><?xml version="1.0" encoding="utf-8"?>
<sst xmlns="http://schemas.openxmlformats.org/spreadsheetml/2006/main" count="33" uniqueCount="32">
  <si>
    <t>　</t>
    <phoneticPr fontId="3"/>
  </si>
  <si>
    <t>各年４月１日現在   単位：人</t>
    <phoneticPr fontId="3"/>
  </si>
  <si>
    <t xml:space="preserve"> </t>
    <phoneticPr fontId="3"/>
  </si>
  <si>
    <t>年</t>
  </si>
  <si>
    <t>世帯数</t>
    <phoneticPr fontId="3"/>
  </si>
  <si>
    <t>人口</t>
    <phoneticPr fontId="3"/>
  </si>
  <si>
    <t>１世帯当</t>
    <phoneticPr fontId="3"/>
  </si>
  <si>
    <t>人口密度</t>
  </si>
  <si>
    <t>人口伸率</t>
  </si>
  <si>
    <t>総数</t>
    <phoneticPr fontId="3"/>
  </si>
  <si>
    <t>男</t>
  </si>
  <si>
    <t>女</t>
  </si>
  <si>
    <t>たり人員</t>
    <rPh sb="3" eb="4">
      <t>イン</t>
    </rPh>
    <phoneticPr fontId="3"/>
  </si>
  <si>
    <t>(人/ｋ㎡)</t>
    <phoneticPr fontId="3"/>
  </si>
  <si>
    <t>（％）</t>
  </si>
  <si>
    <t>昭和30</t>
    <rPh sb="0" eb="2">
      <t>ショウワ</t>
    </rPh>
    <phoneticPr fontId="3"/>
  </si>
  <si>
    <t>…</t>
    <phoneticPr fontId="3"/>
  </si>
  <si>
    <t>注：昭和57年から外国人</t>
    <rPh sb="11" eb="12">
      <t>ヒト</t>
    </rPh>
    <phoneticPr fontId="3"/>
  </si>
  <si>
    <t xml:space="preserve">  を含む。</t>
    <phoneticPr fontId="3"/>
  </si>
  <si>
    <t>注：人口伸率は昭和42年</t>
    <rPh sb="11" eb="12">
      <t>ネン</t>
    </rPh>
    <phoneticPr fontId="3"/>
  </si>
  <si>
    <t xml:space="preserve">  から掲載。</t>
    <phoneticPr fontId="3"/>
  </si>
  <si>
    <t>平成元</t>
    <phoneticPr fontId="3"/>
  </si>
  <si>
    <t xml:space="preserve"> 2</t>
    <phoneticPr fontId="3"/>
  </si>
  <si>
    <t xml:space="preserve"> 3</t>
    <phoneticPr fontId="3"/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</si>
  <si>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</si>
  <si>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</si>
  <si>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</si>
  <si>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</si>
  <si>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</si>
  <si>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 xml:space="preserve"> 9</t>
    <phoneticPr fontId="3"/>
  </si>
  <si>
    <t>令和2</t>
    <rPh sb="0" eb="2">
      <t>レイワ</t>
    </rPh>
    <phoneticPr fontId="3"/>
  </si>
  <si>
    <t>人口・世帯数の推移</t>
    <rPh sb="5" eb="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</si>
</sst>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_);[Red]\(#,##0.0\)"/>
    <numFmt numFmtId="178" formatCode="#,##0.0;[Red]\-#,##0.0"/>
    <numFmt numFmtId="179" formatCode="0.0;&quot;△ &quot;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right"/>
    </xf>
    <xf numFmtId="0" fontId="7" fillId="0" borderId="0" xfId="0" applyFont="1" applyFill="1" applyAlignment="1"/>
    <xf numFmtId="176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40" fontId="4" fillId="0" borderId="17" xfId="1" applyNumberFormat="1" applyFont="1" applyFill="1" applyBorder="1" applyAlignment="1">
      <alignment vertical="center"/>
    </xf>
    <xf numFmtId="178" fontId="4" fillId="0" borderId="17" xfId="1" applyNumberFormat="1" applyFont="1" applyFill="1" applyBorder="1" applyAlignment="1">
      <alignment vertical="center"/>
    </xf>
    <xf numFmtId="179" fontId="4" fillId="0" borderId="17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8" fontId="4" fillId="0" borderId="16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8" fontId="9" fillId="0" borderId="8" xfId="2" applyNumberFormat="1" applyFont="1" applyFill="1" applyBorder="1" applyAlignment="1">
      <alignment vertical="center"/>
    </xf>
    <xf numFmtId="40" fontId="9" fillId="0" borderId="17" xfId="2" applyNumberFormat="1" applyFont="1" applyFill="1" applyBorder="1" applyAlignment="1">
      <alignment vertical="center"/>
    </xf>
    <xf numFmtId="178" fontId="9" fillId="0" borderId="17" xfId="2" applyNumberFormat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40" fontId="9" fillId="0" borderId="24" xfId="2" applyNumberFormat="1" applyFont="1" applyFill="1" applyBorder="1" applyAlignment="1">
      <alignment vertical="center"/>
    </xf>
    <xf numFmtId="178" fontId="9" fillId="0" borderId="24" xfId="2" applyNumberFormat="1" applyFont="1" applyFill="1" applyBorder="1" applyAlignment="1">
      <alignment vertical="center"/>
    </xf>
    <xf numFmtId="179" fontId="4" fillId="0" borderId="24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</cellXfs>
  <cellStyles count="3">
    <cellStyle name="桁区切り" xfId="1" builtinId="6"/>
    <cellStyle name="桁区切り 2 2" xfId="2" xr:uid="{DC643E00-6517-42E5-B778-E232ACB032D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B482-91A0-49F2-B68B-383D5AACB67D}">
  <sheetPr>
    <pageSetUpPr fitToPage="1"/>
  </sheetPr>
  <dimension ref="A1:I61"/>
  <sheetViews>
    <sheetView tabSelected="1" workbookViewId="0">
      <selection activeCell="D64" sqref="D64"/>
    </sheetView>
  </sheetViews>
  <sheetFormatPr defaultRowHeight="18.75" x14ac:dyDescent="0.4"/>
  <sheetData>
    <row r="1" spans="1:9" x14ac:dyDescent="0.15">
      <c r="A1" s="1" t="s">
        <v>31</v>
      </c>
      <c r="B1" s="2"/>
      <c r="C1" s="2"/>
      <c r="D1" s="3"/>
      <c r="E1" s="4" t="s">
        <v>0</v>
      </c>
      <c r="F1" s="5"/>
      <c r="G1" s="5"/>
      <c r="H1" s="6" t="s">
        <v>1</v>
      </c>
      <c r="I1" s="7" t="s">
        <v>2</v>
      </c>
    </row>
    <row r="2" spans="1:9" x14ac:dyDescent="0.4">
      <c r="A2" s="47" t="s">
        <v>3</v>
      </c>
      <c r="B2" s="49" t="s">
        <v>4</v>
      </c>
      <c r="C2" s="51" t="s">
        <v>5</v>
      </c>
      <c r="D2" s="52"/>
      <c r="E2" s="52"/>
      <c r="F2" s="8" t="s">
        <v>6</v>
      </c>
      <c r="G2" s="9" t="s">
        <v>7</v>
      </c>
      <c r="H2" s="10" t="s">
        <v>8</v>
      </c>
      <c r="I2" s="53"/>
    </row>
    <row r="3" spans="1:9" ht="19.5" thickBot="1" x14ac:dyDescent="0.45">
      <c r="A3" s="48"/>
      <c r="B3" s="50"/>
      <c r="C3" s="11" t="s">
        <v>9</v>
      </c>
      <c r="D3" s="12" t="s">
        <v>10</v>
      </c>
      <c r="E3" s="13" t="s">
        <v>11</v>
      </c>
      <c r="F3" s="14" t="s">
        <v>12</v>
      </c>
      <c r="G3" s="15" t="s">
        <v>13</v>
      </c>
      <c r="H3" s="16" t="s">
        <v>14</v>
      </c>
      <c r="I3" s="54"/>
    </row>
    <row r="4" spans="1:9" ht="19.5" thickTop="1" x14ac:dyDescent="0.4">
      <c r="A4" s="17" t="s">
        <v>15</v>
      </c>
      <c r="B4" s="18">
        <v>1205</v>
      </c>
      <c r="C4" s="19">
        <v>7010</v>
      </c>
      <c r="D4" s="20" t="s">
        <v>16</v>
      </c>
      <c r="E4" s="21" t="s">
        <v>16</v>
      </c>
      <c r="F4" s="22">
        <f>C4/B4</f>
        <v>5.8174273858921159</v>
      </c>
      <c r="G4" s="23">
        <f t="shared" ref="G4:G28" si="0">C4/17.77</f>
        <v>394.48508722566123</v>
      </c>
      <c r="H4" s="24"/>
      <c r="I4" s="25" t="s">
        <v>17</v>
      </c>
    </row>
    <row r="5" spans="1:9" x14ac:dyDescent="0.4">
      <c r="A5" s="17">
        <v>35</v>
      </c>
      <c r="B5" s="18">
        <v>1269</v>
      </c>
      <c r="C5" s="19">
        <f t="shared" ref="C5:C15" si="1">SUM(D5:E5)</f>
        <v>7140</v>
      </c>
      <c r="D5" s="26">
        <v>3593</v>
      </c>
      <c r="E5" s="18">
        <v>3547</v>
      </c>
      <c r="F5" s="22">
        <f t="shared" ref="F5:F53" si="2">C5/B5</f>
        <v>5.6264775413711581</v>
      </c>
      <c r="G5" s="23">
        <f t="shared" si="0"/>
        <v>401.80078784468208</v>
      </c>
      <c r="H5" s="24"/>
      <c r="I5" s="27" t="s">
        <v>18</v>
      </c>
    </row>
    <row r="6" spans="1:9" x14ac:dyDescent="0.4">
      <c r="A6" s="17">
        <v>40</v>
      </c>
      <c r="B6" s="18">
        <v>2051</v>
      </c>
      <c r="C6" s="19">
        <f t="shared" si="1"/>
        <v>9093</v>
      </c>
      <c r="D6" s="26">
        <v>4647</v>
      </c>
      <c r="E6" s="18">
        <v>4446</v>
      </c>
      <c r="F6" s="22">
        <f t="shared" si="2"/>
        <v>4.4334470989761092</v>
      </c>
      <c r="G6" s="23">
        <f t="shared" si="0"/>
        <v>511.70512099043333</v>
      </c>
      <c r="H6" s="24"/>
      <c r="I6" s="27" t="s">
        <v>19</v>
      </c>
    </row>
    <row r="7" spans="1:9" x14ac:dyDescent="0.4">
      <c r="A7" s="17">
        <v>41</v>
      </c>
      <c r="B7" s="18">
        <v>2311</v>
      </c>
      <c r="C7" s="19">
        <f t="shared" si="1"/>
        <v>9969</v>
      </c>
      <c r="D7" s="26">
        <v>5127</v>
      </c>
      <c r="E7" s="18">
        <v>4842</v>
      </c>
      <c r="F7" s="22">
        <f t="shared" si="2"/>
        <v>4.3137170056252705</v>
      </c>
      <c r="G7" s="23">
        <f>C7/17.77</f>
        <v>561.0016882386044</v>
      </c>
      <c r="H7" s="24"/>
      <c r="I7" s="27" t="s">
        <v>20</v>
      </c>
    </row>
    <row r="8" spans="1:9" x14ac:dyDescent="0.4">
      <c r="A8" s="17">
        <v>42</v>
      </c>
      <c r="B8" s="18">
        <v>2597</v>
      </c>
      <c r="C8" s="19">
        <f t="shared" si="1"/>
        <v>10825</v>
      </c>
      <c r="D8" s="26">
        <v>5535</v>
      </c>
      <c r="E8" s="18">
        <v>5290</v>
      </c>
      <c r="F8" s="22">
        <f t="shared" si="2"/>
        <v>4.1682710820177125</v>
      </c>
      <c r="G8" s="23">
        <f>C8/17.77</f>
        <v>609.17276308384919</v>
      </c>
      <c r="H8" s="24">
        <f>(C8/C7-1)*100</f>
        <v>8.5866185174039433</v>
      </c>
      <c r="I8" s="28"/>
    </row>
    <row r="9" spans="1:9" x14ac:dyDescent="0.4">
      <c r="A9" s="17">
        <v>43</v>
      </c>
      <c r="B9" s="18">
        <v>2865</v>
      </c>
      <c r="C9" s="19">
        <f t="shared" si="1"/>
        <v>11676</v>
      </c>
      <c r="D9" s="26">
        <v>5966</v>
      </c>
      <c r="E9" s="18">
        <v>5710</v>
      </c>
      <c r="F9" s="22">
        <f t="shared" si="2"/>
        <v>4.0753926701570684</v>
      </c>
      <c r="G9" s="23">
        <f>C9/17.77</f>
        <v>657.06246482836241</v>
      </c>
      <c r="H9" s="24">
        <f t="shared" ref="H9:H46" si="3">(C9/C8-1)*100</f>
        <v>7.8614318706697439</v>
      </c>
      <c r="I9" s="29"/>
    </row>
    <row r="10" spans="1:9" x14ac:dyDescent="0.4">
      <c r="A10" s="17">
        <v>44</v>
      </c>
      <c r="B10" s="18">
        <v>3193</v>
      </c>
      <c r="C10" s="19">
        <f t="shared" si="1"/>
        <v>12426</v>
      </c>
      <c r="D10" s="26">
        <v>6263</v>
      </c>
      <c r="E10" s="18">
        <v>6163</v>
      </c>
      <c r="F10" s="22">
        <f t="shared" si="2"/>
        <v>3.8916379580331975</v>
      </c>
      <c r="G10" s="23">
        <f>C10/17.77</f>
        <v>699.26842993809794</v>
      </c>
      <c r="H10" s="24">
        <f t="shared" si="3"/>
        <v>6.4234326824254895</v>
      </c>
      <c r="I10" s="28"/>
    </row>
    <row r="11" spans="1:9" x14ac:dyDescent="0.4">
      <c r="A11" s="17">
        <v>45</v>
      </c>
      <c r="B11" s="18">
        <v>3533</v>
      </c>
      <c r="C11" s="19">
        <f t="shared" si="1"/>
        <v>13477</v>
      </c>
      <c r="D11" s="26">
        <v>6747</v>
      </c>
      <c r="E11" s="18">
        <v>6730</v>
      </c>
      <c r="F11" s="22">
        <f t="shared" si="2"/>
        <v>3.8146051514293799</v>
      </c>
      <c r="G11" s="23">
        <f t="shared" si="0"/>
        <v>758.41305571187399</v>
      </c>
      <c r="H11" s="24">
        <f t="shared" si="3"/>
        <v>8.4580717849670037</v>
      </c>
      <c r="I11" s="28"/>
    </row>
    <row r="12" spans="1:9" x14ac:dyDescent="0.4">
      <c r="A12" s="17">
        <v>46</v>
      </c>
      <c r="B12" s="18">
        <v>3916</v>
      </c>
      <c r="C12" s="19">
        <f t="shared" si="1"/>
        <v>14656</v>
      </c>
      <c r="D12" s="26">
        <v>7393</v>
      </c>
      <c r="E12" s="18">
        <v>7263</v>
      </c>
      <c r="F12" s="22">
        <f t="shared" si="2"/>
        <v>3.7425944841675181</v>
      </c>
      <c r="G12" s="23">
        <f t="shared" si="0"/>
        <v>824.76083286437813</v>
      </c>
      <c r="H12" s="24">
        <f t="shared" si="3"/>
        <v>8.748237738369081</v>
      </c>
      <c r="I12" s="28"/>
    </row>
    <row r="13" spans="1:9" x14ac:dyDescent="0.4">
      <c r="A13" s="17">
        <v>47</v>
      </c>
      <c r="B13" s="18">
        <v>4449</v>
      </c>
      <c r="C13" s="19">
        <f t="shared" si="1"/>
        <v>15944</v>
      </c>
      <c r="D13" s="26">
        <v>8052</v>
      </c>
      <c r="E13" s="18">
        <v>7892</v>
      </c>
      <c r="F13" s="22">
        <f t="shared" si="2"/>
        <v>3.5837266801528433</v>
      </c>
      <c r="G13" s="23">
        <f t="shared" si="0"/>
        <v>897.24254361283067</v>
      </c>
      <c r="H13" s="24">
        <f t="shared" si="3"/>
        <v>8.7882096069868965</v>
      </c>
      <c r="I13" s="28"/>
    </row>
    <row r="14" spans="1:9" x14ac:dyDescent="0.4">
      <c r="A14" s="17">
        <v>48</v>
      </c>
      <c r="B14" s="18">
        <v>4824</v>
      </c>
      <c r="C14" s="19">
        <f t="shared" si="1"/>
        <v>17125</v>
      </c>
      <c r="D14" s="26">
        <v>8689</v>
      </c>
      <c r="E14" s="18">
        <v>8436</v>
      </c>
      <c r="F14" s="22">
        <f t="shared" si="2"/>
        <v>3.5499585406301826</v>
      </c>
      <c r="G14" s="23">
        <f t="shared" si="0"/>
        <v>963.70287000562746</v>
      </c>
      <c r="H14" s="24">
        <f t="shared" si="3"/>
        <v>7.4071751128951258</v>
      </c>
      <c r="I14" s="28"/>
    </row>
    <row r="15" spans="1:9" x14ac:dyDescent="0.4">
      <c r="A15" s="17">
        <v>49</v>
      </c>
      <c r="B15" s="18">
        <v>5272</v>
      </c>
      <c r="C15" s="19">
        <f t="shared" si="1"/>
        <v>18371</v>
      </c>
      <c r="D15" s="26">
        <v>9331</v>
      </c>
      <c r="E15" s="18">
        <v>9040</v>
      </c>
      <c r="F15" s="22">
        <f t="shared" si="2"/>
        <v>3.4846358118361151</v>
      </c>
      <c r="G15" s="23">
        <f t="shared" si="0"/>
        <v>1033.8210467079348</v>
      </c>
      <c r="H15" s="24">
        <f t="shared" si="3"/>
        <v>7.2759124087591331</v>
      </c>
      <c r="I15" s="28"/>
    </row>
    <row r="16" spans="1:9" x14ac:dyDescent="0.4">
      <c r="A16" s="17">
        <v>50</v>
      </c>
      <c r="B16" s="18">
        <v>5671</v>
      </c>
      <c r="C16" s="19">
        <v>19752</v>
      </c>
      <c r="D16" s="26">
        <v>10070</v>
      </c>
      <c r="E16" s="18">
        <v>9682</v>
      </c>
      <c r="F16" s="22">
        <f t="shared" si="2"/>
        <v>3.4829836007758774</v>
      </c>
      <c r="G16" s="23">
        <f t="shared" si="0"/>
        <v>1111.5362971299944</v>
      </c>
      <c r="H16" s="24">
        <f t="shared" si="3"/>
        <v>7.5172826737793352</v>
      </c>
      <c r="I16" s="3"/>
    </row>
    <row r="17" spans="1:9" x14ac:dyDescent="0.4">
      <c r="A17" s="17">
        <v>51</v>
      </c>
      <c r="B17" s="18">
        <v>6185</v>
      </c>
      <c r="C17" s="19">
        <f t="shared" ref="C17:C56" si="4">SUM(D17:E17)</f>
        <v>21476</v>
      </c>
      <c r="D17" s="26">
        <v>10921</v>
      </c>
      <c r="E17" s="18">
        <v>10555</v>
      </c>
      <c r="F17" s="22">
        <f t="shared" si="2"/>
        <v>3.4722716248989491</v>
      </c>
      <c r="G17" s="23">
        <f t="shared" si="0"/>
        <v>1208.5537422622397</v>
      </c>
      <c r="H17" s="24">
        <f t="shared" si="3"/>
        <v>8.7282300526528864</v>
      </c>
      <c r="I17" s="3"/>
    </row>
    <row r="18" spans="1:9" x14ac:dyDescent="0.4">
      <c r="A18" s="17">
        <v>52</v>
      </c>
      <c r="B18" s="18">
        <v>6952</v>
      </c>
      <c r="C18" s="19">
        <f t="shared" si="4"/>
        <v>23909</v>
      </c>
      <c r="D18" s="26">
        <v>12162</v>
      </c>
      <c r="E18" s="18">
        <v>11747</v>
      </c>
      <c r="F18" s="22">
        <f t="shared" si="2"/>
        <v>3.4391542002301496</v>
      </c>
      <c r="G18" s="23">
        <f t="shared" si="0"/>
        <v>1345.4698930782217</v>
      </c>
      <c r="H18" s="24">
        <f t="shared" si="3"/>
        <v>11.328925311976157</v>
      </c>
      <c r="I18" s="3"/>
    </row>
    <row r="19" spans="1:9" x14ac:dyDescent="0.4">
      <c r="A19" s="17">
        <v>53</v>
      </c>
      <c r="B19" s="18">
        <v>7635</v>
      </c>
      <c r="C19" s="19">
        <f t="shared" si="4"/>
        <v>26378</v>
      </c>
      <c r="D19" s="26">
        <v>13411</v>
      </c>
      <c r="E19" s="18">
        <v>12967</v>
      </c>
      <c r="F19" s="22">
        <f t="shared" si="2"/>
        <v>3.4548788474132284</v>
      </c>
      <c r="G19" s="23">
        <f t="shared" si="0"/>
        <v>1484.4119302194711</v>
      </c>
      <c r="H19" s="24">
        <f t="shared" si="3"/>
        <v>10.326655234430548</v>
      </c>
      <c r="I19" s="3"/>
    </row>
    <row r="20" spans="1:9" x14ac:dyDescent="0.4">
      <c r="A20" s="17">
        <v>54</v>
      </c>
      <c r="B20" s="18">
        <v>8459</v>
      </c>
      <c r="C20" s="19">
        <f t="shared" si="4"/>
        <v>29534</v>
      </c>
      <c r="D20" s="26">
        <v>14957</v>
      </c>
      <c r="E20" s="18">
        <v>14577</v>
      </c>
      <c r="F20" s="22">
        <f t="shared" si="2"/>
        <v>3.4914292469559052</v>
      </c>
      <c r="G20" s="23">
        <f t="shared" si="0"/>
        <v>1662.0146314012381</v>
      </c>
      <c r="H20" s="24">
        <f t="shared" si="3"/>
        <v>11.964515884449156</v>
      </c>
      <c r="I20" s="3"/>
    </row>
    <row r="21" spans="1:9" x14ac:dyDescent="0.4">
      <c r="A21" s="17">
        <v>55</v>
      </c>
      <c r="B21" s="18">
        <v>9248</v>
      </c>
      <c r="C21" s="19">
        <f t="shared" si="4"/>
        <v>32316</v>
      </c>
      <c r="D21" s="26">
        <v>16288</v>
      </c>
      <c r="E21" s="18">
        <v>16028</v>
      </c>
      <c r="F21" s="22">
        <f t="shared" si="2"/>
        <v>3.4943771626297577</v>
      </c>
      <c r="G21" s="23">
        <f t="shared" si="0"/>
        <v>1818.5706246482837</v>
      </c>
      <c r="H21" s="24">
        <f t="shared" si="3"/>
        <v>9.4196519265930867</v>
      </c>
      <c r="I21" s="3"/>
    </row>
    <row r="22" spans="1:9" x14ac:dyDescent="0.4">
      <c r="A22" s="17">
        <v>56</v>
      </c>
      <c r="B22" s="18">
        <v>10596</v>
      </c>
      <c r="C22" s="19">
        <f t="shared" si="4"/>
        <v>37067</v>
      </c>
      <c r="D22" s="26">
        <v>18613</v>
      </c>
      <c r="E22" s="18">
        <v>18454</v>
      </c>
      <c r="F22" s="22">
        <f t="shared" si="2"/>
        <v>3.4982068705171763</v>
      </c>
      <c r="G22" s="23">
        <f t="shared" si="0"/>
        <v>2085.9313449634215</v>
      </c>
      <c r="H22" s="24">
        <f t="shared" si="3"/>
        <v>14.70169575442506</v>
      </c>
      <c r="I22" s="3"/>
    </row>
    <row r="23" spans="1:9" x14ac:dyDescent="0.4">
      <c r="A23" s="17">
        <v>57</v>
      </c>
      <c r="B23" s="18">
        <v>11541</v>
      </c>
      <c r="C23" s="19">
        <f t="shared" si="4"/>
        <v>40019</v>
      </c>
      <c r="D23" s="26">
        <v>20097</v>
      </c>
      <c r="E23" s="18">
        <v>19922</v>
      </c>
      <c r="F23" s="22">
        <f t="shared" si="2"/>
        <v>3.4675504722294428</v>
      </c>
      <c r="G23" s="23">
        <f t="shared" si="0"/>
        <v>2252.0540236353404</v>
      </c>
      <c r="H23" s="24">
        <f t="shared" si="3"/>
        <v>7.9639571586586522</v>
      </c>
      <c r="I23" s="3"/>
    </row>
    <row r="24" spans="1:9" x14ac:dyDescent="0.4">
      <c r="A24" s="17">
        <v>58</v>
      </c>
      <c r="B24" s="18">
        <v>12306</v>
      </c>
      <c r="C24" s="19">
        <f t="shared" si="4"/>
        <v>42391</v>
      </c>
      <c r="D24" s="26">
        <v>21349</v>
      </c>
      <c r="E24" s="18">
        <v>21042</v>
      </c>
      <c r="F24" s="22">
        <f t="shared" si="2"/>
        <v>3.4447424020802861</v>
      </c>
      <c r="G24" s="23">
        <f t="shared" si="0"/>
        <v>2385.5374226223976</v>
      </c>
      <c r="H24" s="24">
        <f t="shared" si="3"/>
        <v>5.9271845873210216</v>
      </c>
      <c r="I24" s="3"/>
    </row>
    <row r="25" spans="1:9" x14ac:dyDescent="0.4">
      <c r="A25" s="17">
        <v>59</v>
      </c>
      <c r="B25" s="18">
        <v>13054</v>
      </c>
      <c r="C25" s="19">
        <f t="shared" si="4"/>
        <v>44654</v>
      </c>
      <c r="D25" s="26">
        <v>22506</v>
      </c>
      <c r="E25" s="18">
        <v>22148</v>
      </c>
      <c r="F25" s="22">
        <f t="shared" si="2"/>
        <v>3.420713957407691</v>
      </c>
      <c r="G25" s="23">
        <f t="shared" si="0"/>
        <v>2512.886888013506</v>
      </c>
      <c r="H25" s="24">
        <f t="shared" si="3"/>
        <v>5.3383973013139574</v>
      </c>
      <c r="I25" s="3"/>
    </row>
    <row r="26" spans="1:9" x14ac:dyDescent="0.4">
      <c r="A26" s="17">
        <v>60</v>
      </c>
      <c r="B26" s="18">
        <v>13807</v>
      </c>
      <c r="C26" s="19">
        <f t="shared" si="4"/>
        <v>46879</v>
      </c>
      <c r="D26" s="26">
        <v>23608</v>
      </c>
      <c r="E26" s="18">
        <v>23271</v>
      </c>
      <c r="F26" s="22">
        <f t="shared" si="2"/>
        <v>3.3953067284710654</v>
      </c>
      <c r="G26" s="23">
        <f t="shared" si="0"/>
        <v>2638.0979178390548</v>
      </c>
      <c r="H26" s="24">
        <f t="shared" si="3"/>
        <v>4.9827563040265144</v>
      </c>
      <c r="I26" s="3"/>
    </row>
    <row r="27" spans="1:9" x14ac:dyDescent="0.4">
      <c r="A27" s="17">
        <v>61</v>
      </c>
      <c r="B27" s="18">
        <v>14759</v>
      </c>
      <c r="C27" s="19">
        <f t="shared" si="4"/>
        <v>49703</v>
      </c>
      <c r="D27" s="26">
        <v>24989</v>
      </c>
      <c r="E27" s="18">
        <v>24714</v>
      </c>
      <c r="F27" s="22">
        <f t="shared" si="2"/>
        <v>3.3676400840165321</v>
      </c>
      <c r="G27" s="23">
        <f t="shared" si="0"/>
        <v>2797.0174451322455</v>
      </c>
      <c r="H27" s="24">
        <f t="shared" si="3"/>
        <v>6.0240192836877871</v>
      </c>
      <c r="I27" s="3"/>
    </row>
    <row r="28" spans="1:9" x14ac:dyDescent="0.4">
      <c r="A28" s="17">
        <v>62</v>
      </c>
      <c r="B28" s="18">
        <v>15732</v>
      </c>
      <c r="C28" s="19">
        <f t="shared" si="4"/>
        <v>52484</v>
      </c>
      <c r="D28" s="26">
        <v>26459</v>
      </c>
      <c r="E28" s="18">
        <v>26025</v>
      </c>
      <c r="F28" s="22">
        <f t="shared" si="2"/>
        <v>3.3361301805237731</v>
      </c>
      <c r="G28" s="23">
        <f t="shared" si="0"/>
        <v>2953.5171637591448</v>
      </c>
      <c r="H28" s="24">
        <f t="shared" si="3"/>
        <v>5.5952357000583541</v>
      </c>
      <c r="I28" s="3"/>
    </row>
    <row r="29" spans="1:9" x14ac:dyDescent="0.4">
      <c r="A29" s="17">
        <v>63</v>
      </c>
      <c r="B29" s="18">
        <v>17245</v>
      </c>
      <c r="C29" s="19">
        <f t="shared" si="4"/>
        <v>56574</v>
      </c>
      <c r="D29" s="26">
        <v>28615</v>
      </c>
      <c r="E29" s="18">
        <v>27959</v>
      </c>
      <c r="F29" s="22">
        <f t="shared" si="2"/>
        <v>3.2806030733545954</v>
      </c>
      <c r="G29" s="23">
        <f>C29/17.77</f>
        <v>3183.6803601575689</v>
      </c>
      <c r="H29" s="24">
        <f t="shared" si="3"/>
        <v>7.7928511546376145</v>
      </c>
      <c r="I29" s="3"/>
    </row>
    <row r="30" spans="1:9" x14ac:dyDescent="0.4">
      <c r="A30" s="17" t="s">
        <v>21</v>
      </c>
      <c r="B30" s="18">
        <v>18488</v>
      </c>
      <c r="C30" s="19">
        <f t="shared" si="4"/>
        <v>59332</v>
      </c>
      <c r="D30" s="26">
        <v>30038</v>
      </c>
      <c r="E30" s="18">
        <v>29294</v>
      </c>
      <c r="F30" s="22">
        <f t="shared" si="2"/>
        <v>3.2092167892687149</v>
      </c>
      <c r="G30" s="23">
        <f>C30/17.73</f>
        <v>3346.4184997179918</v>
      </c>
      <c r="H30" s="24">
        <f t="shared" si="3"/>
        <v>4.8750309329373964</v>
      </c>
      <c r="I30" s="3"/>
    </row>
    <row r="31" spans="1:9" x14ac:dyDescent="0.4">
      <c r="A31" s="30" t="s">
        <v>22</v>
      </c>
      <c r="B31" s="18">
        <v>19476</v>
      </c>
      <c r="C31" s="19">
        <f t="shared" si="4"/>
        <v>61292</v>
      </c>
      <c r="D31" s="26">
        <v>30973</v>
      </c>
      <c r="E31" s="18">
        <v>30319</v>
      </c>
      <c r="F31" s="22">
        <f t="shared" si="2"/>
        <v>3.1470527829123025</v>
      </c>
      <c r="G31" s="23">
        <f t="shared" ref="G31:G54" si="5">C31/17.73</f>
        <v>3456.9655950366609</v>
      </c>
      <c r="H31" s="24">
        <f t="shared" si="3"/>
        <v>3.3034450212364286</v>
      </c>
      <c r="I31" s="3"/>
    </row>
    <row r="32" spans="1:9" x14ac:dyDescent="0.4">
      <c r="A32" s="30" t="s">
        <v>23</v>
      </c>
      <c r="B32" s="18">
        <v>20169</v>
      </c>
      <c r="C32" s="19">
        <f t="shared" si="4"/>
        <v>62752</v>
      </c>
      <c r="D32" s="26">
        <v>31635</v>
      </c>
      <c r="E32" s="18">
        <v>31117</v>
      </c>
      <c r="F32" s="22">
        <f t="shared" si="2"/>
        <v>3.1113094352719521</v>
      </c>
      <c r="G32" s="23">
        <f t="shared" si="5"/>
        <v>3539.3119007332202</v>
      </c>
      <c r="H32" s="24">
        <f t="shared" si="3"/>
        <v>2.3820400704822831</v>
      </c>
      <c r="I32" s="3"/>
    </row>
    <row r="33" spans="1:9" x14ac:dyDescent="0.4">
      <c r="A33" s="30" t="s">
        <v>24</v>
      </c>
      <c r="B33" s="18">
        <v>20901</v>
      </c>
      <c r="C33" s="19">
        <f t="shared" si="4"/>
        <v>64144</v>
      </c>
      <c r="D33" s="26">
        <v>32396</v>
      </c>
      <c r="E33" s="18">
        <v>31748</v>
      </c>
      <c r="F33" s="22">
        <f t="shared" si="2"/>
        <v>3.0689440696617387</v>
      </c>
      <c r="G33" s="23">
        <f t="shared" si="5"/>
        <v>3617.8228990411731</v>
      </c>
      <c r="H33" s="24">
        <f t="shared" si="3"/>
        <v>2.2182559918408895</v>
      </c>
      <c r="I33" s="3"/>
    </row>
    <row r="34" spans="1:9" x14ac:dyDescent="0.4">
      <c r="A34" s="30" t="s">
        <v>25</v>
      </c>
      <c r="B34" s="18">
        <v>21247</v>
      </c>
      <c r="C34" s="19">
        <f t="shared" si="4"/>
        <v>64705</v>
      </c>
      <c r="D34" s="26">
        <v>32740</v>
      </c>
      <c r="E34" s="18">
        <v>31965</v>
      </c>
      <c r="F34" s="22">
        <f t="shared" si="2"/>
        <v>3.0453711112157009</v>
      </c>
      <c r="G34" s="23">
        <f t="shared" si="5"/>
        <v>3649.4641849971799</v>
      </c>
      <c r="H34" s="24">
        <f t="shared" si="3"/>
        <v>0.87459466201047498</v>
      </c>
      <c r="I34" s="3"/>
    </row>
    <row r="35" spans="1:9" x14ac:dyDescent="0.4">
      <c r="A35" s="30" t="s">
        <v>26</v>
      </c>
      <c r="B35" s="18">
        <v>21555</v>
      </c>
      <c r="C35" s="19">
        <f t="shared" si="4"/>
        <v>65032</v>
      </c>
      <c r="D35" s="26">
        <v>32928</v>
      </c>
      <c r="E35" s="18">
        <v>32104</v>
      </c>
      <c r="F35" s="22">
        <f t="shared" si="2"/>
        <v>3.0170262120157738</v>
      </c>
      <c r="G35" s="23">
        <f t="shared" si="5"/>
        <v>3667.9075014100395</v>
      </c>
      <c r="H35" s="24">
        <f t="shared" si="3"/>
        <v>0.50537052777992475</v>
      </c>
      <c r="I35" s="3"/>
    </row>
    <row r="36" spans="1:9" x14ac:dyDescent="0.4">
      <c r="A36" s="30" t="s">
        <v>27</v>
      </c>
      <c r="B36" s="18">
        <v>21862</v>
      </c>
      <c r="C36" s="19">
        <f t="shared" si="4"/>
        <v>65148</v>
      </c>
      <c r="D36" s="26">
        <v>32951</v>
      </c>
      <c r="E36" s="18">
        <v>32197</v>
      </c>
      <c r="F36" s="22">
        <f t="shared" si="2"/>
        <v>2.979965236483396</v>
      </c>
      <c r="G36" s="23">
        <f t="shared" si="5"/>
        <v>3674.4500846023689</v>
      </c>
      <c r="H36" s="24">
        <f t="shared" si="3"/>
        <v>0.17837372370526072</v>
      </c>
      <c r="I36" s="3"/>
    </row>
    <row r="37" spans="1:9" x14ac:dyDescent="0.4">
      <c r="A37" s="30" t="s">
        <v>28</v>
      </c>
      <c r="B37" s="18">
        <v>22252</v>
      </c>
      <c r="C37" s="19">
        <f t="shared" si="4"/>
        <v>65344</v>
      </c>
      <c r="D37" s="26">
        <v>33035</v>
      </c>
      <c r="E37" s="18">
        <v>32309</v>
      </c>
      <c r="F37" s="22">
        <f t="shared" si="2"/>
        <v>2.9365450296602553</v>
      </c>
      <c r="G37" s="23">
        <f t="shared" si="5"/>
        <v>3685.5047941342355</v>
      </c>
      <c r="H37" s="24">
        <f t="shared" si="3"/>
        <v>0.30085344139498815</v>
      </c>
      <c r="I37" s="3"/>
    </row>
    <row r="38" spans="1:9" x14ac:dyDescent="0.4">
      <c r="A38" s="30" t="s">
        <v>29</v>
      </c>
      <c r="B38" s="18">
        <v>22576</v>
      </c>
      <c r="C38" s="19">
        <f t="shared" si="4"/>
        <v>65551</v>
      </c>
      <c r="D38" s="26">
        <v>33100</v>
      </c>
      <c r="E38" s="18">
        <v>32451</v>
      </c>
      <c r="F38" s="22">
        <f t="shared" si="2"/>
        <v>2.9035701630049608</v>
      </c>
      <c r="G38" s="23">
        <f t="shared" si="5"/>
        <v>3697.179921037789</v>
      </c>
      <c r="H38" s="24">
        <f t="shared" si="3"/>
        <v>0.31678501469147857</v>
      </c>
      <c r="I38" s="3"/>
    </row>
    <row r="39" spans="1:9" x14ac:dyDescent="0.4">
      <c r="A39" s="17">
        <v>10</v>
      </c>
      <c r="B39" s="18">
        <v>23042</v>
      </c>
      <c r="C39" s="19">
        <f t="shared" si="4"/>
        <v>66160</v>
      </c>
      <c r="D39" s="26">
        <v>33339</v>
      </c>
      <c r="E39" s="18">
        <v>32821</v>
      </c>
      <c r="F39" s="22">
        <f t="shared" si="2"/>
        <v>2.8712785348494054</v>
      </c>
      <c r="G39" s="23">
        <f t="shared" si="5"/>
        <v>3731.5284827975183</v>
      </c>
      <c r="H39" s="24">
        <f t="shared" si="3"/>
        <v>0.92904761178318473</v>
      </c>
      <c r="I39" s="3"/>
    </row>
    <row r="40" spans="1:9" x14ac:dyDescent="0.4">
      <c r="A40" s="17">
        <v>11</v>
      </c>
      <c r="B40" s="18">
        <v>23295</v>
      </c>
      <c r="C40" s="19">
        <f t="shared" si="4"/>
        <v>66114</v>
      </c>
      <c r="D40" s="26">
        <v>33240</v>
      </c>
      <c r="E40" s="18">
        <v>32874</v>
      </c>
      <c r="F40" s="22">
        <f t="shared" si="2"/>
        <v>2.838119768190599</v>
      </c>
      <c r="G40" s="23">
        <f t="shared" si="5"/>
        <v>3728.9340101522844</v>
      </c>
      <c r="H40" s="24">
        <f t="shared" si="3"/>
        <v>-6.9528415961306322E-2</v>
      </c>
      <c r="I40" s="3"/>
    </row>
    <row r="41" spans="1:9" x14ac:dyDescent="0.4">
      <c r="A41" s="17">
        <v>12</v>
      </c>
      <c r="B41" s="18">
        <v>23810</v>
      </c>
      <c r="C41" s="19">
        <f t="shared" si="4"/>
        <v>66659</v>
      </c>
      <c r="D41" s="26">
        <v>33474</v>
      </c>
      <c r="E41" s="18">
        <v>33185</v>
      </c>
      <c r="F41" s="22">
        <f t="shared" si="2"/>
        <v>2.799622007559849</v>
      </c>
      <c r="G41" s="23">
        <f t="shared" si="5"/>
        <v>3759.6728708403834</v>
      </c>
      <c r="H41" s="24">
        <f t="shared" si="3"/>
        <v>0.82433372659345139</v>
      </c>
      <c r="I41" s="3"/>
    </row>
    <row r="42" spans="1:9" x14ac:dyDescent="0.4">
      <c r="A42" s="17">
        <v>13</v>
      </c>
      <c r="B42" s="18">
        <v>24551</v>
      </c>
      <c r="C42" s="19">
        <f t="shared" si="4"/>
        <v>67238</v>
      </c>
      <c r="D42" s="26">
        <v>33769</v>
      </c>
      <c r="E42" s="18">
        <v>33469</v>
      </c>
      <c r="F42" s="22">
        <f t="shared" si="2"/>
        <v>2.7387071809702253</v>
      </c>
      <c r="G42" s="23">
        <f t="shared" si="5"/>
        <v>3792.3293852227862</v>
      </c>
      <c r="H42" s="24">
        <f t="shared" si="3"/>
        <v>0.86859988898724261</v>
      </c>
      <c r="I42" s="3"/>
    </row>
    <row r="43" spans="1:9" x14ac:dyDescent="0.4">
      <c r="A43" s="17">
        <v>14</v>
      </c>
      <c r="B43" s="18">
        <v>24982</v>
      </c>
      <c r="C43" s="19">
        <f t="shared" si="4"/>
        <v>67463</v>
      </c>
      <c r="D43" s="26">
        <v>33835</v>
      </c>
      <c r="E43" s="18">
        <v>33628</v>
      </c>
      <c r="F43" s="22">
        <f t="shared" si="2"/>
        <v>2.7004643343207109</v>
      </c>
      <c r="G43" s="23">
        <f t="shared" si="5"/>
        <v>3805.0197405527356</v>
      </c>
      <c r="H43" s="24">
        <f t="shared" si="3"/>
        <v>0.33463220202860633</v>
      </c>
      <c r="I43" s="3"/>
    </row>
    <row r="44" spans="1:9" x14ac:dyDescent="0.4">
      <c r="A44" s="17">
        <v>15</v>
      </c>
      <c r="B44" s="18">
        <v>25469</v>
      </c>
      <c r="C44" s="19">
        <f t="shared" si="4"/>
        <v>67780</v>
      </c>
      <c r="D44" s="26">
        <v>33951</v>
      </c>
      <c r="E44" s="18">
        <v>33829</v>
      </c>
      <c r="F44" s="22">
        <f t="shared" si="2"/>
        <v>2.6612744905571479</v>
      </c>
      <c r="G44" s="23">
        <f t="shared" si="5"/>
        <v>3822.8990411731529</v>
      </c>
      <c r="H44" s="24">
        <f t="shared" si="3"/>
        <v>0.46988719742673268</v>
      </c>
      <c r="I44" s="3"/>
    </row>
    <row r="45" spans="1:9" x14ac:dyDescent="0.4">
      <c r="A45" s="17">
        <v>16</v>
      </c>
      <c r="B45" s="18">
        <v>25940</v>
      </c>
      <c r="C45" s="19">
        <f t="shared" si="4"/>
        <v>68603</v>
      </c>
      <c r="D45" s="26">
        <v>34429</v>
      </c>
      <c r="E45" s="18">
        <v>34174</v>
      </c>
      <c r="F45" s="22">
        <f t="shared" si="2"/>
        <v>2.644680030840401</v>
      </c>
      <c r="G45" s="23">
        <f t="shared" si="5"/>
        <v>3869.3175408911447</v>
      </c>
      <c r="H45" s="24">
        <f t="shared" si="3"/>
        <v>1.2142224845087091</v>
      </c>
      <c r="I45" s="3"/>
    </row>
    <row r="46" spans="1:9" x14ac:dyDescent="0.4">
      <c r="A46" s="17">
        <v>17</v>
      </c>
      <c r="B46" s="18">
        <v>26408</v>
      </c>
      <c r="C46" s="19">
        <f t="shared" si="4"/>
        <v>69173</v>
      </c>
      <c r="D46" s="26">
        <v>34653</v>
      </c>
      <c r="E46" s="18">
        <v>34520</v>
      </c>
      <c r="F46" s="22">
        <f t="shared" si="2"/>
        <v>2.6193956376855496</v>
      </c>
      <c r="G46" s="23">
        <f t="shared" si="5"/>
        <v>3901.4664410603496</v>
      </c>
      <c r="H46" s="24">
        <f t="shared" si="3"/>
        <v>0.83086745477602975</v>
      </c>
      <c r="I46" s="3"/>
    </row>
    <row r="47" spans="1:9" x14ac:dyDescent="0.4">
      <c r="A47" s="17">
        <v>18</v>
      </c>
      <c r="B47" s="18">
        <v>27019</v>
      </c>
      <c r="C47" s="19">
        <f t="shared" si="4"/>
        <v>69777</v>
      </c>
      <c r="D47" s="26">
        <v>34959</v>
      </c>
      <c r="E47" s="18">
        <v>34818</v>
      </c>
      <c r="F47" s="22">
        <f t="shared" si="2"/>
        <v>2.5825160072541546</v>
      </c>
      <c r="G47" s="23">
        <f t="shared" si="5"/>
        <v>3935.5329949238576</v>
      </c>
      <c r="H47" s="24">
        <f>(C47/C46-1)*100</f>
        <v>0.8731730588524389</v>
      </c>
      <c r="I47" s="31"/>
    </row>
    <row r="48" spans="1:9" x14ac:dyDescent="0.4">
      <c r="A48" s="17">
        <v>19</v>
      </c>
      <c r="B48" s="18">
        <v>27294</v>
      </c>
      <c r="C48" s="19">
        <f t="shared" si="4"/>
        <v>69722</v>
      </c>
      <c r="D48" s="26">
        <v>34929</v>
      </c>
      <c r="E48" s="18">
        <v>34793</v>
      </c>
      <c r="F48" s="22">
        <f t="shared" si="2"/>
        <v>2.5544808382794755</v>
      </c>
      <c r="G48" s="23">
        <f t="shared" si="5"/>
        <v>3932.4309080654257</v>
      </c>
      <c r="H48" s="24">
        <f>(C48/C47-1)*100</f>
        <v>-7.8822534646083575E-2</v>
      </c>
      <c r="I48" s="31"/>
    </row>
    <row r="49" spans="1:9" x14ac:dyDescent="0.4">
      <c r="A49" s="17">
        <v>20</v>
      </c>
      <c r="B49" s="18">
        <v>27627</v>
      </c>
      <c r="C49" s="19">
        <f t="shared" si="4"/>
        <v>69788</v>
      </c>
      <c r="D49" s="26">
        <v>34928</v>
      </c>
      <c r="E49" s="18">
        <v>34860</v>
      </c>
      <c r="F49" s="22">
        <f t="shared" si="2"/>
        <v>2.5260795598508707</v>
      </c>
      <c r="G49" s="23">
        <f t="shared" si="5"/>
        <v>3936.1534122955441</v>
      </c>
      <c r="H49" s="24">
        <f>(C49/C48-1)*100</f>
        <v>9.4661656292127638E-2</v>
      </c>
      <c r="I49" s="31"/>
    </row>
    <row r="50" spans="1:9" x14ac:dyDescent="0.4">
      <c r="A50" s="17">
        <v>21</v>
      </c>
      <c r="B50" s="18">
        <v>27961</v>
      </c>
      <c r="C50" s="19">
        <f t="shared" si="4"/>
        <v>69905</v>
      </c>
      <c r="D50" s="26">
        <v>34891</v>
      </c>
      <c r="E50" s="18">
        <v>35014</v>
      </c>
      <c r="F50" s="22">
        <f t="shared" si="2"/>
        <v>2.5000894102499909</v>
      </c>
      <c r="G50" s="23">
        <f t="shared" si="5"/>
        <v>3942.7523970671177</v>
      </c>
      <c r="H50" s="24">
        <f>(C50/C49-1)*100</f>
        <v>0.16765059895684775</v>
      </c>
      <c r="I50" s="31"/>
    </row>
    <row r="51" spans="1:9" x14ac:dyDescent="0.4">
      <c r="A51" s="17">
        <v>22</v>
      </c>
      <c r="B51" s="18">
        <v>28172</v>
      </c>
      <c r="C51" s="19">
        <f t="shared" si="4"/>
        <v>69776</v>
      </c>
      <c r="D51" s="26">
        <v>34793</v>
      </c>
      <c r="E51" s="18">
        <v>34983</v>
      </c>
      <c r="F51" s="22">
        <f t="shared" si="2"/>
        <v>2.4767854607411612</v>
      </c>
      <c r="G51" s="23">
        <f t="shared" si="5"/>
        <v>3935.4765933446138</v>
      </c>
      <c r="H51" s="24">
        <f t="shared" ref="H51:H56" si="6">(C51/C50-1)*100</f>
        <v>-0.1845361562120007</v>
      </c>
      <c r="I51" s="3"/>
    </row>
    <row r="52" spans="1:9" x14ac:dyDescent="0.4">
      <c r="A52" s="17">
        <v>23</v>
      </c>
      <c r="B52" s="18">
        <v>28346</v>
      </c>
      <c r="C52" s="19">
        <f t="shared" si="4"/>
        <v>69770</v>
      </c>
      <c r="D52" s="26">
        <v>34787</v>
      </c>
      <c r="E52" s="18">
        <v>34983</v>
      </c>
      <c r="F52" s="22">
        <f t="shared" si="2"/>
        <v>2.4613702109645099</v>
      </c>
      <c r="G52" s="23">
        <f t="shared" si="5"/>
        <v>3935.1381838691482</v>
      </c>
      <c r="H52" s="24">
        <v>0</v>
      </c>
      <c r="I52" s="3"/>
    </row>
    <row r="53" spans="1:9" x14ac:dyDescent="0.4">
      <c r="A53" s="17">
        <v>24</v>
      </c>
      <c r="B53" s="18">
        <v>28669</v>
      </c>
      <c r="C53" s="19">
        <f t="shared" si="4"/>
        <v>69934</v>
      </c>
      <c r="D53" s="26">
        <v>34823</v>
      </c>
      <c r="E53" s="18">
        <v>35111</v>
      </c>
      <c r="F53" s="22">
        <f t="shared" si="2"/>
        <v>2.4393595870103595</v>
      </c>
      <c r="G53" s="23">
        <f t="shared" si="5"/>
        <v>3944.3880428652001</v>
      </c>
      <c r="H53" s="24">
        <f t="shared" si="6"/>
        <v>0.23505804787158358</v>
      </c>
      <c r="I53" s="3"/>
    </row>
    <row r="54" spans="1:9" x14ac:dyDescent="0.4">
      <c r="A54" s="17">
        <v>25</v>
      </c>
      <c r="B54" s="18">
        <v>28907</v>
      </c>
      <c r="C54" s="19">
        <f t="shared" si="4"/>
        <v>70198</v>
      </c>
      <c r="D54" s="26">
        <v>34955</v>
      </c>
      <c r="E54" s="18">
        <v>35243</v>
      </c>
      <c r="F54" s="22">
        <f>C54/B54</f>
        <v>2.4284083439997231</v>
      </c>
      <c r="G54" s="23">
        <f t="shared" si="5"/>
        <v>3959.278059785674</v>
      </c>
      <c r="H54" s="24">
        <f t="shared" si="6"/>
        <v>0.37749878456829755</v>
      </c>
      <c r="I54" s="3"/>
    </row>
    <row r="55" spans="1:9" x14ac:dyDescent="0.4">
      <c r="A55" s="17">
        <v>26</v>
      </c>
      <c r="B55" s="18">
        <v>29259</v>
      </c>
      <c r="C55" s="19">
        <f>SUM(D55:E55)</f>
        <v>70142</v>
      </c>
      <c r="D55" s="26">
        <v>34974</v>
      </c>
      <c r="E55" s="18">
        <v>35168</v>
      </c>
      <c r="F55" s="22">
        <f>C55/B55</f>
        <v>2.39727946956492</v>
      </c>
      <c r="G55" s="23">
        <f>C55/17.65</f>
        <v>3974.0509915014168</v>
      </c>
      <c r="H55" s="24">
        <f>(C55/C54-1)*100</f>
        <v>-7.9774352545658456E-2</v>
      </c>
      <c r="I55" s="3"/>
    </row>
    <row r="56" spans="1:9" x14ac:dyDescent="0.4">
      <c r="A56" s="17">
        <v>27</v>
      </c>
      <c r="B56" s="18">
        <v>29615</v>
      </c>
      <c r="C56" s="19">
        <f t="shared" si="4"/>
        <v>70089</v>
      </c>
      <c r="D56" s="26">
        <v>34944</v>
      </c>
      <c r="E56" s="18">
        <v>35145</v>
      </c>
      <c r="F56" s="22">
        <f>C56/B56</f>
        <v>2.3666722944453826</v>
      </c>
      <c r="G56" s="23">
        <f>C56/17.65</f>
        <v>3971.048158640227</v>
      </c>
      <c r="H56" s="24">
        <f t="shared" si="6"/>
        <v>-7.5561004818791577E-2</v>
      </c>
      <c r="I56" s="3"/>
    </row>
    <row r="57" spans="1:9" x14ac:dyDescent="0.4">
      <c r="A57" s="17">
        <v>28</v>
      </c>
      <c r="B57" s="18">
        <v>30009</v>
      </c>
      <c r="C57" s="19">
        <f>IF(SUM(D57:E57)=0,"",SUM(D57:E57))</f>
        <v>70019</v>
      </c>
      <c r="D57" s="26">
        <v>34860</v>
      </c>
      <c r="E57" s="18">
        <v>35159</v>
      </c>
      <c r="F57" s="22">
        <f>IF(B57=0,"",C57/B57)</f>
        <v>2.3332666866606684</v>
      </c>
      <c r="G57" s="23">
        <f>IF(C57="","",C57/17.65)</f>
        <v>3967.0821529745044</v>
      </c>
      <c r="H57" s="24">
        <f>(C57/C56-1)*100</f>
        <v>-9.9873018590646012E-2</v>
      </c>
      <c r="I57" s="3"/>
    </row>
    <row r="58" spans="1:9" x14ac:dyDescent="0.4">
      <c r="A58" s="17">
        <v>29</v>
      </c>
      <c r="B58" s="18">
        <v>30393</v>
      </c>
      <c r="C58" s="32">
        <f>IF(SUM(D58:E58)=0,"",SUM(D58:E58))</f>
        <v>69987</v>
      </c>
      <c r="D58" s="26">
        <v>34861</v>
      </c>
      <c r="E58" s="18">
        <v>35126</v>
      </c>
      <c r="F58" s="33">
        <f>IF(B58=0,"",C58/B58)</f>
        <v>2.3027341822130096</v>
      </c>
      <c r="G58" s="34">
        <f>IF(C58="","",C58/17.65)</f>
        <v>3965.2691218130317</v>
      </c>
      <c r="H58" s="24">
        <f>IF(C58="","",ROUND((C58-C57)/C57*100,1))</f>
        <v>0</v>
      </c>
      <c r="I58" s="3"/>
    </row>
    <row r="59" spans="1:9" x14ac:dyDescent="0.4">
      <c r="A59" s="17">
        <v>30</v>
      </c>
      <c r="B59" s="18">
        <v>30756</v>
      </c>
      <c r="C59" s="32">
        <f>IF(SUM(D59:E59)=0,"",SUM(D59:E59))</f>
        <v>70081</v>
      </c>
      <c r="D59" s="26">
        <v>34834</v>
      </c>
      <c r="E59" s="18">
        <v>35247</v>
      </c>
      <c r="F59" s="33">
        <f>IF(B59=0,"",C59/B59)</f>
        <v>2.2786123032904149</v>
      </c>
      <c r="G59" s="34">
        <f>IF(C59="","",C59/17.65)</f>
        <v>3970.5949008498587</v>
      </c>
      <c r="H59" s="24">
        <f>IF(C59="","",ROUND((C59-C58)/C58*100,1))</f>
        <v>0.1</v>
      </c>
      <c r="I59" s="3"/>
    </row>
    <row r="60" spans="1:9" x14ac:dyDescent="0.4">
      <c r="A60" s="17">
        <v>31</v>
      </c>
      <c r="B60" s="18">
        <v>31144</v>
      </c>
      <c r="C60" s="35">
        <v>69950</v>
      </c>
      <c r="D60" s="36">
        <v>34735</v>
      </c>
      <c r="E60" s="37">
        <v>35215</v>
      </c>
      <c r="F60" s="33">
        <f>IF(B60=0,"",C60/B60)</f>
        <v>2.2460184947341384</v>
      </c>
      <c r="G60" s="34">
        <f>IF(C60="","",C60/17.65)</f>
        <v>3963.1728045325781</v>
      </c>
      <c r="H60" s="24">
        <f>IF(C60="","",ROUND((C60-C59)/C59*100,1))</f>
        <v>-0.2</v>
      </c>
      <c r="I60" s="3"/>
    </row>
    <row r="61" spans="1:9" s="46" customFormat="1" x14ac:dyDescent="0.4">
      <c r="A61" s="38" t="s">
        <v>30</v>
      </c>
      <c r="B61" s="39">
        <v>31558</v>
      </c>
      <c r="C61" s="40">
        <v>69942</v>
      </c>
      <c r="D61" s="41">
        <v>34703</v>
      </c>
      <c r="E61" s="42">
        <v>35239</v>
      </c>
      <c r="F61" s="43">
        <f>IF(B61=0,"",C61/B61)</f>
        <v>2.2163001457633564</v>
      </c>
      <c r="G61" s="44">
        <f>IF(C61="","",C61/17.65)</f>
        <v>3962.7195467422098</v>
      </c>
      <c r="H61" s="45">
        <f>IF(C61="","",ROUND((C61-C60)/C60*100,1))</f>
        <v>0</v>
      </c>
      <c r="I61" s="3"/>
    </row>
  </sheetData>
  <mergeCells count="4">
    <mergeCell ref="A2:A3"/>
    <mergeCell ref="B2:B3"/>
    <mergeCell ref="C2:E2"/>
    <mergeCell ref="I2:I3"/>
  </mergeCells>
  <phoneticPr fontId="2"/>
  <pageMargins left="0.62992125984251968" right="0.23622047244094491" top="0.55118110236220474" bottom="0.35433070866141736" header="0.31496062992125984" footer="0.31496062992125984"/>
  <pageSetup paperSize="9" scale="69" fitToWidth="0" orientation="portrait" horizontalDpi="300" verticalDpi="30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e_takahashi</dc:creator>
  <cp:lastModifiedBy>藤田　眞二</cp:lastModifiedBy>
  <cp:lastPrinted>2021-12-27T04:08:41Z</cp:lastPrinted>
  <dcterms:created xsi:type="dcterms:W3CDTF">2021-12-23T03:04:41Z</dcterms:created>
  <dcterms:modified xsi:type="dcterms:W3CDTF">2023-12-28T07:21:12Z</dcterms:modified>
</cp:coreProperties>
</file>