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01県通知、照会・回答\1225埼玉県オープンデータポータルサイトのリニューアルに係る作業及び研修会の開催について\ファイル名変更一時置き場\"/>
    </mc:Choice>
  </mc:AlternateContent>
  <xr:revisionPtr revIDLastSave="0" documentId="8_{B4AB008F-00CB-4E92-A473-1FEB0B41D4E4}" xr6:coauthVersionLast="47" xr6:coauthVersionMax="47" xr10:uidLastSave="{00000000-0000-0000-0000-000000000000}"/>
  <bookViews>
    <workbookView xWindow="-120" yWindow="-120" windowWidth="20730" windowHeight="11160" xr2:uid="{52AC7D0A-3168-4DD9-9D20-A4EB8DBF8BE4}"/>
  </bookViews>
  <sheets>
    <sheet name="S55～R2" sheetId="3" r:id="rId1"/>
  </sheets>
  <externalReferences>
    <externalReference r:id="rId2"/>
    <externalReference r:id="rId3"/>
  </externalReferences>
  <definedNames>
    <definedName name="【1】人口" localSheetId="0">'[1] 【1】人口'!#REF!</definedName>
    <definedName name="【1】人口">'[2] 【1】人口'!#REF!</definedName>
    <definedName name="【6】《20》各会計決算" localSheetId="0">[1]《20》各会計決算!#REF!</definedName>
    <definedName name="【6】《20》各会計決算">[2]《20》各会計決算!#REF!</definedName>
    <definedName name="【6】《21》一般会計歳入" localSheetId="0">[1]《21》一般会計歳入!#REF!</definedName>
    <definedName name="【6】《21》一般会計歳入">[2]《21》一般会計歳入!#REF!</definedName>
    <definedName name="【6】《22》一般会計歳出" localSheetId="0">[1]《22》一般会計歳出!#REF!</definedName>
    <definedName name="【6】《22》一般会計歳出">[2]《22》一般会計歳出!#REF!</definedName>
    <definedName name="【6】《23》町税" localSheetId="0">#REF!</definedName>
    <definedName name="【6】《23》町税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3" l="1"/>
  <c r="E63" i="3" s="1"/>
  <c r="H62" i="3"/>
  <c r="E62" i="3" s="1"/>
  <c r="H61" i="3"/>
  <c r="E61" i="3" s="1"/>
  <c r="H60" i="3"/>
  <c r="E60" i="3" s="1"/>
  <c r="H59" i="3"/>
  <c r="E59" i="3" s="1"/>
  <c r="M58" i="3"/>
  <c r="M57" i="3" s="1"/>
  <c r="L58" i="3"/>
  <c r="L57" i="3" s="1"/>
  <c r="K58" i="3"/>
  <c r="K57" i="3" s="1"/>
  <c r="J58" i="3"/>
  <c r="J57" i="3" s="1"/>
  <c r="I58" i="3"/>
  <c r="I57" i="3" s="1"/>
  <c r="G58" i="3"/>
  <c r="G57" i="3" s="1"/>
  <c r="F58" i="3"/>
  <c r="F57" i="3"/>
  <c r="L55" i="3"/>
  <c r="H55" i="3" s="1"/>
  <c r="E55" i="3" s="1"/>
  <c r="L54" i="3"/>
  <c r="H54" i="3" s="1"/>
  <c r="E54" i="3" s="1"/>
  <c r="L53" i="3"/>
  <c r="L52" i="3"/>
  <c r="H52" i="3" s="1"/>
  <c r="E52" i="3" s="1"/>
  <c r="L51" i="3"/>
  <c r="H51" i="3" s="1"/>
  <c r="E51" i="3" s="1"/>
  <c r="M50" i="3"/>
  <c r="M49" i="3" s="1"/>
  <c r="K50" i="3"/>
  <c r="K49" i="3" s="1"/>
  <c r="J50" i="3"/>
  <c r="J49" i="3" s="1"/>
  <c r="I50" i="3"/>
  <c r="G50" i="3"/>
  <c r="G49" i="3" s="1"/>
  <c r="F50" i="3"/>
  <c r="F49" i="3" s="1"/>
  <c r="L50" i="3" l="1"/>
  <c r="L49" i="3" s="1"/>
  <c r="H53" i="3"/>
  <c r="E53" i="3" s="1"/>
  <c r="H57" i="3"/>
  <c r="E57" i="3" s="1"/>
  <c r="H58" i="3"/>
  <c r="E58" i="3" s="1"/>
  <c r="I49" i="3"/>
  <c r="H49" i="3" l="1"/>
  <c r="E49" i="3" s="1"/>
  <c r="H50" i="3"/>
  <c r="E50" i="3" s="1"/>
  <c r="H47" i="3"/>
  <c r="E47" i="3" s="1"/>
  <c r="H46" i="3"/>
  <c r="E46" i="3" s="1"/>
  <c r="H45" i="3"/>
  <c r="E45" i="3" s="1"/>
  <c r="H44" i="3"/>
  <c r="E44" i="3" s="1"/>
  <c r="H43" i="3"/>
  <c r="M42" i="3"/>
  <c r="M41" i="3" s="1"/>
  <c r="L42" i="3"/>
  <c r="L41" i="3" s="1"/>
  <c r="K42" i="3"/>
  <c r="K41" i="3" s="1"/>
  <c r="J42" i="3"/>
  <c r="J41" i="3" s="1"/>
  <c r="I42" i="3"/>
  <c r="I41" i="3" s="1"/>
  <c r="G42" i="3"/>
  <c r="G41" i="3" s="1"/>
  <c r="F42" i="3"/>
  <c r="F41" i="3" s="1"/>
  <c r="H31" i="3"/>
  <c r="E31" i="3" s="1"/>
  <c r="H30" i="3"/>
  <c r="E30" i="3" s="1"/>
  <c r="H29" i="3"/>
  <c r="E29" i="3" s="1"/>
  <c r="H28" i="3"/>
  <c r="E28" i="3" s="1"/>
  <c r="H27" i="3"/>
  <c r="E27" i="3" s="1"/>
  <c r="H26" i="3"/>
  <c r="E26" i="3" s="1"/>
  <c r="H25" i="3"/>
  <c r="E25" i="3" s="1"/>
  <c r="H15" i="3"/>
  <c r="E15" i="3" s="1"/>
  <c r="H14" i="3"/>
  <c r="E14" i="3" s="1"/>
  <c r="H13" i="3"/>
  <c r="E13" i="3" s="1"/>
  <c r="H12" i="3"/>
  <c r="E12" i="3" s="1"/>
  <c r="H11" i="3"/>
  <c r="E11" i="3" s="1"/>
  <c r="M10" i="3"/>
  <c r="M9" i="3" s="1"/>
  <c r="K10" i="3"/>
  <c r="K9" i="3" s="1"/>
  <c r="J10" i="3"/>
  <c r="I10" i="3"/>
  <c r="I9" i="3" s="1"/>
  <c r="G10" i="3"/>
  <c r="G9" i="3" s="1"/>
  <c r="F10" i="3"/>
  <c r="F9" i="3" s="1"/>
  <c r="H7" i="3"/>
  <c r="E7" i="3" s="1"/>
  <c r="H5" i="3"/>
  <c r="E5" i="3" s="1"/>
  <c r="H10" i="3" l="1"/>
  <c r="E42" i="3"/>
  <c r="E41" i="3" s="1"/>
  <c r="H42" i="3"/>
  <c r="H41" i="3" s="1"/>
  <c r="J9" i="3"/>
  <c r="H9" i="3" s="1"/>
  <c r="E9" i="3" s="1"/>
  <c r="E10" i="3"/>
</calcChain>
</file>

<file path=xl/sharedStrings.xml><?xml version="1.0" encoding="utf-8"?>
<sst xmlns="http://schemas.openxmlformats.org/spreadsheetml/2006/main" count="95" uniqueCount="38">
  <si>
    <t>　</t>
    <phoneticPr fontId="2"/>
  </si>
  <si>
    <t>住宅の所有の関係</t>
    <rPh sb="0" eb="2">
      <t>ジュウタク</t>
    </rPh>
    <rPh sb="3" eb="5">
      <t>ショユウ</t>
    </rPh>
    <rPh sb="6" eb="8">
      <t>カンケイ</t>
    </rPh>
    <phoneticPr fontId="2"/>
  </si>
  <si>
    <t>一戸建</t>
    <rPh sb="0" eb="3">
      <t>イッコダテ</t>
    </rPh>
    <phoneticPr fontId="2"/>
  </si>
  <si>
    <t>長屋建</t>
    <rPh sb="0" eb="2">
      <t>ナガヤ</t>
    </rPh>
    <rPh sb="2" eb="3">
      <t>タテ</t>
    </rPh>
    <phoneticPr fontId="2"/>
  </si>
  <si>
    <t>共同住宅</t>
    <rPh sb="0" eb="1">
      <t>トモ</t>
    </rPh>
    <rPh sb="1" eb="2">
      <t>ドウ</t>
    </rPh>
    <rPh sb="2" eb="3">
      <t>スミ</t>
    </rPh>
    <rPh sb="3" eb="4">
      <t>タク</t>
    </rPh>
    <phoneticPr fontId="2"/>
  </si>
  <si>
    <t>その他</t>
    <rPh sb="2" eb="3">
      <t>タ</t>
    </rPh>
    <phoneticPr fontId="2"/>
  </si>
  <si>
    <t>1・2</t>
    <phoneticPr fontId="2"/>
  </si>
  <si>
    <t>3～5</t>
    <phoneticPr fontId="2"/>
  </si>
  <si>
    <t>6～10</t>
    <phoneticPr fontId="2"/>
  </si>
  <si>
    <t>11階建</t>
    <rPh sb="2" eb="3">
      <t>カイ</t>
    </rPh>
    <rPh sb="3" eb="4">
      <t>ケン</t>
    </rPh>
    <phoneticPr fontId="2"/>
  </si>
  <si>
    <t>階建</t>
    <rPh sb="0" eb="1">
      <t>カイ</t>
    </rPh>
    <rPh sb="1" eb="2">
      <t>タツル</t>
    </rPh>
    <phoneticPr fontId="2"/>
  </si>
  <si>
    <t>以上</t>
    <rPh sb="0" eb="1">
      <t>イ</t>
    </rPh>
    <rPh sb="1" eb="2">
      <t>ウエ</t>
    </rPh>
    <phoneticPr fontId="2"/>
  </si>
  <si>
    <t>住宅に住む一般世帯数</t>
    <rPh sb="0" eb="2">
      <t>ジュウタク</t>
    </rPh>
    <rPh sb="3" eb="4">
      <t>ス</t>
    </rPh>
    <rPh sb="5" eb="7">
      <t>イッパン</t>
    </rPh>
    <rPh sb="7" eb="10">
      <t>セタイスウ</t>
    </rPh>
    <phoneticPr fontId="2"/>
  </si>
  <si>
    <t>主世帯</t>
    <rPh sb="0" eb="1">
      <t>シュ</t>
    </rPh>
    <rPh sb="1" eb="2">
      <t>ヨ</t>
    </rPh>
    <rPh sb="2" eb="3">
      <t>オビ</t>
    </rPh>
    <phoneticPr fontId="2"/>
  </si>
  <si>
    <t>持ち家</t>
    <rPh sb="0" eb="1">
      <t>モ</t>
    </rPh>
    <rPh sb="2" eb="3">
      <t>イエ</t>
    </rPh>
    <phoneticPr fontId="2"/>
  </si>
  <si>
    <t>公営･都市再生機構･公社の借家</t>
    <rPh sb="0" eb="2">
      <t>コウエイ</t>
    </rPh>
    <rPh sb="3" eb="5">
      <t>トシ</t>
    </rPh>
    <rPh sb="5" eb="7">
      <t>サイセイ</t>
    </rPh>
    <rPh sb="7" eb="9">
      <t>キコウ</t>
    </rPh>
    <rPh sb="10" eb="12">
      <t>コウシャ</t>
    </rPh>
    <rPh sb="13" eb="15">
      <t>シャクヤ</t>
    </rPh>
    <phoneticPr fontId="2"/>
  </si>
  <si>
    <t>民営の借家</t>
    <rPh sb="0" eb="2">
      <t>ミンエイ</t>
    </rPh>
    <rPh sb="3" eb="5">
      <t>シャクヤ</t>
    </rPh>
    <phoneticPr fontId="2"/>
  </si>
  <si>
    <t>給与住宅</t>
    <rPh sb="0" eb="4">
      <t>キュウヨジュウタク</t>
    </rPh>
    <phoneticPr fontId="2"/>
  </si>
  <si>
    <t>間借り</t>
    <rPh sb="0" eb="1">
      <t>アイダ</t>
    </rPh>
    <rPh sb="1" eb="2">
      <t>シャク</t>
    </rPh>
    <phoneticPr fontId="2"/>
  </si>
  <si>
    <t>住宅以外に住む一般世帯</t>
    <rPh sb="0" eb="2">
      <t>ジュウタク</t>
    </rPh>
    <rPh sb="2" eb="4">
      <t>イガイ</t>
    </rPh>
    <rPh sb="5" eb="6">
      <t>ス</t>
    </rPh>
    <rPh sb="7" eb="11">
      <t>イッパンセタイ</t>
    </rPh>
    <phoneticPr fontId="2"/>
  </si>
  <si>
    <t>各年10月1日</t>
    <rPh sb="0" eb="2">
      <t>カクネン</t>
    </rPh>
    <rPh sb="4" eb="5">
      <t>ガツ</t>
    </rPh>
    <rPh sb="6" eb="7">
      <t>ニチ</t>
    </rPh>
    <phoneticPr fontId="2"/>
  </si>
  <si>
    <t>年</t>
    <rPh sb="0" eb="1">
      <t>ネン</t>
    </rPh>
    <phoneticPr fontId="2"/>
  </si>
  <si>
    <t>総　数</t>
    <rPh sb="0" eb="1">
      <t>ソウ</t>
    </rPh>
    <rPh sb="2" eb="3">
      <t>スウ</t>
    </rPh>
    <phoneticPr fontId="2"/>
  </si>
  <si>
    <t>総 数</t>
    <rPh sb="0" eb="1">
      <t>ソウ</t>
    </rPh>
    <rPh sb="2" eb="3">
      <t>スウ</t>
    </rPh>
    <phoneticPr fontId="2"/>
  </si>
  <si>
    <t>昭和55年</t>
    <rPh sb="0" eb="2">
      <t>ショウワ</t>
    </rPh>
    <rPh sb="4" eb="5">
      <t>ネン</t>
    </rPh>
    <phoneticPr fontId="2"/>
  </si>
  <si>
    <t>平成 2年</t>
    <rPh sb="0" eb="2">
      <t>ヘイセイ</t>
    </rPh>
    <rPh sb="4" eb="5">
      <t>ネン</t>
    </rPh>
    <phoneticPr fontId="2"/>
  </si>
  <si>
    <t xml:space="preserve"> 7</t>
    <phoneticPr fontId="2"/>
  </si>
  <si>
    <t>12</t>
    <phoneticPr fontId="2"/>
  </si>
  <si>
    <t>17</t>
    <phoneticPr fontId="2"/>
  </si>
  <si>
    <t>22</t>
    <phoneticPr fontId="2"/>
  </si>
  <si>
    <t>注：住宅の所有の関係はH2年から掲載。</t>
    <rPh sb="0" eb="1">
      <t>チュウ</t>
    </rPh>
    <rPh sb="2" eb="4">
      <t>ジュウタク</t>
    </rPh>
    <rPh sb="5" eb="7">
      <t>ショユウ</t>
    </rPh>
    <rPh sb="8" eb="10">
      <t>カンケイ</t>
    </rPh>
    <rPh sb="13" eb="14">
      <t>ネン</t>
    </rPh>
    <rPh sb="16" eb="18">
      <t>ケイサイ</t>
    </rPh>
    <phoneticPr fontId="2"/>
  </si>
  <si>
    <t>注：11階建以上はH12年から掲載。</t>
    <rPh sb="0" eb="1">
      <t>チュウ</t>
    </rPh>
    <rPh sb="4" eb="5">
      <t>カイ</t>
    </rPh>
    <rPh sb="5" eb="6">
      <t>タ</t>
    </rPh>
    <rPh sb="6" eb="8">
      <t>イジョウ</t>
    </rPh>
    <rPh sb="12" eb="13">
      <t>ネン</t>
    </rPh>
    <rPh sb="15" eb="17">
      <t>ケイサイ</t>
    </rPh>
    <phoneticPr fontId="2"/>
  </si>
  <si>
    <t xml:space="preserve"> 住宅の種類別世帯数</t>
    <rPh sb="1" eb="3">
      <t>ジュウタク</t>
    </rPh>
    <rPh sb="4" eb="6">
      <t>シュルイ</t>
    </rPh>
    <rPh sb="6" eb="7">
      <t>ベツ</t>
    </rPh>
    <rPh sb="7" eb="10">
      <t>セタイスウ</t>
    </rPh>
    <phoneticPr fontId="2"/>
  </si>
  <si>
    <t>令和
2</t>
    <rPh sb="0" eb="2">
      <t>レイワ</t>
    </rPh>
    <phoneticPr fontId="2"/>
  </si>
  <si>
    <t>住宅以外に住む一般世帯</t>
    <rPh sb="0" eb="2">
      <t>ジュウタク</t>
    </rPh>
    <rPh sb="2" eb="4">
      <t>イガイ</t>
    </rPh>
    <rPh sb="5" eb="6">
      <t>ス</t>
    </rPh>
    <rPh sb="7" eb="9">
      <t>イッパン</t>
    </rPh>
    <rPh sb="9" eb="11">
      <t>セタイ</t>
    </rPh>
    <phoneticPr fontId="2"/>
  </si>
  <si>
    <t>住宅以外に住む一般世帯</t>
  </si>
  <si>
    <t>住宅以外に住む一般世帯</t>
    <phoneticPr fontId="2"/>
  </si>
  <si>
    <t>平成
27</t>
    <rPh sb="0" eb="2">
      <t>ヘイセイ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</si>
</sst>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,###,##0;&quot;-&quot;##,###,##0"/>
    <numFmt numFmtId="177" formatCode="#,##0;[Red]#,##0"/>
    <numFmt numFmtId="178" formatCode="###,###,###,##0;&quot;-&quot;##,###,###,##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44"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/>
    <xf numFmtId="0" fontId="3" fillId="0" borderId="0" xfId="0" applyFont="1"/>
    <xf numFmtId="38" fontId="4" fillId="0" borderId="8" xfId="1" applyFont="1" applyFill="1" applyBorder="1" applyAlignment="1">
      <alignment vertical="center"/>
    </xf>
    <xf numFmtId="38" fontId="4" fillId="0" borderId="25" xfId="1" applyFont="1" applyFill="1" applyBorder="1" applyAlignment="1">
      <alignment vertical="center"/>
    </xf>
    <xf numFmtId="38" fontId="4" fillId="0" borderId="0" xfId="1" applyFont="1" applyBorder="1" applyAlignment="1">
      <alignment vertical="center" shrinkToFit="1"/>
    </xf>
    <xf numFmtId="38" fontId="4" fillId="0" borderId="1" xfId="1" applyFont="1" applyBorder="1" applyAlignment="1">
      <alignment vertical="center" shrinkToFit="1"/>
    </xf>
    <xf numFmtId="176" fontId="4" fillId="0" borderId="8" xfId="2" applyNumberFormat="1" applyFont="1" applyFill="1" applyBorder="1" applyAlignment="1">
      <alignment horizontal="right" vertical="center"/>
    </xf>
    <xf numFmtId="176" fontId="4" fillId="0" borderId="0" xfId="2" applyNumberFormat="1" applyFont="1" applyFill="1" applyBorder="1" applyAlignment="1">
      <alignment horizontal="right" vertical="center"/>
    </xf>
    <xf numFmtId="176" fontId="3" fillId="0" borderId="0" xfId="0" applyNumberFormat="1" applyFont="1"/>
    <xf numFmtId="176" fontId="8" fillId="0" borderId="0" xfId="2" applyNumberFormat="1" applyFont="1" applyFill="1" applyBorder="1" applyAlignment="1">
      <alignment horizontal="right" vertical="center"/>
    </xf>
    <xf numFmtId="176" fontId="4" fillId="0" borderId="0" xfId="2" applyNumberFormat="1" applyFont="1" applyFill="1" applyBorder="1" applyAlignment="1">
      <alignment horizontal="center" vertical="center"/>
    </xf>
    <xf numFmtId="177" fontId="4" fillId="0" borderId="0" xfId="0" applyNumberFormat="1" applyFont="1"/>
    <xf numFmtId="0" fontId="4" fillId="0" borderId="0" xfId="0" applyFont="1"/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8" fontId="4" fillId="0" borderId="3" xfId="1" applyFont="1" applyBorder="1" applyAlignment="1">
      <alignment vertical="center" shrinkToFit="1"/>
    </xf>
    <xf numFmtId="176" fontId="4" fillId="0" borderId="2" xfId="2" applyNumberFormat="1" applyFont="1" applyFill="1" applyBorder="1" applyAlignment="1">
      <alignment horizontal="right" vertical="center"/>
    </xf>
    <xf numFmtId="176" fontId="4" fillId="0" borderId="3" xfId="2" applyNumberFormat="1" applyFont="1" applyFill="1" applyBorder="1" applyAlignment="1">
      <alignment horizontal="right" vertical="center"/>
    </xf>
    <xf numFmtId="176" fontId="4" fillId="0" borderId="6" xfId="2" applyNumberFormat="1" applyFont="1" applyFill="1" applyBorder="1" applyAlignment="1">
      <alignment horizontal="right" vertical="center"/>
    </xf>
    <xf numFmtId="176" fontId="4" fillId="0" borderId="12" xfId="2" applyNumberFormat="1" applyFont="1" applyFill="1" applyBorder="1" applyAlignment="1">
      <alignment horizontal="right" vertical="center"/>
    </xf>
    <xf numFmtId="176" fontId="4" fillId="0" borderId="23" xfId="2" applyNumberFormat="1" applyFont="1" applyFill="1" applyBorder="1" applyAlignment="1">
      <alignment horizontal="right" vertical="center"/>
    </xf>
    <xf numFmtId="176" fontId="8" fillId="0" borderId="6" xfId="2" applyNumberFormat="1" applyFont="1" applyFill="1" applyBorder="1" applyAlignment="1">
      <alignment horizontal="right" vertical="center"/>
    </xf>
    <xf numFmtId="176" fontId="8" fillId="0" borderId="12" xfId="2" applyNumberFormat="1" applyFont="1" applyFill="1" applyBorder="1" applyAlignment="1">
      <alignment horizontal="right" vertical="center"/>
    </xf>
    <xf numFmtId="176" fontId="4" fillId="0" borderId="12" xfId="2" applyNumberFormat="1" applyFont="1" applyFill="1" applyBorder="1" applyAlignment="1">
      <alignment vertical="center"/>
    </xf>
    <xf numFmtId="176" fontId="4" fillId="0" borderId="12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/>
    </xf>
    <xf numFmtId="176" fontId="4" fillId="0" borderId="44" xfId="2" applyNumberFormat="1" applyFont="1" applyFill="1" applyBorder="1" applyAlignment="1">
      <alignment horizontal="right" vertical="center"/>
    </xf>
    <xf numFmtId="176" fontId="4" fillId="0" borderId="45" xfId="2" applyNumberFormat="1" applyFont="1" applyFill="1" applyBorder="1" applyAlignment="1">
      <alignment vertical="center"/>
    </xf>
    <xf numFmtId="176" fontId="8" fillId="0" borderId="48" xfId="2" applyNumberFormat="1" applyFont="1" applyFill="1" applyBorder="1" applyAlignment="1">
      <alignment horizontal="right" vertical="center"/>
    </xf>
    <xf numFmtId="176" fontId="8" fillId="0" borderId="49" xfId="2" applyNumberFormat="1" applyFont="1" applyFill="1" applyBorder="1" applyAlignment="1">
      <alignment horizontal="right" vertical="center"/>
    </xf>
    <xf numFmtId="176" fontId="4" fillId="0" borderId="47" xfId="2" applyNumberFormat="1" applyFont="1" applyFill="1" applyBorder="1" applyAlignment="1">
      <alignment horizontal="right" vertical="center"/>
    </xf>
    <xf numFmtId="176" fontId="4" fillId="0" borderId="48" xfId="2" applyNumberFormat="1" applyFont="1" applyFill="1" applyBorder="1" applyAlignment="1">
      <alignment horizontal="right" vertical="center"/>
    </xf>
    <xf numFmtId="176" fontId="4" fillId="0" borderId="49" xfId="2" applyNumberFormat="1" applyFont="1" applyFill="1" applyBorder="1" applyAlignment="1">
      <alignment horizontal="right" vertical="center"/>
    </xf>
    <xf numFmtId="0" fontId="4" fillId="0" borderId="25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38" fontId="4" fillId="0" borderId="44" xfId="1" applyFont="1" applyBorder="1" applyAlignment="1">
      <alignment vertical="center" shrinkToFit="1"/>
    </xf>
    <xf numFmtId="0" fontId="4" fillId="0" borderId="51" xfId="0" applyFont="1" applyBorder="1" applyAlignment="1">
      <alignment horizontal="left" vertical="center" shrinkToFit="1"/>
    </xf>
    <xf numFmtId="0" fontId="4" fillId="0" borderId="51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38" fontId="4" fillId="0" borderId="2" xfId="1" applyFont="1" applyFill="1" applyBorder="1" applyAlignment="1">
      <alignment vertical="center"/>
    </xf>
    <xf numFmtId="176" fontId="4" fillId="0" borderId="30" xfId="2" applyNumberFormat="1" applyFont="1" applyFill="1" applyBorder="1" applyAlignment="1">
      <alignment horizontal="right" vertical="center"/>
    </xf>
    <xf numFmtId="176" fontId="4" fillId="0" borderId="31" xfId="2" applyNumberFormat="1" applyFont="1" applyFill="1" applyBorder="1" applyAlignment="1">
      <alignment horizontal="right" vertical="center"/>
    </xf>
    <xf numFmtId="176" fontId="4" fillId="0" borderId="29" xfId="2" applyNumberFormat="1" applyFont="1" applyFill="1" applyBorder="1" applyAlignment="1">
      <alignment horizontal="right" vertical="center"/>
    </xf>
    <xf numFmtId="0" fontId="4" fillId="0" borderId="53" xfId="0" applyFont="1" applyBorder="1" applyAlignment="1">
      <alignment horizontal="left" vertical="center"/>
    </xf>
    <xf numFmtId="176" fontId="4" fillId="0" borderId="54" xfId="2" applyNumberFormat="1" applyFont="1" applyFill="1" applyBorder="1" applyAlignment="1">
      <alignment horizontal="right" vertical="center"/>
    </xf>
    <xf numFmtId="176" fontId="4" fillId="0" borderId="56" xfId="2" applyNumberFormat="1" applyFont="1" applyFill="1" applyBorder="1" applyAlignment="1">
      <alignment horizontal="right" vertical="center"/>
    </xf>
    <xf numFmtId="176" fontId="4" fillId="0" borderId="55" xfId="2" applyNumberFormat="1" applyFont="1" applyFill="1" applyBorder="1" applyAlignment="1">
      <alignment horizontal="right" vertical="center"/>
    </xf>
    <xf numFmtId="176" fontId="4" fillId="0" borderId="6" xfId="2" applyNumberFormat="1" applyFont="1" applyFill="1" applyBorder="1" applyAlignment="1">
      <alignment vertical="center"/>
    </xf>
    <xf numFmtId="0" fontId="4" fillId="0" borderId="8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/>
    </xf>
    <xf numFmtId="38" fontId="4" fillId="0" borderId="5" xfId="1" applyFont="1" applyFill="1" applyBorder="1" applyAlignment="1">
      <alignment vertical="center"/>
    </xf>
    <xf numFmtId="38" fontId="4" fillId="0" borderId="9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58" xfId="1" applyFont="1" applyBorder="1" applyAlignment="1">
      <alignment vertical="center"/>
    </xf>
    <xf numFmtId="38" fontId="4" fillId="0" borderId="22" xfId="1" applyFont="1" applyBorder="1" applyAlignment="1">
      <alignment vertical="center"/>
    </xf>
    <xf numFmtId="176" fontId="4" fillId="0" borderId="33" xfId="2" applyNumberFormat="1" applyFont="1" applyFill="1" applyBorder="1" applyAlignment="1">
      <alignment horizontal="right" vertical="center"/>
    </xf>
    <xf numFmtId="176" fontId="4" fillId="0" borderId="59" xfId="2" applyNumberFormat="1" applyFont="1" applyFill="1" applyBorder="1" applyAlignment="1">
      <alignment horizontal="right" vertical="center"/>
    </xf>
    <xf numFmtId="176" fontId="4" fillId="0" borderId="9" xfId="2" applyNumberFormat="1" applyFont="1" applyFill="1" applyBorder="1" applyAlignment="1">
      <alignment horizontal="right" vertical="center"/>
    </xf>
    <xf numFmtId="176" fontId="4" fillId="0" borderId="57" xfId="2" applyNumberFormat="1" applyFont="1" applyFill="1" applyBorder="1" applyAlignment="1">
      <alignment horizontal="right" vertical="center"/>
    </xf>
    <xf numFmtId="176" fontId="4" fillId="0" borderId="5" xfId="2" applyNumberFormat="1" applyFont="1" applyFill="1" applyBorder="1" applyAlignment="1">
      <alignment horizontal="right" vertical="center"/>
    </xf>
    <xf numFmtId="38" fontId="8" fillId="0" borderId="9" xfId="1" applyFont="1" applyFill="1" applyBorder="1" applyAlignment="1">
      <alignment horizontal="right" vertical="center"/>
    </xf>
    <xf numFmtId="38" fontId="8" fillId="0" borderId="59" xfId="1" applyFont="1" applyFill="1" applyBorder="1" applyAlignment="1">
      <alignment horizontal="right" vertical="center"/>
    </xf>
    <xf numFmtId="38" fontId="8" fillId="0" borderId="58" xfId="1" applyFont="1" applyFill="1" applyBorder="1" applyAlignment="1">
      <alignment horizontal="right" vertical="center"/>
    </xf>
    <xf numFmtId="38" fontId="8" fillId="0" borderId="57" xfId="1" applyFont="1" applyFill="1" applyBorder="1" applyAlignment="1">
      <alignment horizontal="right" vertical="center"/>
    </xf>
    <xf numFmtId="38" fontId="4" fillId="0" borderId="9" xfId="1" applyFont="1" applyFill="1" applyBorder="1" applyAlignment="1">
      <alignment vertical="center"/>
    </xf>
    <xf numFmtId="38" fontId="4" fillId="0" borderId="33" xfId="1" applyFont="1" applyFill="1" applyBorder="1" applyAlignment="1">
      <alignment vertical="center"/>
    </xf>
    <xf numFmtId="176" fontId="8" fillId="0" borderId="29" xfId="2" applyNumberFormat="1" applyFont="1" applyFill="1" applyBorder="1" applyAlignment="1">
      <alignment horizontal="right" vertical="center"/>
    </xf>
    <xf numFmtId="176" fontId="8" fillId="0" borderId="34" xfId="2" applyNumberFormat="1" applyFont="1" applyFill="1" applyBorder="1" applyAlignment="1">
      <alignment horizontal="right" vertical="center"/>
    </xf>
    <xf numFmtId="38" fontId="4" fillId="0" borderId="30" xfId="1" applyFont="1" applyFill="1" applyBorder="1" applyAlignment="1">
      <alignment vertical="center"/>
    </xf>
    <xf numFmtId="176" fontId="8" fillId="0" borderId="35" xfId="2" applyNumberFormat="1" applyFont="1" applyFill="1" applyBorder="1" applyAlignment="1">
      <alignment horizontal="right" vertical="center"/>
    </xf>
    <xf numFmtId="176" fontId="8" fillId="0" borderId="7" xfId="2" applyNumberFormat="1" applyFont="1" applyFill="1" applyBorder="1" applyAlignment="1">
      <alignment horizontal="right" vertical="center"/>
    </xf>
    <xf numFmtId="176" fontId="8" fillId="0" borderId="10" xfId="2" applyNumberFormat="1" applyFont="1" applyFill="1" applyBorder="1" applyAlignment="1">
      <alignment horizontal="right" vertical="center"/>
    </xf>
    <xf numFmtId="38" fontId="4" fillId="0" borderId="15" xfId="1" applyFont="1" applyFill="1" applyBorder="1" applyAlignment="1">
      <alignment vertical="center"/>
    </xf>
    <xf numFmtId="38" fontId="4" fillId="0" borderId="16" xfId="2" applyNumberFormat="1" applyFont="1" applyFill="1" applyBorder="1" applyAlignment="1">
      <alignment horizontal="right" vertical="center"/>
    </xf>
    <xf numFmtId="38" fontId="4" fillId="0" borderId="17" xfId="2" applyNumberFormat="1" applyFont="1" applyFill="1" applyBorder="1" applyAlignment="1">
      <alignment horizontal="right" vertical="center"/>
    </xf>
    <xf numFmtId="38" fontId="4" fillId="0" borderId="18" xfId="1" applyFont="1" applyFill="1" applyBorder="1" applyAlignment="1">
      <alignment vertical="center"/>
    </xf>
    <xf numFmtId="176" fontId="4" fillId="0" borderId="19" xfId="2" applyNumberFormat="1" applyFont="1" applyFill="1" applyBorder="1" applyAlignment="1">
      <alignment horizontal="right" vertical="center"/>
    </xf>
    <xf numFmtId="176" fontId="4" fillId="0" borderId="16" xfId="2" applyNumberFormat="1" applyFont="1" applyFill="1" applyBorder="1" applyAlignment="1">
      <alignment horizontal="right" vertical="center"/>
    </xf>
    <xf numFmtId="176" fontId="4" fillId="0" borderId="17" xfId="2" applyNumberFormat="1" applyFont="1" applyFill="1" applyBorder="1" applyAlignment="1">
      <alignment horizontal="right" vertical="center"/>
    </xf>
    <xf numFmtId="38" fontId="4" fillId="0" borderId="12" xfId="2" applyNumberFormat="1" applyFont="1" applyFill="1" applyBorder="1" applyAlignment="1">
      <alignment horizontal="center" vertical="center"/>
    </xf>
    <xf numFmtId="38" fontId="4" fillId="0" borderId="11" xfId="2" applyNumberFormat="1" applyFont="1" applyFill="1" applyBorder="1" applyAlignment="1">
      <alignment horizontal="center" vertical="center"/>
    </xf>
    <xf numFmtId="176" fontId="4" fillId="0" borderId="13" xfId="2" applyNumberFormat="1" applyFont="1" applyFill="1" applyBorder="1" applyAlignment="1">
      <alignment horizontal="center" vertical="center"/>
    </xf>
    <xf numFmtId="176" fontId="4" fillId="0" borderId="13" xfId="2" applyNumberFormat="1" applyFont="1" applyFill="1" applyBorder="1" applyAlignment="1">
      <alignment horizontal="right" vertical="center"/>
    </xf>
    <xf numFmtId="176" fontId="4" fillId="0" borderId="11" xfId="2" applyNumberFormat="1" applyFont="1" applyFill="1" applyBorder="1" applyAlignment="1">
      <alignment horizontal="center" vertical="center"/>
    </xf>
    <xf numFmtId="38" fontId="4" fillId="0" borderId="12" xfId="2" applyNumberFormat="1" applyFont="1" applyFill="1" applyBorder="1" applyAlignment="1">
      <alignment horizontal="right" vertical="center"/>
    </xf>
    <xf numFmtId="38" fontId="4" fillId="0" borderId="11" xfId="2" applyNumberFormat="1" applyFont="1" applyFill="1" applyBorder="1" applyAlignment="1">
      <alignment horizontal="right" vertical="center"/>
    </xf>
    <xf numFmtId="176" fontId="4" fillId="0" borderId="11" xfId="2" applyNumberFormat="1" applyFont="1" applyFill="1" applyBorder="1" applyAlignment="1">
      <alignment horizontal="right" vertical="center"/>
    </xf>
    <xf numFmtId="38" fontId="4" fillId="0" borderId="22" xfId="1" applyFont="1" applyFill="1" applyBorder="1" applyAlignment="1">
      <alignment vertical="center"/>
    </xf>
    <xf numFmtId="38" fontId="4" fillId="0" borderId="23" xfId="2" applyNumberFormat="1" applyFont="1" applyFill="1" applyBorder="1" applyAlignment="1">
      <alignment horizontal="right" vertical="center"/>
    </xf>
    <xf numFmtId="38" fontId="4" fillId="0" borderId="24" xfId="2" applyNumberFormat="1" applyFont="1" applyFill="1" applyBorder="1" applyAlignment="1">
      <alignment horizontal="right" vertical="center"/>
    </xf>
    <xf numFmtId="176" fontId="4" fillId="0" borderId="26" xfId="2" applyNumberFormat="1" applyFont="1" applyFill="1" applyBorder="1" applyAlignment="1">
      <alignment horizontal="right" vertical="center"/>
    </xf>
    <xf numFmtId="176" fontId="4" fillId="0" borderId="24" xfId="2" applyNumberFormat="1" applyFont="1" applyFill="1" applyBorder="1" applyAlignment="1">
      <alignment horizontal="right" vertical="center"/>
    </xf>
    <xf numFmtId="176" fontId="4" fillId="0" borderId="24" xfId="2" applyNumberFormat="1" applyFont="1" applyFill="1" applyBorder="1" applyAlignment="1">
      <alignment horizontal="center" vertical="center"/>
    </xf>
    <xf numFmtId="177" fontId="4" fillId="0" borderId="38" xfId="0" applyNumberFormat="1" applyFont="1" applyFill="1" applyBorder="1" applyAlignment="1">
      <alignment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38" fontId="4" fillId="0" borderId="7" xfId="1" applyFont="1" applyBorder="1" applyAlignment="1">
      <alignment vertical="center" shrinkToFit="1"/>
    </xf>
    <xf numFmtId="38" fontId="4" fillId="0" borderId="42" xfId="1" applyFont="1" applyBorder="1" applyAlignment="1">
      <alignment vertical="center" shrinkToFit="1"/>
    </xf>
    <xf numFmtId="38" fontId="4" fillId="0" borderId="11" xfId="1" applyFont="1" applyBorder="1" applyAlignment="1">
      <alignment vertical="center" shrinkToFit="1"/>
    </xf>
    <xf numFmtId="38" fontId="4" fillId="0" borderId="24" xfId="1" applyFont="1" applyBorder="1" applyAlignment="1">
      <alignment vertical="center" shrinkToFit="1"/>
    </xf>
    <xf numFmtId="176" fontId="4" fillId="0" borderId="34" xfId="2" applyNumberFormat="1" applyFont="1" applyFill="1" applyBorder="1" applyAlignment="1">
      <alignment horizontal="right" vertical="center"/>
    </xf>
    <xf numFmtId="176" fontId="4" fillId="0" borderId="46" xfId="2" applyNumberFormat="1" applyFont="1" applyFill="1" applyBorder="1" applyAlignment="1">
      <alignment horizontal="right" vertical="center"/>
    </xf>
    <xf numFmtId="176" fontId="4" fillId="0" borderId="60" xfId="2" applyNumberFormat="1" applyFont="1" applyFill="1" applyBorder="1" applyAlignment="1">
      <alignment horizontal="right" vertical="center"/>
    </xf>
    <xf numFmtId="176" fontId="4" fillId="0" borderId="7" xfId="2" applyNumberFormat="1" applyFont="1" applyFill="1" applyBorder="1" applyAlignment="1">
      <alignment horizontal="right" vertical="center"/>
    </xf>
    <xf numFmtId="176" fontId="8" fillId="0" borderId="11" xfId="2" applyNumberFormat="1" applyFont="1" applyFill="1" applyBorder="1" applyAlignment="1">
      <alignment horizontal="right" vertical="center"/>
    </xf>
    <xf numFmtId="176" fontId="8" fillId="0" borderId="46" xfId="2" applyNumberFormat="1" applyFont="1" applyFill="1" applyBorder="1" applyAlignment="1">
      <alignment horizontal="right" vertical="center"/>
    </xf>
    <xf numFmtId="176" fontId="4" fillId="0" borderId="42" xfId="2" applyNumberFormat="1" applyFont="1" applyFill="1" applyBorder="1" applyAlignment="1">
      <alignment horizontal="right" vertical="center"/>
    </xf>
    <xf numFmtId="176" fontId="8" fillId="0" borderId="8" xfId="2" applyNumberFormat="1" applyFont="1" applyFill="1" applyBorder="1" applyAlignment="1">
      <alignment horizontal="right" vertical="center"/>
    </xf>
    <xf numFmtId="176" fontId="8" fillId="0" borderId="47" xfId="2" applyNumberFormat="1" applyFont="1" applyFill="1" applyBorder="1" applyAlignment="1">
      <alignment horizontal="right" vertical="center"/>
    </xf>
    <xf numFmtId="176" fontId="4" fillId="0" borderId="43" xfId="2" applyNumberFormat="1" applyFont="1" applyFill="1" applyBorder="1" applyAlignment="1">
      <alignment horizontal="right" vertical="center"/>
    </xf>
    <xf numFmtId="176" fontId="4" fillId="0" borderId="45" xfId="2" applyNumberFormat="1" applyFont="1" applyFill="1" applyBorder="1" applyAlignment="1">
      <alignment horizontal="right" vertical="center"/>
    </xf>
    <xf numFmtId="176" fontId="4" fillId="0" borderId="55" xfId="2" applyNumberFormat="1" applyFont="1" applyFill="1" applyBorder="1" applyAlignment="1">
      <alignment horizontal="center" vertical="center"/>
    </xf>
    <xf numFmtId="176" fontId="4" fillId="0" borderId="63" xfId="2" applyNumberFormat="1" applyFont="1" applyFill="1" applyBorder="1" applyAlignment="1">
      <alignment horizontal="right" vertical="center"/>
    </xf>
    <xf numFmtId="176" fontId="4" fillId="0" borderId="64" xfId="2" applyNumberFormat="1" applyFont="1" applyFill="1" applyBorder="1" applyAlignment="1">
      <alignment horizontal="right" vertical="center"/>
    </xf>
    <xf numFmtId="176" fontId="4" fillId="0" borderId="65" xfId="2" applyNumberFormat="1" applyFont="1" applyFill="1" applyBorder="1" applyAlignment="1">
      <alignment horizontal="right" vertical="center"/>
    </xf>
    <xf numFmtId="176" fontId="4" fillId="0" borderId="66" xfId="2" applyNumberFormat="1" applyFont="1" applyFill="1" applyBorder="1" applyAlignment="1">
      <alignment horizontal="right" vertical="center"/>
    </xf>
    <xf numFmtId="176" fontId="4" fillId="0" borderId="67" xfId="2" applyNumberFormat="1" applyFont="1" applyFill="1" applyBorder="1" applyAlignment="1">
      <alignment horizontal="right" vertical="center"/>
    </xf>
    <xf numFmtId="176" fontId="8" fillId="0" borderId="65" xfId="2" applyNumberFormat="1" applyFont="1" applyFill="1" applyBorder="1" applyAlignment="1">
      <alignment horizontal="right" vertical="center"/>
    </xf>
    <xf numFmtId="176" fontId="8" fillId="0" borderId="64" xfId="2" applyNumberFormat="1" applyFont="1" applyFill="1" applyBorder="1" applyAlignment="1">
      <alignment horizontal="right" vertical="center"/>
    </xf>
    <xf numFmtId="176" fontId="4" fillId="0" borderId="68" xfId="2" applyNumberFormat="1" applyFont="1" applyFill="1" applyBorder="1" applyAlignment="1">
      <alignment horizontal="right" vertical="center"/>
    </xf>
    <xf numFmtId="176" fontId="4" fillId="0" borderId="65" xfId="2" applyNumberFormat="1" applyFont="1" applyFill="1" applyBorder="1" applyAlignment="1">
      <alignment horizontal="center" vertical="center"/>
    </xf>
    <xf numFmtId="38" fontId="4" fillId="0" borderId="2" xfId="1" applyFont="1" applyBorder="1" applyAlignment="1">
      <alignment vertical="center" shrinkToFit="1"/>
    </xf>
    <xf numFmtId="38" fontId="4" fillId="0" borderId="43" xfId="1" applyFont="1" applyBorder="1" applyAlignment="1">
      <alignment vertical="center" shrinkToFit="1"/>
    </xf>
    <xf numFmtId="38" fontId="4" fillId="0" borderId="8" xfId="1" applyFont="1" applyBorder="1" applyAlignment="1">
      <alignment vertical="center" shrinkToFit="1"/>
    </xf>
    <xf numFmtId="38" fontId="4" fillId="0" borderId="25" xfId="1" applyFont="1" applyBorder="1" applyAlignment="1">
      <alignment vertical="center" shrinkToFit="1"/>
    </xf>
    <xf numFmtId="0" fontId="4" fillId="0" borderId="53" xfId="0" applyFont="1" applyBorder="1" applyAlignment="1">
      <alignment horizontal="center" vertical="top" shrinkToFit="1"/>
    </xf>
    <xf numFmtId="0" fontId="4" fillId="0" borderId="66" xfId="0" applyFont="1" applyBorder="1" applyAlignment="1">
      <alignment horizontal="center" shrinkToFit="1"/>
    </xf>
    <xf numFmtId="0" fontId="4" fillId="0" borderId="69" xfId="0" applyFont="1" applyBorder="1" applyAlignment="1">
      <alignment horizontal="center" vertical="top" shrinkToFit="1"/>
    </xf>
    <xf numFmtId="38" fontId="4" fillId="0" borderId="65" xfId="1" applyFont="1" applyBorder="1" applyAlignment="1">
      <alignment vertical="top" shrinkToFit="1"/>
    </xf>
    <xf numFmtId="38" fontId="4" fillId="0" borderId="66" xfId="1" applyFont="1" applyBorder="1" applyAlignment="1">
      <alignment vertical="top" shrinkToFit="1"/>
    </xf>
    <xf numFmtId="38" fontId="4" fillId="0" borderId="68" xfId="1" applyFont="1" applyBorder="1" applyAlignment="1">
      <alignment vertical="top" shrinkToFit="1"/>
    </xf>
    <xf numFmtId="38" fontId="4" fillId="0" borderId="70" xfId="1" applyFont="1" applyBorder="1" applyAlignment="1">
      <alignment vertical="top" shrinkToFit="1"/>
    </xf>
    <xf numFmtId="0" fontId="5" fillId="0" borderId="0" xfId="3" applyFont="1"/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38" fontId="4" fillId="0" borderId="38" xfId="1" applyFont="1" applyBorder="1" applyAlignment="1">
      <alignment vertical="center"/>
    </xf>
    <xf numFmtId="38" fontId="4" fillId="0" borderId="37" xfId="1" applyFont="1" applyBorder="1" applyAlignment="1">
      <alignment vertical="center" shrinkToFit="1"/>
    </xf>
    <xf numFmtId="38" fontId="4" fillId="0" borderId="40" xfId="1" applyFont="1" applyBorder="1" applyAlignment="1">
      <alignment vertical="center" shrinkToFit="1"/>
    </xf>
    <xf numFmtId="38" fontId="4" fillId="0" borderId="36" xfId="1" applyFont="1" applyBorder="1" applyAlignment="1">
      <alignment vertical="center" shrinkToFit="1"/>
    </xf>
    <xf numFmtId="38" fontId="4" fillId="0" borderId="72" xfId="1" applyFont="1" applyBorder="1" applyAlignment="1">
      <alignment vertical="top" shrinkToFit="1"/>
    </xf>
    <xf numFmtId="176" fontId="4" fillId="0" borderId="71" xfId="2" applyNumberFormat="1" applyFont="1" applyFill="1" applyBorder="1" applyAlignment="1">
      <alignment horizontal="right" vertical="center" indent="2"/>
    </xf>
    <xf numFmtId="176" fontId="4" fillId="0" borderId="37" xfId="2" applyNumberFormat="1" applyFont="1" applyFill="1" applyBorder="1" applyAlignment="1">
      <alignment horizontal="right" vertical="center" indent="2"/>
    </xf>
    <xf numFmtId="38" fontId="3" fillId="0" borderId="61" xfId="1" applyFont="1" applyBorder="1" applyAlignment="1">
      <alignment vertical="center" wrapText="1"/>
    </xf>
    <xf numFmtId="38" fontId="3" fillId="0" borderId="53" xfId="1" applyFont="1" applyBorder="1" applyAlignment="1">
      <alignment vertical="center" wrapText="1"/>
    </xf>
    <xf numFmtId="0" fontId="3" fillId="0" borderId="53" xfId="3" applyFont="1" applyBorder="1" applyAlignment="1">
      <alignment shrinkToFit="1"/>
    </xf>
    <xf numFmtId="0" fontId="3" fillId="0" borderId="53" xfId="3" applyFont="1" applyBorder="1"/>
    <xf numFmtId="38" fontId="4" fillId="0" borderId="75" xfId="1" applyFont="1" applyFill="1" applyBorder="1" applyAlignment="1">
      <alignment vertical="center"/>
    </xf>
    <xf numFmtId="38" fontId="4" fillId="0" borderId="74" xfId="1" applyFont="1" applyFill="1" applyBorder="1" applyAlignment="1">
      <alignment vertical="center" shrinkToFit="1"/>
    </xf>
    <xf numFmtId="38" fontId="4" fillId="0" borderId="76" xfId="1" applyFont="1" applyFill="1" applyBorder="1" applyAlignment="1">
      <alignment vertical="top" shrinkToFit="1"/>
    </xf>
    <xf numFmtId="178" fontId="9" fillId="0" borderId="0" xfId="4" applyNumberFormat="1" applyFont="1" applyFill="1" applyBorder="1" applyAlignment="1">
      <alignment horizontal="right" vertical="center"/>
    </xf>
    <xf numFmtId="176" fontId="4" fillId="0" borderId="38" xfId="2" applyNumberFormat="1" applyFont="1" applyFill="1" applyBorder="1" applyAlignment="1">
      <alignment horizontal="right" vertical="center"/>
    </xf>
    <xf numFmtId="176" fontId="4" fillId="0" borderId="37" xfId="2" applyNumberFormat="1" applyFont="1" applyFill="1" applyBorder="1" applyAlignment="1">
      <alignment horizontal="right" vertical="center"/>
    </xf>
    <xf numFmtId="176" fontId="4" fillId="0" borderId="40" xfId="2" applyNumberFormat="1" applyFont="1" applyFill="1" applyBorder="1" applyAlignment="1">
      <alignment horizontal="right" vertical="center"/>
    </xf>
    <xf numFmtId="176" fontId="4" fillId="0" borderId="36" xfId="2" applyNumberFormat="1" applyFont="1" applyFill="1" applyBorder="1" applyAlignment="1">
      <alignment horizontal="right" vertical="center"/>
    </xf>
    <xf numFmtId="176" fontId="4" fillId="0" borderId="72" xfId="2" applyNumberFormat="1" applyFont="1" applyFill="1" applyBorder="1" applyAlignment="1">
      <alignment horizontal="right" vertical="center"/>
    </xf>
    <xf numFmtId="176" fontId="4" fillId="0" borderId="71" xfId="2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3" xfId="0" applyFont="1" applyBorder="1" applyAlignment="1">
      <alignment horizontal="center" shrinkToFit="1"/>
    </xf>
    <xf numFmtId="38" fontId="4" fillId="0" borderId="77" xfId="1" applyFont="1" applyFill="1" applyBorder="1" applyAlignment="1">
      <alignment vertical="center" shrinkToFit="1"/>
    </xf>
    <xf numFmtId="0" fontId="3" fillId="0" borderId="11" xfId="3" applyFont="1" applyBorder="1"/>
    <xf numFmtId="38" fontId="4" fillId="0" borderId="78" xfId="1" applyFont="1" applyBorder="1" applyAlignment="1">
      <alignment vertical="center" shrinkToFit="1"/>
    </xf>
    <xf numFmtId="38" fontId="4" fillId="0" borderId="46" xfId="1" applyFont="1" applyBorder="1" applyAlignment="1">
      <alignment vertical="center" shrinkToFit="1"/>
    </xf>
    <xf numFmtId="2" fontId="3" fillId="0" borderId="11" xfId="4" applyNumberFormat="1" applyFont="1" applyFill="1" applyBorder="1" applyAlignment="1">
      <alignment horizontal="right" vertical="center"/>
    </xf>
    <xf numFmtId="0" fontId="3" fillId="0" borderId="79" xfId="3" applyFont="1" applyBorder="1" applyAlignment="1">
      <alignment shrinkToFit="1"/>
    </xf>
    <xf numFmtId="0" fontId="3" fillId="0" borderId="79" xfId="3" applyFont="1" applyBorder="1"/>
    <xf numFmtId="0" fontId="3" fillId="0" borderId="69" xfId="3" applyFont="1" applyBorder="1" applyAlignment="1">
      <alignment shrinkToFit="1"/>
    </xf>
    <xf numFmtId="0" fontId="3" fillId="0" borderId="69" xfId="3" applyFont="1" applyBorder="1"/>
    <xf numFmtId="0" fontId="3" fillId="0" borderId="0" xfId="0" applyFont="1" applyBorder="1"/>
    <xf numFmtId="2" fontId="3" fillId="0" borderId="0" xfId="3" applyNumberFormat="1" applyFont="1" applyBorder="1"/>
    <xf numFmtId="49" fontId="4" fillId="0" borderId="34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41" xfId="0" applyNumberFormat="1" applyFont="1" applyBorder="1" applyAlignment="1">
      <alignment horizontal="center" vertical="center" wrapText="1"/>
    </xf>
    <xf numFmtId="0" fontId="3" fillId="0" borderId="62" xfId="3" applyFont="1" applyBorder="1" applyAlignment="1">
      <alignment horizontal="left" vertical="center"/>
    </xf>
    <xf numFmtId="0" fontId="3" fillId="0" borderId="53" xfId="3" applyFont="1" applyBorder="1" applyAlignment="1">
      <alignment horizontal="left" vertical="center"/>
    </xf>
    <xf numFmtId="0" fontId="4" fillId="0" borderId="34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3" xfId="0" applyFont="1" applyBorder="1" applyAlignment="1">
      <alignment horizontal="left" vertical="center"/>
    </xf>
    <xf numFmtId="0" fontId="4" fillId="0" borderId="74" xfId="0" applyFont="1" applyBorder="1" applyAlignment="1">
      <alignment horizontal="left" vertical="center"/>
    </xf>
    <xf numFmtId="176" fontId="4" fillId="0" borderId="74" xfId="2" applyNumberFormat="1" applyFont="1" applyFill="1" applyBorder="1" applyAlignment="1">
      <alignment horizontal="right" vertical="center" indent="2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6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176" fontId="4" fillId="0" borderId="29" xfId="2" applyNumberFormat="1" applyFont="1" applyFill="1" applyBorder="1" applyAlignment="1">
      <alignment horizontal="right" vertical="center" indent="2"/>
    </xf>
    <xf numFmtId="176" fontId="4" fillId="0" borderId="34" xfId="2" applyNumberFormat="1" applyFont="1" applyFill="1" applyBorder="1" applyAlignment="1">
      <alignment horizontal="right" vertical="center" indent="2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76" fontId="4" fillId="0" borderId="49" xfId="2" applyNumberFormat="1" applyFont="1" applyFill="1" applyBorder="1" applyAlignment="1">
      <alignment horizontal="right" vertical="center" indent="2"/>
    </xf>
    <xf numFmtId="176" fontId="4" fillId="0" borderId="46" xfId="2" applyNumberFormat="1" applyFont="1" applyFill="1" applyBorder="1" applyAlignment="1">
      <alignment horizontal="right" vertical="center" indent="2"/>
    </xf>
    <xf numFmtId="0" fontId="4" fillId="0" borderId="0" xfId="0" applyFont="1" applyBorder="1" applyAlignment="1">
      <alignment horizontal="left" vertical="center"/>
    </xf>
    <xf numFmtId="176" fontId="4" fillId="0" borderId="0" xfId="2" applyNumberFormat="1" applyFont="1" applyFill="1" applyBorder="1" applyAlignment="1">
      <alignment horizontal="right" vertical="center" indent="2"/>
    </xf>
    <xf numFmtId="176" fontId="4" fillId="0" borderId="6" xfId="2" applyNumberFormat="1" applyFont="1" applyFill="1" applyBorder="1" applyAlignment="1">
      <alignment horizontal="right" vertical="center" indent="2"/>
    </xf>
    <xf numFmtId="176" fontId="4" fillId="0" borderId="2" xfId="2" applyNumberFormat="1" applyFont="1" applyFill="1" applyBorder="1" applyAlignment="1">
      <alignment horizontal="right" vertical="center" indent="2"/>
    </xf>
    <xf numFmtId="176" fontId="4" fillId="0" borderId="45" xfId="2" applyNumberFormat="1" applyFont="1" applyFill="1" applyBorder="1" applyAlignment="1">
      <alignment horizontal="right" vertical="center" indent="2"/>
    </xf>
    <xf numFmtId="176" fontId="4" fillId="0" borderId="42" xfId="2" applyNumberFormat="1" applyFont="1" applyFill="1" applyBorder="1" applyAlignment="1">
      <alignment horizontal="right" vertical="center" indent="2"/>
    </xf>
    <xf numFmtId="176" fontId="4" fillId="0" borderId="12" xfId="2" applyNumberFormat="1" applyFont="1" applyFill="1" applyBorder="1" applyAlignment="1">
      <alignment horizontal="right" vertical="center" indent="2"/>
    </xf>
    <xf numFmtId="176" fontId="4" fillId="0" borderId="11" xfId="2" applyNumberFormat="1" applyFont="1" applyFill="1" applyBorder="1" applyAlignment="1">
      <alignment horizontal="right" vertical="center" indent="2"/>
    </xf>
    <xf numFmtId="176" fontId="4" fillId="0" borderId="23" xfId="2" applyNumberFormat="1" applyFont="1" applyFill="1" applyBorder="1" applyAlignment="1">
      <alignment horizontal="right" vertical="center" indent="2"/>
    </xf>
    <xf numFmtId="176" fontId="4" fillId="0" borderId="24" xfId="2" applyNumberFormat="1" applyFont="1" applyFill="1" applyBorder="1" applyAlignment="1">
      <alignment horizontal="right" vertical="center" indent="2"/>
    </xf>
    <xf numFmtId="0" fontId="4" fillId="0" borderId="31" xfId="0" applyFont="1" applyBorder="1" applyAlignment="1">
      <alignment horizontal="left" vertical="center"/>
    </xf>
    <xf numFmtId="176" fontId="4" fillId="0" borderId="7" xfId="2" applyNumberFormat="1" applyFont="1" applyFill="1" applyBorder="1" applyAlignment="1">
      <alignment horizontal="right" vertical="center" indent="2"/>
    </xf>
    <xf numFmtId="0" fontId="4" fillId="0" borderId="3" xfId="0" applyFont="1" applyBorder="1" applyAlignment="1"/>
    <xf numFmtId="0" fontId="4" fillId="0" borderId="0" xfId="0" applyFont="1" applyBorder="1" applyAlignment="1">
      <alignment horizontal="right"/>
    </xf>
    <xf numFmtId="0" fontId="4" fillId="0" borderId="0" xfId="0" applyFont="1" applyBorder="1" applyAlignment="1"/>
    <xf numFmtId="0" fontId="4" fillId="0" borderId="3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left" vertical="center"/>
    </xf>
    <xf numFmtId="0" fontId="4" fillId="0" borderId="31" xfId="0" applyFont="1" applyFill="1" applyBorder="1" applyAlignment="1">
      <alignment horizontal="left" vertical="center"/>
    </xf>
    <xf numFmtId="0" fontId="4" fillId="0" borderId="3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horizontal="left" vertical="center"/>
    </xf>
    <xf numFmtId="0" fontId="4" fillId="0" borderId="28" xfId="0" applyFont="1" applyFill="1" applyBorder="1" applyAlignment="1">
      <alignment horizontal="left" vertical="center"/>
    </xf>
    <xf numFmtId="0" fontId="4" fillId="0" borderId="36" xfId="0" applyFont="1" applyFill="1" applyBorder="1" applyAlignment="1">
      <alignment vertical="center"/>
    </xf>
    <xf numFmtId="0" fontId="4" fillId="0" borderId="37" xfId="0" applyFont="1" applyFill="1" applyBorder="1" applyAlignment="1">
      <alignment vertical="center"/>
    </xf>
    <xf numFmtId="0" fontId="4" fillId="0" borderId="54" xfId="0" applyFont="1" applyBorder="1" applyAlignment="1">
      <alignment horizontal="left" vertical="center"/>
    </xf>
    <xf numFmtId="0" fontId="4" fillId="0" borderId="56" xfId="0" applyFont="1" applyBorder="1" applyAlignment="1">
      <alignment horizontal="left" vertical="center"/>
    </xf>
  </cellXfs>
  <cellStyles count="5">
    <cellStyle name="桁区切り" xfId="1" builtinId="6"/>
    <cellStyle name="標準" xfId="0" builtinId="0"/>
    <cellStyle name="標準 2 2" xfId="3" xr:uid="{870E2482-DAF1-4CB2-A461-E28E48E3FF76}"/>
    <cellStyle name="標準_JB16" xfId="2" xr:uid="{A1E03AD4-2BBB-4F93-A4B2-47A82022F6E4}"/>
    <cellStyle name="標準_JB16 2" xfId="4" xr:uid="{AD683E52-70CE-433B-8CB7-D496025D98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_docs\&#25919;&#31574;&#25512;&#36914;&#35506;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4CD52-0F50-4006-8088-CE1619113A6E}">
  <dimension ref="A1:O67"/>
  <sheetViews>
    <sheetView tabSelected="1" zoomScale="140" zoomScaleNormal="14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O61" sqref="O61"/>
    </sheetView>
  </sheetViews>
  <sheetFormatPr defaultRowHeight="13.5" x14ac:dyDescent="0.15"/>
  <cols>
    <col min="1" max="1" width="8" style="30" customWidth="1"/>
    <col min="2" max="3" width="3.5" style="5" bestFit="1" customWidth="1"/>
    <col min="4" max="4" width="22.125" style="5" customWidth="1"/>
    <col min="5" max="12" width="5.875" style="5" customWidth="1"/>
    <col min="13" max="13" width="4.75" style="5" customWidth="1"/>
    <col min="14" max="256" width="9" style="5"/>
    <col min="257" max="257" width="8" style="5" customWidth="1"/>
    <col min="258" max="259" width="3.5" style="5" bestFit="1" customWidth="1"/>
    <col min="260" max="260" width="22.125" style="5" customWidth="1"/>
    <col min="261" max="268" width="5.875" style="5" customWidth="1"/>
    <col min="269" max="269" width="4.75" style="5" customWidth="1"/>
    <col min="270" max="512" width="9" style="5"/>
    <col min="513" max="513" width="8" style="5" customWidth="1"/>
    <col min="514" max="515" width="3.5" style="5" bestFit="1" customWidth="1"/>
    <col min="516" max="516" width="22.125" style="5" customWidth="1"/>
    <col min="517" max="524" width="5.875" style="5" customWidth="1"/>
    <col min="525" max="525" width="4.75" style="5" customWidth="1"/>
    <col min="526" max="768" width="9" style="5"/>
    <col min="769" max="769" width="8" style="5" customWidth="1"/>
    <col min="770" max="771" width="3.5" style="5" bestFit="1" customWidth="1"/>
    <col min="772" max="772" width="22.125" style="5" customWidth="1"/>
    <col min="773" max="780" width="5.875" style="5" customWidth="1"/>
    <col min="781" max="781" width="4.75" style="5" customWidth="1"/>
    <col min="782" max="1024" width="9" style="5"/>
    <col min="1025" max="1025" width="8" style="5" customWidth="1"/>
    <col min="1026" max="1027" width="3.5" style="5" bestFit="1" customWidth="1"/>
    <col min="1028" max="1028" width="22.125" style="5" customWidth="1"/>
    <col min="1029" max="1036" width="5.875" style="5" customWidth="1"/>
    <col min="1037" max="1037" width="4.75" style="5" customWidth="1"/>
    <col min="1038" max="1280" width="9" style="5"/>
    <col min="1281" max="1281" width="8" style="5" customWidth="1"/>
    <col min="1282" max="1283" width="3.5" style="5" bestFit="1" customWidth="1"/>
    <col min="1284" max="1284" width="22.125" style="5" customWidth="1"/>
    <col min="1285" max="1292" width="5.875" style="5" customWidth="1"/>
    <col min="1293" max="1293" width="4.75" style="5" customWidth="1"/>
    <col min="1294" max="1536" width="9" style="5"/>
    <col min="1537" max="1537" width="8" style="5" customWidth="1"/>
    <col min="1538" max="1539" width="3.5" style="5" bestFit="1" customWidth="1"/>
    <col min="1540" max="1540" width="22.125" style="5" customWidth="1"/>
    <col min="1541" max="1548" width="5.875" style="5" customWidth="1"/>
    <col min="1549" max="1549" width="4.75" style="5" customWidth="1"/>
    <col min="1550" max="1792" width="9" style="5"/>
    <col min="1793" max="1793" width="8" style="5" customWidth="1"/>
    <col min="1794" max="1795" width="3.5" style="5" bestFit="1" customWidth="1"/>
    <col min="1796" max="1796" width="22.125" style="5" customWidth="1"/>
    <col min="1797" max="1804" width="5.875" style="5" customWidth="1"/>
    <col min="1805" max="1805" width="4.75" style="5" customWidth="1"/>
    <col min="1806" max="2048" width="9" style="5"/>
    <col min="2049" max="2049" width="8" style="5" customWidth="1"/>
    <col min="2050" max="2051" width="3.5" style="5" bestFit="1" customWidth="1"/>
    <col min="2052" max="2052" width="22.125" style="5" customWidth="1"/>
    <col min="2053" max="2060" width="5.875" style="5" customWidth="1"/>
    <col min="2061" max="2061" width="4.75" style="5" customWidth="1"/>
    <col min="2062" max="2304" width="9" style="5"/>
    <col min="2305" max="2305" width="8" style="5" customWidth="1"/>
    <col min="2306" max="2307" width="3.5" style="5" bestFit="1" customWidth="1"/>
    <col min="2308" max="2308" width="22.125" style="5" customWidth="1"/>
    <col min="2309" max="2316" width="5.875" style="5" customWidth="1"/>
    <col min="2317" max="2317" width="4.75" style="5" customWidth="1"/>
    <col min="2318" max="2560" width="9" style="5"/>
    <col min="2561" max="2561" width="8" style="5" customWidth="1"/>
    <col min="2562" max="2563" width="3.5" style="5" bestFit="1" customWidth="1"/>
    <col min="2564" max="2564" width="22.125" style="5" customWidth="1"/>
    <col min="2565" max="2572" width="5.875" style="5" customWidth="1"/>
    <col min="2573" max="2573" width="4.75" style="5" customWidth="1"/>
    <col min="2574" max="2816" width="9" style="5"/>
    <col min="2817" max="2817" width="8" style="5" customWidth="1"/>
    <col min="2818" max="2819" width="3.5" style="5" bestFit="1" customWidth="1"/>
    <col min="2820" max="2820" width="22.125" style="5" customWidth="1"/>
    <col min="2821" max="2828" width="5.875" style="5" customWidth="1"/>
    <col min="2829" max="2829" width="4.75" style="5" customWidth="1"/>
    <col min="2830" max="3072" width="9" style="5"/>
    <col min="3073" max="3073" width="8" style="5" customWidth="1"/>
    <col min="3074" max="3075" width="3.5" style="5" bestFit="1" customWidth="1"/>
    <col min="3076" max="3076" width="22.125" style="5" customWidth="1"/>
    <col min="3077" max="3084" width="5.875" style="5" customWidth="1"/>
    <col min="3085" max="3085" width="4.75" style="5" customWidth="1"/>
    <col min="3086" max="3328" width="9" style="5"/>
    <col min="3329" max="3329" width="8" style="5" customWidth="1"/>
    <col min="3330" max="3331" width="3.5" style="5" bestFit="1" customWidth="1"/>
    <col min="3332" max="3332" width="22.125" style="5" customWidth="1"/>
    <col min="3333" max="3340" width="5.875" style="5" customWidth="1"/>
    <col min="3341" max="3341" width="4.75" style="5" customWidth="1"/>
    <col min="3342" max="3584" width="9" style="5"/>
    <col min="3585" max="3585" width="8" style="5" customWidth="1"/>
    <col min="3586" max="3587" width="3.5" style="5" bestFit="1" customWidth="1"/>
    <col min="3588" max="3588" width="22.125" style="5" customWidth="1"/>
    <col min="3589" max="3596" width="5.875" style="5" customWidth="1"/>
    <col min="3597" max="3597" width="4.75" style="5" customWidth="1"/>
    <col min="3598" max="3840" width="9" style="5"/>
    <col min="3841" max="3841" width="8" style="5" customWidth="1"/>
    <col min="3842" max="3843" width="3.5" style="5" bestFit="1" customWidth="1"/>
    <col min="3844" max="3844" width="22.125" style="5" customWidth="1"/>
    <col min="3845" max="3852" width="5.875" style="5" customWidth="1"/>
    <col min="3853" max="3853" width="4.75" style="5" customWidth="1"/>
    <col min="3854" max="4096" width="9" style="5"/>
    <col min="4097" max="4097" width="8" style="5" customWidth="1"/>
    <col min="4098" max="4099" width="3.5" style="5" bestFit="1" customWidth="1"/>
    <col min="4100" max="4100" width="22.125" style="5" customWidth="1"/>
    <col min="4101" max="4108" width="5.875" style="5" customWidth="1"/>
    <col min="4109" max="4109" width="4.75" style="5" customWidth="1"/>
    <col min="4110" max="4352" width="9" style="5"/>
    <col min="4353" max="4353" width="8" style="5" customWidth="1"/>
    <col min="4354" max="4355" width="3.5" style="5" bestFit="1" customWidth="1"/>
    <col min="4356" max="4356" width="22.125" style="5" customWidth="1"/>
    <col min="4357" max="4364" width="5.875" style="5" customWidth="1"/>
    <col min="4365" max="4365" width="4.75" style="5" customWidth="1"/>
    <col min="4366" max="4608" width="9" style="5"/>
    <col min="4609" max="4609" width="8" style="5" customWidth="1"/>
    <col min="4610" max="4611" width="3.5" style="5" bestFit="1" customWidth="1"/>
    <col min="4612" max="4612" width="22.125" style="5" customWidth="1"/>
    <col min="4613" max="4620" width="5.875" style="5" customWidth="1"/>
    <col min="4621" max="4621" width="4.75" style="5" customWidth="1"/>
    <col min="4622" max="4864" width="9" style="5"/>
    <col min="4865" max="4865" width="8" style="5" customWidth="1"/>
    <col min="4866" max="4867" width="3.5" style="5" bestFit="1" customWidth="1"/>
    <col min="4868" max="4868" width="22.125" style="5" customWidth="1"/>
    <col min="4869" max="4876" width="5.875" style="5" customWidth="1"/>
    <col min="4877" max="4877" width="4.75" style="5" customWidth="1"/>
    <col min="4878" max="5120" width="9" style="5"/>
    <col min="5121" max="5121" width="8" style="5" customWidth="1"/>
    <col min="5122" max="5123" width="3.5" style="5" bestFit="1" customWidth="1"/>
    <col min="5124" max="5124" width="22.125" style="5" customWidth="1"/>
    <col min="5125" max="5132" width="5.875" style="5" customWidth="1"/>
    <col min="5133" max="5133" width="4.75" style="5" customWidth="1"/>
    <col min="5134" max="5376" width="9" style="5"/>
    <col min="5377" max="5377" width="8" style="5" customWidth="1"/>
    <col min="5378" max="5379" width="3.5" style="5" bestFit="1" customWidth="1"/>
    <col min="5380" max="5380" width="22.125" style="5" customWidth="1"/>
    <col min="5381" max="5388" width="5.875" style="5" customWidth="1"/>
    <col min="5389" max="5389" width="4.75" style="5" customWidth="1"/>
    <col min="5390" max="5632" width="9" style="5"/>
    <col min="5633" max="5633" width="8" style="5" customWidth="1"/>
    <col min="5634" max="5635" width="3.5" style="5" bestFit="1" customWidth="1"/>
    <col min="5636" max="5636" width="22.125" style="5" customWidth="1"/>
    <col min="5637" max="5644" width="5.875" style="5" customWidth="1"/>
    <col min="5645" max="5645" width="4.75" style="5" customWidth="1"/>
    <col min="5646" max="5888" width="9" style="5"/>
    <col min="5889" max="5889" width="8" style="5" customWidth="1"/>
    <col min="5890" max="5891" width="3.5" style="5" bestFit="1" customWidth="1"/>
    <col min="5892" max="5892" width="22.125" style="5" customWidth="1"/>
    <col min="5893" max="5900" width="5.875" style="5" customWidth="1"/>
    <col min="5901" max="5901" width="4.75" style="5" customWidth="1"/>
    <col min="5902" max="6144" width="9" style="5"/>
    <col min="6145" max="6145" width="8" style="5" customWidth="1"/>
    <col min="6146" max="6147" width="3.5" style="5" bestFit="1" customWidth="1"/>
    <col min="6148" max="6148" width="22.125" style="5" customWidth="1"/>
    <col min="6149" max="6156" width="5.875" style="5" customWidth="1"/>
    <col min="6157" max="6157" width="4.75" style="5" customWidth="1"/>
    <col min="6158" max="6400" width="9" style="5"/>
    <col min="6401" max="6401" width="8" style="5" customWidth="1"/>
    <col min="6402" max="6403" width="3.5" style="5" bestFit="1" customWidth="1"/>
    <col min="6404" max="6404" width="22.125" style="5" customWidth="1"/>
    <col min="6405" max="6412" width="5.875" style="5" customWidth="1"/>
    <col min="6413" max="6413" width="4.75" style="5" customWidth="1"/>
    <col min="6414" max="6656" width="9" style="5"/>
    <col min="6657" max="6657" width="8" style="5" customWidth="1"/>
    <col min="6658" max="6659" width="3.5" style="5" bestFit="1" customWidth="1"/>
    <col min="6660" max="6660" width="22.125" style="5" customWidth="1"/>
    <col min="6661" max="6668" width="5.875" style="5" customWidth="1"/>
    <col min="6669" max="6669" width="4.75" style="5" customWidth="1"/>
    <col min="6670" max="6912" width="9" style="5"/>
    <col min="6913" max="6913" width="8" style="5" customWidth="1"/>
    <col min="6914" max="6915" width="3.5" style="5" bestFit="1" customWidth="1"/>
    <col min="6916" max="6916" width="22.125" style="5" customWidth="1"/>
    <col min="6917" max="6924" width="5.875" style="5" customWidth="1"/>
    <col min="6925" max="6925" width="4.75" style="5" customWidth="1"/>
    <col min="6926" max="7168" width="9" style="5"/>
    <col min="7169" max="7169" width="8" style="5" customWidth="1"/>
    <col min="7170" max="7171" width="3.5" style="5" bestFit="1" customWidth="1"/>
    <col min="7172" max="7172" width="22.125" style="5" customWidth="1"/>
    <col min="7173" max="7180" width="5.875" style="5" customWidth="1"/>
    <col min="7181" max="7181" width="4.75" style="5" customWidth="1"/>
    <col min="7182" max="7424" width="9" style="5"/>
    <col min="7425" max="7425" width="8" style="5" customWidth="1"/>
    <col min="7426" max="7427" width="3.5" style="5" bestFit="1" customWidth="1"/>
    <col min="7428" max="7428" width="22.125" style="5" customWidth="1"/>
    <col min="7429" max="7436" width="5.875" style="5" customWidth="1"/>
    <col min="7437" max="7437" width="4.75" style="5" customWidth="1"/>
    <col min="7438" max="7680" width="9" style="5"/>
    <col min="7681" max="7681" width="8" style="5" customWidth="1"/>
    <col min="7682" max="7683" width="3.5" style="5" bestFit="1" customWidth="1"/>
    <col min="7684" max="7684" width="22.125" style="5" customWidth="1"/>
    <col min="7685" max="7692" width="5.875" style="5" customWidth="1"/>
    <col min="7693" max="7693" width="4.75" style="5" customWidth="1"/>
    <col min="7694" max="7936" width="9" style="5"/>
    <col min="7937" max="7937" width="8" style="5" customWidth="1"/>
    <col min="7938" max="7939" width="3.5" style="5" bestFit="1" customWidth="1"/>
    <col min="7940" max="7940" width="22.125" style="5" customWidth="1"/>
    <col min="7941" max="7948" width="5.875" style="5" customWidth="1"/>
    <col min="7949" max="7949" width="4.75" style="5" customWidth="1"/>
    <col min="7950" max="8192" width="9" style="5"/>
    <col min="8193" max="8193" width="8" style="5" customWidth="1"/>
    <col min="8194" max="8195" width="3.5" style="5" bestFit="1" customWidth="1"/>
    <col min="8196" max="8196" width="22.125" style="5" customWidth="1"/>
    <col min="8197" max="8204" width="5.875" style="5" customWidth="1"/>
    <col min="8205" max="8205" width="4.75" style="5" customWidth="1"/>
    <col min="8206" max="8448" width="9" style="5"/>
    <col min="8449" max="8449" width="8" style="5" customWidth="1"/>
    <col min="8450" max="8451" width="3.5" style="5" bestFit="1" customWidth="1"/>
    <col min="8452" max="8452" width="22.125" style="5" customWidth="1"/>
    <col min="8453" max="8460" width="5.875" style="5" customWidth="1"/>
    <col min="8461" max="8461" width="4.75" style="5" customWidth="1"/>
    <col min="8462" max="8704" width="9" style="5"/>
    <col min="8705" max="8705" width="8" style="5" customWidth="1"/>
    <col min="8706" max="8707" width="3.5" style="5" bestFit="1" customWidth="1"/>
    <col min="8708" max="8708" width="22.125" style="5" customWidth="1"/>
    <col min="8709" max="8716" width="5.875" style="5" customWidth="1"/>
    <col min="8717" max="8717" width="4.75" style="5" customWidth="1"/>
    <col min="8718" max="8960" width="9" style="5"/>
    <col min="8961" max="8961" width="8" style="5" customWidth="1"/>
    <col min="8962" max="8963" width="3.5" style="5" bestFit="1" customWidth="1"/>
    <col min="8964" max="8964" width="22.125" style="5" customWidth="1"/>
    <col min="8965" max="8972" width="5.875" style="5" customWidth="1"/>
    <col min="8973" max="8973" width="4.75" style="5" customWidth="1"/>
    <col min="8974" max="9216" width="9" style="5"/>
    <col min="9217" max="9217" width="8" style="5" customWidth="1"/>
    <col min="9218" max="9219" width="3.5" style="5" bestFit="1" customWidth="1"/>
    <col min="9220" max="9220" width="22.125" style="5" customWidth="1"/>
    <col min="9221" max="9228" width="5.875" style="5" customWidth="1"/>
    <col min="9229" max="9229" width="4.75" style="5" customWidth="1"/>
    <col min="9230" max="9472" width="9" style="5"/>
    <col min="9473" max="9473" width="8" style="5" customWidth="1"/>
    <col min="9474" max="9475" width="3.5" style="5" bestFit="1" customWidth="1"/>
    <col min="9476" max="9476" width="22.125" style="5" customWidth="1"/>
    <col min="9477" max="9484" width="5.875" style="5" customWidth="1"/>
    <col min="9485" max="9485" width="4.75" style="5" customWidth="1"/>
    <col min="9486" max="9728" width="9" style="5"/>
    <col min="9729" max="9729" width="8" style="5" customWidth="1"/>
    <col min="9730" max="9731" width="3.5" style="5" bestFit="1" customWidth="1"/>
    <col min="9732" max="9732" width="22.125" style="5" customWidth="1"/>
    <col min="9733" max="9740" width="5.875" style="5" customWidth="1"/>
    <col min="9741" max="9741" width="4.75" style="5" customWidth="1"/>
    <col min="9742" max="9984" width="9" style="5"/>
    <col min="9985" max="9985" width="8" style="5" customWidth="1"/>
    <col min="9986" max="9987" width="3.5" style="5" bestFit="1" customWidth="1"/>
    <col min="9988" max="9988" width="22.125" style="5" customWidth="1"/>
    <col min="9989" max="9996" width="5.875" style="5" customWidth="1"/>
    <col min="9997" max="9997" width="4.75" style="5" customWidth="1"/>
    <col min="9998" max="10240" width="9" style="5"/>
    <col min="10241" max="10241" width="8" style="5" customWidth="1"/>
    <col min="10242" max="10243" width="3.5" style="5" bestFit="1" customWidth="1"/>
    <col min="10244" max="10244" width="22.125" style="5" customWidth="1"/>
    <col min="10245" max="10252" width="5.875" style="5" customWidth="1"/>
    <col min="10253" max="10253" width="4.75" style="5" customWidth="1"/>
    <col min="10254" max="10496" width="9" style="5"/>
    <col min="10497" max="10497" width="8" style="5" customWidth="1"/>
    <col min="10498" max="10499" width="3.5" style="5" bestFit="1" customWidth="1"/>
    <col min="10500" max="10500" width="22.125" style="5" customWidth="1"/>
    <col min="10501" max="10508" width="5.875" style="5" customWidth="1"/>
    <col min="10509" max="10509" width="4.75" style="5" customWidth="1"/>
    <col min="10510" max="10752" width="9" style="5"/>
    <col min="10753" max="10753" width="8" style="5" customWidth="1"/>
    <col min="10754" max="10755" width="3.5" style="5" bestFit="1" customWidth="1"/>
    <col min="10756" max="10756" width="22.125" style="5" customWidth="1"/>
    <col min="10757" max="10764" width="5.875" style="5" customWidth="1"/>
    <col min="10765" max="10765" width="4.75" style="5" customWidth="1"/>
    <col min="10766" max="11008" width="9" style="5"/>
    <col min="11009" max="11009" width="8" style="5" customWidth="1"/>
    <col min="11010" max="11011" width="3.5" style="5" bestFit="1" customWidth="1"/>
    <col min="11012" max="11012" width="22.125" style="5" customWidth="1"/>
    <col min="11013" max="11020" width="5.875" style="5" customWidth="1"/>
    <col min="11021" max="11021" width="4.75" style="5" customWidth="1"/>
    <col min="11022" max="11264" width="9" style="5"/>
    <col min="11265" max="11265" width="8" style="5" customWidth="1"/>
    <col min="11266" max="11267" width="3.5" style="5" bestFit="1" customWidth="1"/>
    <col min="11268" max="11268" width="22.125" style="5" customWidth="1"/>
    <col min="11269" max="11276" width="5.875" style="5" customWidth="1"/>
    <col min="11277" max="11277" width="4.75" style="5" customWidth="1"/>
    <col min="11278" max="11520" width="9" style="5"/>
    <col min="11521" max="11521" width="8" style="5" customWidth="1"/>
    <col min="11522" max="11523" width="3.5" style="5" bestFit="1" customWidth="1"/>
    <col min="11524" max="11524" width="22.125" style="5" customWidth="1"/>
    <col min="11525" max="11532" width="5.875" style="5" customWidth="1"/>
    <col min="11533" max="11533" width="4.75" style="5" customWidth="1"/>
    <col min="11534" max="11776" width="9" style="5"/>
    <col min="11777" max="11777" width="8" style="5" customWidth="1"/>
    <col min="11778" max="11779" width="3.5" style="5" bestFit="1" customWidth="1"/>
    <col min="11780" max="11780" width="22.125" style="5" customWidth="1"/>
    <col min="11781" max="11788" width="5.875" style="5" customWidth="1"/>
    <col min="11789" max="11789" width="4.75" style="5" customWidth="1"/>
    <col min="11790" max="12032" width="9" style="5"/>
    <col min="12033" max="12033" width="8" style="5" customWidth="1"/>
    <col min="12034" max="12035" width="3.5" style="5" bestFit="1" customWidth="1"/>
    <col min="12036" max="12036" width="22.125" style="5" customWidth="1"/>
    <col min="12037" max="12044" width="5.875" style="5" customWidth="1"/>
    <col min="12045" max="12045" width="4.75" style="5" customWidth="1"/>
    <col min="12046" max="12288" width="9" style="5"/>
    <col min="12289" max="12289" width="8" style="5" customWidth="1"/>
    <col min="12290" max="12291" width="3.5" style="5" bestFit="1" customWidth="1"/>
    <col min="12292" max="12292" width="22.125" style="5" customWidth="1"/>
    <col min="12293" max="12300" width="5.875" style="5" customWidth="1"/>
    <col min="12301" max="12301" width="4.75" style="5" customWidth="1"/>
    <col min="12302" max="12544" width="9" style="5"/>
    <col min="12545" max="12545" width="8" style="5" customWidth="1"/>
    <col min="12546" max="12547" width="3.5" style="5" bestFit="1" customWidth="1"/>
    <col min="12548" max="12548" width="22.125" style="5" customWidth="1"/>
    <col min="12549" max="12556" width="5.875" style="5" customWidth="1"/>
    <col min="12557" max="12557" width="4.75" style="5" customWidth="1"/>
    <col min="12558" max="12800" width="9" style="5"/>
    <col min="12801" max="12801" width="8" style="5" customWidth="1"/>
    <col min="12802" max="12803" width="3.5" style="5" bestFit="1" customWidth="1"/>
    <col min="12804" max="12804" width="22.125" style="5" customWidth="1"/>
    <col min="12805" max="12812" width="5.875" style="5" customWidth="1"/>
    <col min="12813" max="12813" width="4.75" style="5" customWidth="1"/>
    <col min="12814" max="13056" width="9" style="5"/>
    <col min="13057" max="13057" width="8" style="5" customWidth="1"/>
    <col min="13058" max="13059" width="3.5" style="5" bestFit="1" customWidth="1"/>
    <col min="13060" max="13060" width="22.125" style="5" customWidth="1"/>
    <col min="13061" max="13068" width="5.875" style="5" customWidth="1"/>
    <col min="13069" max="13069" width="4.75" style="5" customWidth="1"/>
    <col min="13070" max="13312" width="9" style="5"/>
    <col min="13313" max="13313" width="8" style="5" customWidth="1"/>
    <col min="13314" max="13315" width="3.5" style="5" bestFit="1" customWidth="1"/>
    <col min="13316" max="13316" width="22.125" style="5" customWidth="1"/>
    <col min="13317" max="13324" width="5.875" style="5" customWidth="1"/>
    <col min="13325" max="13325" width="4.75" style="5" customWidth="1"/>
    <col min="13326" max="13568" width="9" style="5"/>
    <col min="13569" max="13569" width="8" style="5" customWidth="1"/>
    <col min="13570" max="13571" width="3.5" style="5" bestFit="1" customWidth="1"/>
    <col min="13572" max="13572" width="22.125" style="5" customWidth="1"/>
    <col min="13573" max="13580" width="5.875" style="5" customWidth="1"/>
    <col min="13581" max="13581" width="4.75" style="5" customWidth="1"/>
    <col min="13582" max="13824" width="9" style="5"/>
    <col min="13825" max="13825" width="8" style="5" customWidth="1"/>
    <col min="13826" max="13827" width="3.5" style="5" bestFit="1" customWidth="1"/>
    <col min="13828" max="13828" width="22.125" style="5" customWidth="1"/>
    <col min="13829" max="13836" width="5.875" style="5" customWidth="1"/>
    <col min="13837" max="13837" width="4.75" style="5" customWidth="1"/>
    <col min="13838" max="14080" width="9" style="5"/>
    <col min="14081" max="14081" width="8" style="5" customWidth="1"/>
    <col min="14082" max="14083" width="3.5" style="5" bestFit="1" customWidth="1"/>
    <col min="14084" max="14084" width="22.125" style="5" customWidth="1"/>
    <col min="14085" max="14092" width="5.875" style="5" customWidth="1"/>
    <col min="14093" max="14093" width="4.75" style="5" customWidth="1"/>
    <col min="14094" max="14336" width="9" style="5"/>
    <col min="14337" max="14337" width="8" style="5" customWidth="1"/>
    <col min="14338" max="14339" width="3.5" style="5" bestFit="1" customWidth="1"/>
    <col min="14340" max="14340" width="22.125" style="5" customWidth="1"/>
    <col min="14341" max="14348" width="5.875" style="5" customWidth="1"/>
    <col min="14349" max="14349" width="4.75" style="5" customWidth="1"/>
    <col min="14350" max="14592" width="9" style="5"/>
    <col min="14593" max="14593" width="8" style="5" customWidth="1"/>
    <col min="14594" max="14595" width="3.5" style="5" bestFit="1" customWidth="1"/>
    <col min="14596" max="14596" width="22.125" style="5" customWidth="1"/>
    <col min="14597" max="14604" width="5.875" style="5" customWidth="1"/>
    <col min="14605" max="14605" width="4.75" style="5" customWidth="1"/>
    <col min="14606" max="14848" width="9" style="5"/>
    <col min="14849" max="14849" width="8" style="5" customWidth="1"/>
    <col min="14850" max="14851" width="3.5" style="5" bestFit="1" customWidth="1"/>
    <col min="14852" max="14852" width="22.125" style="5" customWidth="1"/>
    <col min="14853" max="14860" width="5.875" style="5" customWidth="1"/>
    <col min="14861" max="14861" width="4.75" style="5" customWidth="1"/>
    <col min="14862" max="15104" width="9" style="5"/>
    <col min="15105" max="15105" width="8" style="5" customWidth="1"/>
    <col min="15106" max="15107" width="3.5" style="5" bestFit="1" customWidth="1"/>
    <col min="15108" max="15108" width="22.125" style="5" customWidth="1"/>
    <col min="15109" max="15116" width="5.875" style="5" customWidth="1"/>
    <col min="15117" max="15117" width="4.75" style="5" customWidth="1"/>
    <col min="15118" max="15360" width="9" style="5"/>
    <col min="15361" max="15361" width="8" style="5" customWidth="1"/>
    <col min="15362" max="15363" width="3.5" style="5" bestFit="1" customWidth="1"/>
    <col min="15364" max="15364" width="22.125" style="5" customWidth="1"/>
    <col min="15365" max="15372" width="5.875" style="5" customWidth="1"/>
    <col min="15373" max="15373" width="4.75" style="5" customWidth="1"/>
    <col min="15374" max="15616" width="9" style="5"/>
    <col min="15617" max="15617" width="8" style="5" customWidth="1"/>
    <col min="15618" max="15619" width="3.5" style="5" bestFit="1" customWidth="1"/>
    <col min="15620" max="15620" width="22.125" style="5" customWidth="1"/>
    <col min="15621" max="15628" width="5.875" style="5" customWidth="1"/>
    <col min="15629" max="15629" width="4.75" style="5" customWidth="1"/>
    <col min="15630" max="15872" width="9" style="5"/>
    <col min="15873" max="15873" width="8" style="5" customWidth="1"/>
    <col min="15874" max="15875" width="3.5" style="5" bestFit="1" customWidth="1"/>
    <col min="15876" max="15876" width="22.125" style="5" customWidth="1"/>
    <col min="15877" max="15884" width="5.875" style="5" customWidth="1"/>
    <col min="15885" max="15885" width="4.75" style="5" customWidth="1"/>
    <col min="15886" max="16128" width="9" style="5"/>
    <col min="16129" max="16129" width="8" style="5" customWidth="1"/>
    <col min="16130" max="16131" width="3.5" style="5" bestFit="1" customWidth="1"/>
    <col min="16132" max="16132" width="22.125" style="5" customWidth="1"/>
    <col min="16133" max="16140" width="5.875" style="5" customWidth="1"/>
    <col min="16141" max="16141" width="4.75" style="5" customWidth="1"/>
    <col min="16142" max="16384" width="9" style="5"/>
  </cols>
  <sheetData>
    <row r="1" spans="1:14" ht="14.25" x14ac:dyDescent="0.15">
      <c r="A1" s="189" t="s">
        <v>32</v>
      </c>
      <c r="B1" s="189"/>
      <c r="C1" s="189"/>
      <c r="D1" s="189"/>
      <c r="E1" s="1"/>
      <c r="F1" s="2"/>
      <c r="G1" s="3"/>
      <c r="H1" s="3"/>
      <c r="I1" s="4"/>
      <c r="J1" s="190" t="s">
        <v>20</v>
      </c>
      <c r="K1" s="190"/>
      <c r="L1" s="190"/>
      <c r="M1" s="190"/>
    </row>
    <row r="2" spans="1:14" s="6" customFormat="1" ht="11.25" x14ac:dyDescent="0.15">
      <c r="A2" s="191" t="s">
        <v>21</v>
      </c>
      <c r="B2" s="192" t="s">
        <v>1</v>
      </c>
      <c r="C2" s="192"/>
      <c r="D2" s="192"/>
      <c r="E2" s="195" t="s">
        <v>22</v>
      </c>
      <c r="F2" s="198" t="s">
        <v>2</v>
      </c>
      <c r="G2" s="201" t="s">
        <v>3</v>
      </c>
      <c r="H2" s="204" t="s">
        <v>4</v>
      </c>
      <c r="I2" s="192"/>
      <c r="J2" s="192"/>
      <c r="K2" s="192"/>
      <c r="L2" s="205"/>
      <c r="M2" s="206" t="s">
        <v>5</v>
      </c>
    </row>
    <row r="3" spans="1:14" s="6" customFormat="1" ht="11.25" x14ac:dyDescent="0.15">
      <c r="A3" s="185"/>
      <c r="B3" s="193"/>
      <c r="C3" s="193"/>
      <c r="D3" s="193"/>
      <c r="E3" s="196"/>
      <c r="F3" s="199"/>
      <c r="G3" s="202"/>
      <c r="H3" s="201" t="s">
        <v>23</v>
      </c>
      <c r="I3" s="135" t="s">
        <v>6</v>
      </c>
      <c r="J3" s="135" t="s">
        <v>7</v>
      </c>
      <c r="K3" s="135" t="s">
        <v>8</v>
      </c>
      <c r="L3" s="166" t="s">
        <v>9</v>
      </c>
      <c r="M3" s="207"/>
    </row>
    <row r="4" spans="1:14" s="6" customFormat="1" ht="12" thickBot="1" x14ac:dyDescent="0.2">
      <c r="A4" s="184"/>
      <c r="B4" s="194"/>
      <c r="C4" s="194"/>
      <c r="D4" s="194"/>
      <c r="E4" s="197"/>
      <c r="F4" s="200"/>
      <c r="G4" s="203"/>
      <c r="H4" s="203"/>
      <c r="I4" s="136" t="s">
        <v>10</v>
      </c>
      <c r="J4" s="136" t="s">
        <v>10</v>
      </c>
      <c r="K4" s="136" t="s">
        <v>10</v>
      </c>
      <c r="L4" s="134" t="s">
        <v>11</v>
      </c>
      <c r="M4" s="208"/>
    </row>
    <row r="5" spans="1:14" s="6" customFormat="1" ht="9.6" customHeight="1" x14ac:dyDescent="0.15">
      <c r="A5" s="183" t="s">
        <v>24</v>
      </c>
      <c r="B5" s="186" t="s">
        <v>12</v>
      </c>
      <c r="C5" s="187"/>
      <c r="D5" s="187"/>
      <c r="E5" s="155">
        <f t="shared" ref="E5:E15" si="0">SUM(F5+G5+H5+M5)</f>
        <v>10231</v>
      </c>
      <c r="F5" s="156">
        <v>8109</v>
      </c>
      <c r="G5" s="167">
        <v>337</v>
      </c>
      <c r="H5" s="156">
        <f>SUM(I5:L5)</f>
        <v>1765</v>
      </c>
      <c r="I5" s="157">
        <v>774</v>
      </c>
      <c r="J5" s="157">
        <v>640</v>
      </c>
      <c r="K5" s="188">
        <v>351</v>
      </c>
      <c r="L5" s="188"/>
      <c r="M5" s="167">
        <v>20</v>
      </c>
      <c r="N5" s="176"/>
    </row>
    <row r="6" spans="1:14" s="141" customFormat="1" ht="9.6" customHeight="1" thickBot="1" x14ac:dyDescent="0.2">
      <c r="A6" s="184"/>
      <c r="B6" s="181" t="s">
        <v>34</v>
      </c>
      <c r="C6" s="182"/>
      <c r="D6" s="182"/>
      <c r="E6" s="151">
        <v>62</v>
      </c>
      <c r="F6" s="152"/>
      <c r="G6" s="171"/>
      <c r="H6" s="153"/>
      <c r="I6" s="172"/>
      <c r="J6" s="173"/>
      <c r="K6" s="154"/>
      <c r="L6" s="154"/>
      <c r="M6" s="168"/>
      <c r="N6" s="177"/>
    </row>
    <row r="7" spans="1:14" s="6" customFormat="1" ht="9.6" customHeight="1" x14ac:dyDescent="0.15">
      <c r="A7" s="183">
        <v>60</v>
      </c>
      <c r="B7" s="186" t="s">
        <v>12</v>
      </c>
      <c r="C7" s="187"/>
      <c r="D7" s="187"/>
      <c r="E7" s="155">
        <f t="shared" si="0"/>
        <v>14775</v>
      </c>
      <c r="F7" s="156">
        <v>10168</v>
      </c>
      <c r="G7" s="167">
        <v>395</v>
      </c>
      <c r="H7" s="156">
        <f>SUM(I7:L7)</f>
        <v>4191</v>
      </c>
      <c r="I7" s="157">
        <v>1615</v>
      </c>
      <c r="J7" s="157">
        <v>1812</v>
      </c>
      <c r="K7" s="188">
        <v>764</v>
      </c>
      <c r="L7" s="188"/>
      <c r="M7" s="167">
        <v>21</v>
      </c>
      <c r="N7" s="176"/>
    </row>
    <row r="8" spans="1:14" s="141" customFormat="1" ht="9.6" customHeight="1" thickBot="1" x14ac:dyDescent="0.2">
      <c r="A8" s="184"/>
      <c r="B8" s="181" t="s">
        <v>34</v>
      </c>
      <c r="C8" s="182"/>
      <c r="D8" s="182"/>
      <c r="E8" s="151">
        <v>157</v>
      </c>
      <c r="F8" s="152"/>
      <c r="G8" s="171"/>
      <c r="H8" s="153"/>
      <c r="I8" s="174"/>
      <c r="J8" s="175"/>
      <c r="K8" s="154"/>
      <c r="L8" s="154"/>
      <c r="M8" s="168"/>
      <c r="N8" s="177"/>
    </row>
    <row r="9" spans="1:14" s="6" customFormat="1" ht="9.6" customHeight="1" x14ac:dyDescent="0.15">
      <c r="A9" s="183" t="s">
        <v>25</v>
      </c>
      <c r="B9" s="215" t="s">
        <v>12</v>
      </c>
      <c r="C9" s="215"/>
      <c r="D9" s="215"/>
      <c r="E9" s="60">
        <f t="shared" si="0"/>
        <v>20158</v>
      </c>
      <c r="F9" s="9">
        <f>F10+F15</f>
        <v>11484</v>
      </c>
      <c r="G9" s="169">
        <f>G10+G15</f>
        <v>457</v>
      </c>
      <c r="H9" s="9">
        <f t="shared" ref="H9:H15" si="1">SUM(I9:L9)</f>
        <v>8189</v>
      </c>
      <c r="I9" s="137">
        <f>I10+I15</f>
        <v>2885</v>
      </c>
      <c r="J9" s="137">
        <f>J10+J15</f>
        <v>3972</v>
      </c>
      <c r="K9" s="216">
        <f>K10+K15</f>
        <v>1332</v>
      </c>
      <c r="L9" s="216"/>
      <c r="M9" s="169">
        <f>M10+M15</f>
        <v>28</v>
      </c>
      <c r="N9" s="176"/>
    </row>
    <row r="10" spans="1:14" s="6" customFormat="1" ht="9.6" customHeight="1" x14ac:dyDescent="0.15">
      <c r="A10" s="185"/>
      <c r="B10" s="18"/>
      <c r="C10" s="211" t="s">
        <v>13</v>
      </c>
      <c r="D10" s="212"/>
      <c r="E10" s="61">
        <f t="shared" si="0"/>
        <v>20080</v>
      </c>
      <c r="F10" s="20">
        <f>SUM(F11:F14)</f>
        <v>11439</v>
      </c>
      <c r="G10" s="105">
        <f>SUM(G11:G14)</f>
        <v>455</v>
      </c>
      <c r="H10" s="130">
        <f t="shared" si="1"/>
        <v>8158</v>
      </c>
      <c r="I10" s="138">
        <f>SUM(I11:I14)</f>
        <v>2872</v>
      </c>
      <c r="J10" s="138">
        <f>SUM(J11:J14)</f>
        <v>3966</v>
      </c>
      <c r="K10" s="217">
        <f>SUM(K11:L14)</f>
        <v>1320</v>
      </c>
      <c r="L10" s="218"/>
      <c r="M10" s="170">
        <f>SUM(M11:M14)</f>
        <v>28</v>
      </c>
      <c r="N10" s="176"/>
    </row>
    <row r="11" spans="1:14" s="6" customFormat="1" ht="9.6" customHeight="1" x14ac:dyDescent="0.15">
      <c r="A11" s="185"/>
      <c r="B11" s="18"/>
      <c r="C11" s="31" t="s">
        <v>0</v>
      </c>
      <c r="D11" s="40" t="s">
        <v>14</v>
      </c>
      <c r="E11" s="62">
        <f t="shared" si="0"/>
        <v>12417</v>
      </c>
      <c r="F11" s="41">
        <v>10412</v>
      </c>
      <c r="G11" s="106">
        <v>212</v>
      </c>
      <c r="H11" s="131">
        <f t="shared" si="1"/>
        <v>1787</v>
      </c>
      <c r="I11" s="139">
        <v>52</v>
      </c>
      <c r="J11" s="139">
        <v>958</v>
      </c>
      <c r="K11" s="219">
        <v>777</v>
      </c>
      <c r="L11" s="220"/>
      <c r="M11" s="106">
        <v>6</v>
      </c>
      <c r="N11" s="176"/>
    </row>
    <row r="12" spans="1:14" s="6" customFormat="1" ht="9.6" customHeight="1" x14ac:dyDescent="0.15">
      <c r="A12" s="185"/>
      <c r="B12" s="18"/>
      <c r="C12" s="31"/>
      <c r="D12" s="42" t="s">
        <v>15</v>
      </c>
      <c r="E12" s="60">
        <f t="shared" si="0"/>
        <v>1683</v>
      </c>
      <c r="F12" s="9"/>
      <c r="G12" s="107"/>
      <c r="H12" s="132">
        <f t="shared" si="1"/>
        <v>1683</v>
      </c>
      <c r="I12" s="137"/>
      <c r="J12" s="137">
        <v>1424</v>
      </c>
      <c r="K12" s="221">
        <v>259</v>
      </c>
      <c r="L12" s="222"/>
      <c r="M12" s="107"/>
      <c r="N12" s="176"/>
    </row>
    <row r="13" spans="1:14" s="6" customFormat="1" ht="9.6" customHeight="1" x14ac:dyDescent="0.15">
      <c r="A13" s="185"/>
      <c r="B13" s="18"/>
      <c r="C13" s="31"/>
      <c r="D13" s="43" t="s">
        <v>16</v>
      </c>
      <c r="E13" s="60">
        <f t="shared" si="0"/>
        <v>5449</v>
      </c>
      <c r="F13" s="9">
        <v>900</v>
      </c>
      <c r="G13" s="107">
        <v>226</v>
      </c>
      <c r="H13" s="132">
        <f t="shared" si="1"/>
        <v>4313</v>
      </c>
      <c r="I13" s="137">
        <v>2749</v>
      </c>
      <c r="J13" s="137">
        <v>1378</v>
      </c>
      <c r="K13" s="221">
        <v>186</v>
      </c>
      <c r="L13" s="222"/>
      <c r="M13" s="107">
        <v>10</v>
      </c>
      <c r="N13" s="176"/>
    </row>
    <row r="14" spans="1:14" s="6" customFormat="1" ht="9.6" customHeight="1" x14ac:dyDescent="0.15">
      <c r="A14" s="185"/>
      <c r="B14" s="18"/>
      <c r="C14" s="39"/>
      <c r="D14" s="44" t="s">
        <v>17</v>
      </c>
      <c r="E14" s="63">
        <f t="shared" si="0"/>
        <v>531</v>
      </c>
      <c r="F14" s="10">
        <v>127</v>
      </c>
      <c r="G14" s="108">
        <v>17</v>
      </c>
      <c r="H14" s="133">
        <f t="shared" si="1"/>
        <v>375</v>
      </c>
      <c r="I14" s="140">
        <v>71</v>
      </c>
      <c r="J14" s="140">
        <v>206</v>
      </c>
      <c r="K14" s="223">
        <v>98</v>
      </c>
      <c r="L14" s="224"/>
      <c r="M14" s="108">
        <v>12</v>
      </c>
      <c r="N14" s="176"/>
    </row>
    <row r="15" spans="1:14" s="6" customFormat="1" ht="9.6" customHeight="1" thickBot="1" x14ac:dyDescent="0.2">
      <c r="A15" s="185"/>
      <c r="B15" s="18"/>
      <c r="C15" s="211" t="s">
        <v>18</v>
      </c>
      <c r="D15" s="212"/>
      <c r="E15" s="60">
        <f t="shared" si="0"/>
        <v>78</v>
      </c>
      <c r="F15" s="9">
        <v>45</v>
      </c>
      <c r="G15" s="107">
        <v>2</v>
      </c>
      <c r="H15" s="132">
        <f t="shared" si="1"/>
        <v>31</v>
      </c>
      <c r="I15" s="137">
        <v>13</v>
      </c>
      <c r="J15" s="137">
        <v>6</v>
      </c>
      <c r="K15" s="221">
        <v>12</v>
      </c>
      <c r="L15" s="222"/>
      <c r="M15" s="107"/>
      <c r="N15" s="176"/>
    </row>
    <row r="16" spans="1:14" s="6" customFormat="1" ht="9.6" customHeight="1" thickTop="1" thickBot="1" x14ac:dyDescent="0.2">
      <c r="A16" s="184"/>
      <c r="B16" s="142" t="s">
        <v>36</v>
      </c>
      <c r="C16" s="143"/>
      <c r="D16" s="143"/>
      <c r="E16" s="144">
        <v>294</v>
      </c>
      <c r="F16" s="145"/>
      <c r="G16" s="146"/>
      <c r="H16" s="147"/>
      <c r="I16" s="148"/>
      <c r="J16" s="148"/>
      <c r="K16" s="150"/>
      <c r="L16" s="149"/>
      <c r="M16" s="146"/>
    </row>
    <row r="17" spans="1:14" s="6" customFormat="1" ht="9.6" customHeight="1" x14ac:dyDescent="0.15">
      <c r="A17" s="178" t="s">
        <v>26</v>
      </c>
      <c r="B17" s="225" t="s">
        <v>12</v>
      </c>
      <c r="C17" s="225"/>
      <c r="D17" s="225"/>
      <c r="E17" s="64">
        <v>22603</v>
      </c>
      <c r="F17" s="47">
        <v>12056</v>
      </c>
      <c r="G17" s="109">
        <v>421</v>
      </c>
      <c r="H17" s="46">
        <v>10110</v>
      </c>
      <c r="I17" s="121">
        <v>3487</v>
      </c>
      <c r="J17" s="121">
        <v>4733</v>
      </c>
      <c r="K17" s="209">
        <v>1890</v>
      </c>
      <c r="L17" s="210"/>
      <c r="M17" s="48">
        <v>16</v>
      </c>
    </row>
    <row r="18" spans="1:14" s="6" customFormat="1" ht="9.6" customHeight="1" x14ac:dyDescent="0.15">
      <c r="A18" s="179"/>
      <c r="B18" s="19"/>
      <c r="C18" s="211" t="s">
        <v>13</v>
      </c>
      <c r="D18" s="212"/>
      <c r="E18" s="65">
        <v>22390</v>
      </c>
      <c r="F18" s="37">
        <v>11944</v>
      </c>
      <c r="G18" s="110">
        <v>420</v>
      </c>
      <c r="H18" s="36">
        <v>10011</v>
      </c>
      <c r="I18" s="122">
        <v>3465</v>
      </c>
      <c r="J18" s="122">
        <v>4665</v>
      </c>
      <c r="K18" s="213">
        <v>1881</v>
      </c>
      <c r="L18" s="214"/>
      <c r="M18" s="38">
        <v>15</v>
      </c>
    </row>
    <row r="19" spans="1:14" s="6" customFormat="1" ht="9.6" customHeight="1" x14ac:dyDescent="0.15">
      <c r="A19" s="179"/>
      <c r="B19" s="19"/>
      <c r="C19" s="31" t="s">
        <v>0</v>
      </c>
      <c r="D19" s="40" t="s">
        <v>14</v>
      </c>
      <c r="E19" s="66">
        <v>13426</v>
      </c>
      <c r="F19" s="12">
        <v>10946</v>
      </c>
      <c r="G19" s="95">
        <v>185</v>
      </c>
      <c r="H19" s="11">
        <v>2292</v>
      </c>
      <c r="I19" s="123">
        <v>41</v>
      </c>
      <c r="J19" s="123">
        <v>1096</v>
      </c>
      <c r="K19" s="221">
        <v>1155</v>
      </c>
      <c r="L19" s="222"/>
      <c r="M19" s="24">
        <v>3</v>
      </c>
    </row>
    <row r="20" spans="1:14" s="6" customFormat="1" ht="9.6" customHeight="1" x14ac:dyDescent="0.15">
      <c r="A20" s="179"/>
      <c r="B20" s="19"/>
      <c r="C20" s="31"/>
      <c r="D20" s="42" t="s">
        <v>15</v>
      </c>
      <c r="E20" s="66">
        <v>1730</v>
      </c>
      <c r="F20" s="12"/>
      <c r="G20" s="95"/>
      <c r="H20" s="11">
        <v>1730</v>
      </c>
      <c r="I20" s="123"/>
      <c r="J20" s="123">
        <v>1466</v>
      </c>
      <c r="K20" s="221">
        <v>264</v>
      </c>
      <c r="L20" s="222"/>
      <c r="M20" s="24"/>
    </row>
    <row r="21" spans="1:14" s="6" customFormat="1" ht="9.6" customHeight="1" x14ac:dyDescent="0.15">
      <c r="A21" s="179"/>
      <c r="B21" s="19"/>
      <c r="C21" s="31"/>
      <c r="D21" s="43" t="s">
        <v>16</v>
      </c>
      <c r="E21" s="66">
        <v>6651</v>
      </c>
      <c r="F21" s="12">
        <v>882</v>
      </c>
      <c r="G21" s="95">
        <v>222</v>
      </c>
      <c r="H21" s="11">
        <v>5543</v>
      </c>
      <c r="I21" s="123">
        <v>3275</v>
      </c>
      <c r="J21" s="123">
        <v>1855</v>
      </c>
      <c r="K21" s="221">
        <v>413</v>
      </c>
      <c r="L21" s="222"/>
      <c r="M21" s="24">
        <v>4</v>
      </c>
    </row>
    <row r="22" spans="1:14" s="6" customFormat="1" ht="9.6" customHeight="1" x14ac:dyDescent="0.15">
      <c r="A22" s="179"/>
      <c r="B22" s="19"/>
      <c r="C22" s="31"/>
      <c r="D22" s="44" t="s">
        <v>17</v>
      </c>
      <c r="E22" s="66">
        <v>583</v>
      </c>
      <c r="F22" s="12">
        <v>116</v>
      </c>
      <c r="G22" s="95">
        <v>13</v>
      </c>
      <c r="H22" s="11">
        <v>446</v>
      </c>
      <c r="I22" s="123">
        <v>149</v>
      </c>
      <c r="J22" s="123">
        <v>248</v>
      </c>
      <c r="K22" s="221">
        <v>49</v>
      </c>
      <c r="L22" s="222"/>
      <c r="M22" s="24">
        <v>8</v>
      </c>
    </row>
    <row r="23" spans="1:14" s="6" customFormat="1" ht="9.6" customHeight="1" thickBot="1" x14ac:dyDescent="0.2">
      <c r="A23" s="179"/>
      <c r="B23" s="19"/>
      <c r="C23" s="211" t="s">
        <v>18</v>
      </c>
      <c r="D23" s="212"/>
      <c r="E23" s="68">
        <v>213</v>
      </c>
      <c r="F23" s="22">
        <v>112</v>
      </c>
      <c r="G23" s="112">
        <v>1</v>
      </c>
      <c r="H23" s="21">
        <v>99</v>
      </c>
      <c r="I23" s="124">
        <v>22</v>
      </c>
      <c r="J23" s="124">
        <v>68</v>
      </c>
      <c r="K23" s="217">
        <v>9</v>
      </c>
      <c r="L23" s="226"/>
      <c r="M23" s="23">
        <v>1</v>
      </c>
    </row>
    <row r="24" spans="1:14" s="6" customFormat="1" ht="9.6" customHeight="1" thickTop="1" thickBot="1" x14ac:dyDescent="0.2">
      <c r="A24" s="180"/>
      <c r="B24" s="142" t="s">
        <v>35</v>
      </c>
      <c r="C24" s="143"/>
      <c r="D24" s="143"/>
      <c r="E24" s="159">
        <v>266</v>
      </c>
      <c r="F24" s="160"/>
      <c r="G24" s="161"/>
      <c r="H24" s="162"/>
      <c r="I24" s="163"/>
      <c r="J24" s="163"/>
      <c r="K24" s="150"/>
      <c r="L24" s="149"/>
      <c r="M24" s="164"/>
      <c r="N24" s="158"/>
    </row>
    <row r="25" spans="1:14" s="6" customFormat="1" ht="9.6" customHeight="1" x14ac:dyDescent="0.15">
      <c r="A25" s="178" t="s">
        <v>27</v>
      </c>
      <c r="B25" s="215" t="s">
        <v>12</v>
      </c>
      <c r="C25" s="215"/>
      <c r="D25" s="215"/>
      <c r="E25" s="66">
        <f>F25+G25+H25+M25</f>
        <v>24359</v>
      </c>
      <c r="F25" s="12">
        <v>12790</v>
      </c>
      <c r="G25" s="95">
        <v>394</v>
      </c>
      <c r="H25" s="11">
        <f>SUM(I25:L25)</f>
        <v>11156</v>
      </c>
      <c r="I25" s="123">
        <v>3529</v>
      </c>
      <c r="J25" s="123">
        <v>5203</v>
      </c>
      <c r="K25" s="123">
        <v>2179</v>
      </c>
      <c r="L25" s="24">
        <v>245</v>
      </c>
      <c r="M25" s="24">
        <v>19</v>
      </c>
    </row>
    <row r="26" spans="1:14" s="6" customFormat="1" ht="9.6" customHeight="1" x14ac:dyDescent="0.15">
      <c r="A26" s="179"/>
      <c r="B26" s="18"/>
      <c r="C26" s="211" t="s">
        <v>13</v>
      </c>
      <c r="D26" s="212"/>
      <c r="E26" s="65">
        <f>F26+G26+H26+M26</f>
        <v>23930</v>
      </c>
      <c r="F26" s="37">
        <v>12511</v>
      </c>
      <c r="G26" s="110">
        <v>389</v>
      </c>
      <c r="H26" s="36">
        <f t="shared" ref="H26:H31" si="2">SUM(I26:L26)</f>
        <v>11011</v>
      </c>
      <c r="I26" s="122">
        <v>3478</v>
      </c>
      <c r="J26" s="122">
        <v>5134</v>
      </c>
      <c r="K26" s="122">
        <v>2155</v>
      </c>
      <c r="L26" s="38">
        <v>244</v>
      </c>
      <c r="M26" s="38">
        <v>19</v>
      </c>
    </row>
    <row r="27" spans="1:14" s="6" customFormat="1" ht="9.6" customHeight="1" x14ac:dyDescent="0.15">
      <c r="A27" s="179"/>
      <c r="B27" s="18"/>
      <c r="C27" s="31" t="s">
        <v>0</v>
      </c>
      <c r="D27" s="40" t="s">
        <v>14</v>
      </c>
      <c r="E27" s="66">
        <f>F27+G27+H27+M27</f>
        <v>14706</v>
      </c>
      <c r="F27" s="12">
        <v>11737</v>
      </c>
      <c r="G27" s="95">
        <v>203</v>
      </c>
      <c r="H27" s="11">
        <f t="shared" si="2"/>
        <v>2762</v>
      </c>
      <c r="I27" s="123">
        <v>43</v>
      </c>
      <c r="J27" s="123">
        <v>1190</v>
      </c>
      <c r="K27" s="123">
        <v>1407</v>
      </c>
      <c r="L27" s="24">
        <v>122</v>
      </c>
      <c r="M27" s="24">
        <v>4</v>
      </c>
    </row>
    <row r="28" spans="1:14" s="6" customFormat="1" ht="9.6" customHeight="1" x14ac:dyDescent="0.15">
      <c r="A28" s="179"/>
      <c r="B28" s="18"/>
      <c r="C28" s="31"/>
      <c r="D28" s="42" t="s">
        <v>15</v>
      </c>
      <c r="E28" s="66">
        <f>G28+H28</f>
        <v>2045</v>
      </c>
      <c r="F28" s="12"/>
      <c r="G28" s="95">
        <v>1</v>
      </c>
      <c r="H28" s="11">
        <f t="shared" si="2"/>
        <v>2044</v>
      </c>
      <c r="I28" s="123"/>
      <c r="J28" s="123">
        <v>1692</v>
      </c>
      <c r="K28" s="123">
        <v>292</v>
      </c>
      <c r="L28" s="24">
        <v>60</v>
      </c>
      <c r="M28" s="24"/>
    </row>
    <row r="29" spans="1:14" s="6" customFormat="1" ht="9.6" customHeight="1" x14ac:dyDescent="0.15">
      <c r="A29" s="179"/>
      <c r="B29" s="18"/>
      <c r="C29" s="31"/>
      <c r="D29" s="43" t="s">
        <v>16</v>
      </c>
      <c r="E29" s="66">
        <f>F29+G29+H29+M29</f>
        <v>6683</v>
      </c>
      <c r="F29" s="12">
        <v>696</v>
      </c>
      <c r="G29" s="95">
        <v>176</v>
      </c>
      <c r="H29" s="11">
        <f t="shared" si="2"/>
        <v>5804</v>
      </c>
      <c r="I29" s="123">
        <v>3349</v>
      </c>
      <c r="J29" s="123">
        <v>1975</v>
      </c>
      <c r="K29" s="123">
        <v>424</v>
      </c>
      <c r="L29" s="24">
        <v>56</v>
      </c>
      <c r="M29" s="24">
        <v>7</v>
      </c>
    </row>
    <row r="30" spans="1:14" s="6" customFormat="1" ht="9.6" customHeight="1" x14ac:dyDescent="0.15">
      <c r="A30" s="179"/>
      <c r="B30" s="18"/>
      <c r="C30" s="31"/>
      <c r="D30" s="44" t="s">
        <v>17</v>
      </c>
      <c r="E30" s="66">
        <f>F30+G30+H30+M30</f>
        <v>496</v>
      </c>
      <c r="F30" s="12">
        <v>78</v>
      </c>
      <c r="G30" s="95">
        <v>9</v>
      </c>
      <c r="H30" s="11">
        <f t="shared" si="2"/>
        <v>401</v>
      </c>
      <c r="I30" s="123">
        <v>86</v>
      </c>
      <c r="J30" s="123">
        <v>277</v>
      </c>
      <c r="K30" s="123">
        <v>32</v>
      </c>
      <c r="L30" s="24">
        <v>6</v>
      </c>
      <c r="M30" s="24">
        <v>8</v>
      </c>
    </row>
    <row r="31" spans="1:14" s="6" customFormat="1" ht="9.6" customHeight="1" thickBot="1" x14ac:dyDescent="0.2">
      <c r="A31" s="179"/>
      <c r="B31" s="18"/>
      <c r="C31" s="211" t="s">
        <v>18</v>
      </c>
      <c r="D31" s="212"/>
      <c r="E31" s="68">
        <f>F31+G31+H31</f>
        <v>429</v>
      </c>
      <c r="F31" s="22">
        <v>279</v>
      </c>
      <c r="G31" s="112">
        <v>5</v>
      </c>
      <c r="H31" s="21">
        <f t="shared" si="2"/>
        <v>145</v>
      </c>
      <c r="I31" s="124">
        <v>51</v>
      </c>
      <c r="J31" s="124">
        <v>69</v>
      </c>
      <c r="K31" s="124">
        <v>24</v>
      </c>
      <c r="L31" s="23">
        <v>1</v>
      </c>
      <c r="M31" s="23"/>
    </row>
    <row r="32" spans="1:14" s="6" customFormat="1" ht="9.6" customHeight="1" thickTop="1" thickBot="1" x14ac:dyDescent="0.2">
      <c r="A32" s="180"/>
      <c r="B32" s="142" t="s">
        <v>35</v>
      </c>
      <c r="C32" s="143"/>
      <c r="D32" s="143"/>
      <c r="E32" s="159">
        <v>219</v>
      </c>
      <c r="F32" s="160"/>
      <c r="G32" s="161"/>
      <c r="H32" s="162"/>
      <c r="I32" s="163"/>
      <c r="J32" s="163"/>
      <c r="K32" s="150"/>
      <c r="L32" s="149"/>
      <c r="M32" s="164"/>
    </row>
    <row r="33" spans="1:15" s="6" customFormat="1" ht="9.6" customHeight="1" x14ac:dyDescent="0.15">
      <c r="A33" s="178" t="s">
        <v>28</v>
      </c>
      <c r="B33" s="225" t="s">
        <v>12</v>
      </c>
      <c r="C33" s="225"/>
      <c r="D33" s="225"/>
      <c r="E33" s="64">
        <v>26331</v>
      </c>
      <c r="F33" s="47">
        <v>14106</v>
      </c>
      <c r="G33" s="109">
        <v>415</v>
      </c>
      <c r="H33" s="46">
        <v>11806</v>
      </c>
      <c r="I33" s="121">
        <v>3671</v>
      </c>
      <c r="J33" s="121">
        <v>5388</v>
      </c>
      <c r="K33" s="121">
        <v>2510</v>
      </c>
      <c r="L33" s="48">
        <v>237</v>
      </c>
      <c r="M33" s="48">
        <v>4</v>
      </c>
    </row>
    <row r="34" spans="1:15" s="6" customFormat="1" ht="9.6" customHeight="1" x14ac:dyDescent="0.15">
      <c r="A34" s="179"/>
      <c r="B34" s="18"/>
      <c r="C34" s="211" t="s">
        <v>13</v>
      </c>
      <c r="D34" s="212"/>
      <c r="E34" s="65">
        <v>25807</v>
      </c>
      <c r="F34" s="37">
        <v>13736</v>
      </c>
      <c r="G34" s="110">
        <v>408</v>
      </c>
      <c r="H34" s="36">
        <v>11659</v>
      </c>
      <c r="I34" s="122">
        <v>3627</v>
      </c>
      <c r="J34" s="122">
        <v>5305</v>
      </c>
      <c r="K34" s="122">
        <v>2490</v>
      </c>
      <c r="L34" s="38">
        <v>237</v>
      </c>
      <c r="M34" s="38">
        <v>4</v>
      </c>
    </row>
    <row r="35" spans="1:15" s="6" customFormat="1" ht="9.6" customHeight="1" x14ac:dyDescent="0.15">
      <c r="A35" s="179"/>
      <c r="B35" s="18"/>
      <c r="C35" s="31" t="s">
        <v>0</v>
      </c>
      <c r="D35" s="40" t="s">
        <v>14</v>
      </c>
      <c r="E35" s="66">
        <v>16339</v>
      </c>
      <c r="F35" s="12">
        <v>13058</v>
      </c>
      <c r="G35" s="95">
        <v>249</v>
      </c>
      <c r="H35" s="11">
        <v>3032</v>
      </c>
      <c r="I35" s="123">
        <v>65</v>
      </c>
      <c r="J35" s="123">
        <v>1177</v>
      </c>
      <c r="K35" s="123">
        <v>1670</v>
      </c>
      <c r="L35" s="24">
        <v>120</v>
      </c>
      <c r="M35" s="24"/>
    </row>
    <row r="36" spans="1:15" s="6" customFormat="1" ht="9.6" customHeight="1" x14ac:dyDescent="0.15">
      <c r="A36" s="179"/>
      <c r="B36" s="18"/>
      <c r="C36" s="31"/>
      <c r="D36" s="42" t="s">
        <v>15</v>
      </c>
      <c r="E36" s="66">
        <v>1857</v>
      </c>
      <c r="F36" s="12"/>
      <c r="G36" s="95"/>
      <c r="H36" s="11">
        <v>1857</v>
      </c>
      <c r="I36" s="123"/>
      <c r="J36" s="123">
        <v>1533</v>
      </c>
      <c r="K36" s="123">
        <v>268</v>
      </c>
      <c r="L36" s="24">
        <v>56</v>
      </c>
      <c r="M36" s="24"/>
    </row>
    <row r="37" spans="1:15" s="6" customFormat="1" ht="9.6" customHeight="1" x14ac:dyDescent="0.15">
      <c r="A37" s="179"/>
      <c r="B37" s="18"/>
      <c r="C37" s="31"/>
      <c r="D37" s="43" t="s">
        <v>16</v>
      </c>
      <c r="E37" s="66">
        <v>7117</v>
      </c>
      <c r="F37" s="12">
        <v>634</v>
      </c>
      <c r="G37" s="95">
        <v>156</v>
      </c>
      <c r="H37" s="11">
        <v>6324</v>
      </c>
      <c r="I37" s="123">
        <v>3455</v>
      </c>
      <c r="J37" s="123">
        <v>2316</v>
      </c>
      <c r="K37" s="123">
        <v>502</v>
      </c>
      <c r="L37" s="24">
        <v>51</v>
      </c>
      <c r="M37" s="24">
        <v>3</v>
      </c>
    </row>
    <row r="38" spans="1:15" s="6" customFormat="1" ht="9.6" customHeight="1" x14ac:dyDescent="0.15">
      <c r="A38" s="179"/>
      <c r="B38" s="18"/>
      <c r="C38" s="31"/>
      <c r="D38" s="44" t="s">
        <v>17</v>
      </c>
      <c r="E38" s="66">
        <v>494</v>
      </c>
      <c r="F38" s="12">
        <v>44</v>
      </c>
      <c r="G38" s="95">
        <v>3</v>
      </c>
      <c r="H38" s="11">
        <v>446</v>
      </c>
      <c r="I38" s="123">
        <v>107</v>
      </c>
      <c r="J38" s="123">
        <v>279</v>
      </c>
      <c r="K38" s="123">
        <v>50</v>
      </c>
      <c r="L38" s="24">
        <v>10</v>
      </c>
      <c r="M38" s="24">
        <v>1</v>
      </c>
    </row>
    <row r="39" spans="1:15" s="6" customFormat="1" ht="9.6" customHeight="1" thickBot="1" x14ac:dyDescent="0.2">
      <c r="A39" s="179"/>
      <c r="B39" s="49"/>
      <c r="C39" s="242" t="s">
        <v>18</v>
      </c>
      <c r="D39" s="243"/>
      <c r="E39" s="67">
        <v>524</v>
      </c>
      <c r="F39" s="51">
        <v>370</v>
      </c>
      <c r="G39" s="111">
        <v>7</v>
      </c>
      <c r="H39" s="50">
        <v>147</v>
      </c>
      <c r="I39" s="125">
        <v>44</v>
      </c>
      <c r="J39" s="125">
        <v>83</v>
      </c>
      <c r="K39" s="125">
        <v>20</v>
      </c>
      <c r="L39" s="52"/>
      <c r="M39" s="52"/>
    </row>
    <row r="40" spans="1:15" s="6" customFormat="1" ht="9.6" customHeight="1" thickTop="1" thickBot="1" x14ac:dyDescent="0.2">
      <c r="A40" s="180"/>
      <c r="B40" s="142" t="s">
        <v>35</v>
      </c>
      <c r="C40" s="143"/>
      <c r="D40" s="143"/>
      <c r="E40" s="159">
        <v>208</v>
      </c>
      <c r="F40" s="160"/>
      <c r="G40" s="161"/>
      <c r="H40" s="162"/>
      <c r="I40" s="163"/>
      <c r="J40" s="163"/>
      <c r="K40" s="150"/>
      <c r="L40" s="149"/>
      <c r="M40" s="164"/>
    </row>
    <row r="41" spans="1:15" s="6" customFormat="1" ht="9.6" customHeight="1" x14ac:dyDescent="0.15">
      <c r="A41" s="179" t="s">
        <v>29</v>
      </c>
      <c r="B41" s="215" t="s">
        <v>12</v>
      </c>
      <c r="C41" s="215"/>
      <c r="D41" s="215"/>
      <c r="E41" s="69">
        <f>E42+E47</f>
        <v>27495</v>
      </c>
      <c r="F41" s="14">
        <f>F42+F47</f>
        <v>14973</v>
      </c>
      <c r="G41" s="113">
        <f t="shared" ref="G41:M41" si="3">G42+G47</f>
        <v>338</v>
      </c>
      <c r="H41" s="116">
        <f t="shared" si="3"/>
        <v>12153</v>
      </c>
      <c r="I41" s="126">
        <f t="shared" si="3"/>
        <v>3642</v>
      </c>
      <c r="J41" s="126">
        <f t="shared" si="3"/>
        <v>5262</v>
      </c>
      <c r="K41" s="126">
        <f t="shared" si="3"/>
        <v>2785</v>
      </c>
      <c r="L41" s="27">
        <f>L42</f>
        <v>464</v>
      </c>
      <c r="M41" s="27">
        <f t="shared" si="3"/>
        <v>30</v>
      </c>
      <c r="O41" s="13"/>
    </row>
    <row r="42" spans="1:15" s="6" customFormat="1" ht="9.6" customHeight="1" x14ac:dyDescent="0.15">
      <c r="A42" s="179"/>
      <c r="B42" s="18"/>
      <c r="C42" s="211" t="s">
        <v>13</v>
      </c>
      <c r="D42" s="212"/>
      <c r="E42" s="70">
        <f>SUM(E43:E46)</f>
        <v>27190</v>
      </c>
      <c r="F42" s="34">
        <f>SUM(F43:F46)</f>
        <v>14783</v>
      </c>
      <c r="G42" s="114">
        <f t="shared" ref="G42:M42" si="4">SUM(G43:G46)</f>
        <v>330</v>
      </c>
      <c r="H42" s="117">
        <f t="shared" si="4"/>
        <v>12050</v>
      </c>
      <c r="I42" s="127">
        <f t="shared" si="4"/>
        <v>3589</v>
      </c>
      <c r="J42" s="127">
        <f t="shared" si="4"/>
        <v>5220</v>
      </c>
      <c r="K42" s="127">
        <f t="shared" si="4"/>
        <v>2777</v>
      </c>
      <c r="L42" s="35">
        <f t="shared" si="4"/>
        <v>464</v>
      </c>
      <c r="M42" s="35">
        <f t="shared" si="4"/>
        <v>26</v>
      </c>
      <c r="N42" s="13"/>
      <c r="O42" s="13"/>
    </row>
    <row r="43" spans="1:15" s="6" customFormat="1" ht="9.6" customHeight="1" x14ac:dyDescent="0.15">
      <c r="A43" s="179"/>
      <c r="B43" s="18"/>
      <c r="C43" s="31" t="s">
        <v>0</v>
      </c>
      <c r="D43" s="40" t="s">
        <v>14</v>
      </c>
      <c r="E43" s="71">
        <v>17632</v>
      </c>
      <c r="F43" s="32">
        <v>14154</v>
      </c>
      <c r="G43" s="115">
        <v>160</v>
      </c>
      <c r="H43" s="118">
        <f>SUM(I43:L43)</f>
        <v>3310</v>
      </c>
      <c r="I43" s="128">
        <v>50</v>
      </c>
      <c r="J43" s="128">
        <v>1004</v>
      </c>
      <c r="K43" s="128">
        <v>1909</v>
      </c>
      <c r="L43" s="119">
        <v>347</v>
      </c>
      <c r="M43" s="33">
        <v>7</v>
      </c>
      <c r="N43" s="13"/>
      <c r="O43" s="13"/>
    </row>
    <row r="44" spans="1:15" s="6" customFormat="1" ht="9.6" customHeight="1" x14ac:dyDescent="0.15">
      <c r="A44" s="179"/>
      <c r="B44" s="18"/>
      <c r="C44" s="31"/>
      <c r="D44" s="42" t="s">
        <v>15</v>
      </c>
      <c r="E44" s="69">
        <f>H44</f>
        <v>1934</v>
      </c>
      <c r="F44" s="15"/>
      <c r="G44" s="92"/>
      <c r="H44" s="11">
        <f>SUM(I44:L44)</f>
        <v>1934</v>
      </c>
      <c r="I44" s="129"/>
      <c r="J44" s="123">
        <v>1600</v>
      </c>
      <c r="K44" s="123">
        <v>279</v>
      </c>
      <c r="L44" s="24">
        <v>55</v>
      </c>
      <c r="M44" s="29"/>
      <c r="N44" s="13"/>
      <c r="O44" s="13"/>
    </row>
    <row r="45" spans="1:15" s="6" customFormat="1" ht="9.6" customHeight="1" x14ac:dyDescent="0.15">
      <c r="A45" s="179"/>
      <c r="B45" s="18"/>
      <c r="C45" s="31"/>
      <c r="D45" s="43" t="s">
        <v>16</v>
      </c>
      <c r="E45" s="69">
        <f>F45+G45+H45+M45</f>
        <v>7232</v>
      </c>
      <c r="F45" s="12">
        <v>593</v>
      </c>
      <c r="G45" s="95">
        <v>167</v>
      </c>
      <c r="H45" s="11">
        <f>SUM(I45:L45)</f>
        <v>6458</v>
      </c>
      <c r="I45" s="123">
        <v>3440</v>
      </c>
      <c r="J45" s="123">
        <v>2417</v>
      </c>
      <c r="K45" s="123">
        <v>545</v>
      </c>
      <c r="L45" s="24">
        <v>56</v>
      </c>
      <c r="M45" s="28">
        <v>14</v>
      </c>
      <c r="N45" s="13"/>
      <c r="O45" s="13"/>
    </row>
    <row r="46" spans="1:15" s="6" customFormat="1" ht="9.6" customHeight="1" x14ac:dyDescent="0.15">
      <c r="A46" s="179"/>
      <c r="B46" s="18"/>
      <c r="C46" s="31"/>
      <c r="D46" s="44" t="s">
        <v>17</v>
      </c>
      <c r="E46" s="69">
        <f>F46+G46+H46+M46</f>
        <v>392</v>
      </c>
      <c r="F46" s="12">
        <v>36</v>
      </c>
      <c r="G46" s="95">
        <v>3</v>
      </c>
      <c r="H46" s="11">
        <f>SUM(I46:L46)</f>
        <v>348</v>
      </c>
      <c r="I46" s="123">
        <v>99</v>
      </c>
      <c r="J46" s="123">
        <v>199</v>
      </c>
      <c r="K46" s="123">
        <v>44</v>
      </c>
      <c r="L46" s="24">
        <v>6</v>
      </c>
      <c r="M46" s="24">
        <v>5</v>
      </c>
      <c r="N46" s="13"/>
      <c r="O46" s="13"/>
    </row>
    <row r="47" spans="1:15" s="6" customFormat="1" ht="9.6" customHeight="1" thickBot="1" x14ac:dyDescent="0.2">
      <c r="A47" s="179"/>
      <c r="B47" s="18"/>
      <c r="C47" s="211" t="s">
        <v>18</v>
      </c>
      <c r="D47" s="212"/>
      <c r="E47" s="72">
        <f>F47+G47+H47+M47</f>
        <v>305</v>
      </c>
      <c r="F47" s="22">
        <v>190</v>
      </c>
      <c r="G47" s="111">
        <v>8</v>
      </c>
      <c r="H47" s="50">
        <f>SUM(I47:L47)</f>
        <v>103</v>
      </c>
      <c r="I47" s="125">
        <v>53</v>
      </c>
      <c r="J47" s="125">
        <v>42</v>
      </c>
      <c r="K47" s="125">
        <v>8</v>
      </c>
      <c r="L47" s="120"/>
      <c r="M47" s="53">
        <v>4</v>
      </c>
      <c r="N47" s="13"/>
      <c r="O47" s="13"/>
    </row>
    <row r="48" spans="1:15" s="6" customFormat="1" ht="9.6" customHeight="1" thickTop="1" thickBot="1" x14ac:dyDescent="0.2">
      <c r="A48" s="180"/>
      <c r="B48" s="142" t="s">
        <v>35</v>
      </c>
      <c r="C48" s="143"/>
      <c r="D48" s="143"/>
      <c r="E48" s="159">
        <v>232</v>
      </c>
      <c r="F48" s="160"/>
      <c r="G48" s="161"/>
      <c r="H48" s="162"/>
      <c r="I48" s="163"/>
      <c r="J48" s="163"/>
      <c r="K48" s="150"/>
      <c r="L48" s="149"/>
      <c r="M48" s="164"/>
      <c r="N48" s="13"/>
      <c r="O48" s="13"/>
    </row>
    <row r="49" spans="1:13" s="6" customFormat="1" ht="9.6" customHeight="1" x14ac:dyDescent="0.15">
      <c r="A49" s="230" t="s">
        <v>37</v>
      </c>
      <c r="B49" s="233" t="s">
        <v>12</v>
      </c>
      <c r="C49" s="234"/>
      <c r="D49" s="235"/>
      <c r="E49" s="74">
        <f t="shared" ref="E49:E55" si="5">IF(SUM(F49:H49,M49)=0,"",SUM(F49:H49,M49))</f>
        <v>28393</v>
      </c>
      <c r="F49" s="75">
        <f>IF(SUM(F50,F55)=0,"",SUM(F50,F55))</f>
        <v>15442</v>
      </c>
      <c r="G49" s="76">
        <f>IF(SUM(G50,G55)=0,"",SUM(G50,G55))</f>
        <v>312</v>
      </c>
      <c r="H49" s="77">
        <f t="shared" ref="H49:H55" si="6">IF(SUM(I49:L49)=0,"",SUM(I49:L49))</f>
        <v>12603</v>
      </c>
      <c r="I49" s="78">
        <f>IF(SUM(I50,I55)=0,"",SUM(I50,I55))</f>
        <v>3708</v>
      </c>
      <c r="J49" s="78">
        <f>IF(SUM(J50,J55)=0,"",SUM(J50,J55))</f>
        <v>5559</v>
      </c>
      <c r="K49" s="78">
        <f>IF(SUM(K50,K55)=0,"",SUM(K50,K55))</f>
        <v>2709</v>
      </c>
      <c r="L49" s="75">
        <f>IF(SUM(L50,L55)=0,"",SUM(L50,L55))</f>
        <v>627</v>
      </c>
      <c r="M49" s="76">
        <f>IF(SUM(M50,M55)=0,"",SUM(M50,M55))</f>
        <v>36</v>
      </c>
    </row>
    <row r="50" spans="1:13" s="6" customFormat="1" ht="9.6" customHeight="1" x14ac:dyDescent="0.15">
      <c r="A50" s="231"/>
      <c r="B50" s="54"/>
      <c r="C50" s="236" t="s">
        <v>13</v>
      </c>
      <c r="D50" s="237"/>
      <c r="E50" s="59">
        <f t="shared" si="5"/>
        <v>28177</v>
      </c>
      <c r="F50" s="26">
        <f>IF(SUM(F51:F54)=0,"",SUM(F51:F54))</f>
        <v>15310</v>
      </c>
      <c r="G50" s="79">
        <f>IF(SUM(G51:G54)=0,"",SUM(G51:G54))</f>
        <v>309</v>
      </c>
      <c r="H50" s="45">
        <f t="shared" si="6"/>
        <v>12522</v>
      </c>
      <c r="I50" s="80">
        <f>IF(SUM(I51:I54)=0,"",SUM(I51:I54))</f>
        <v>3668</v>
      </c>
      <c r="J50" s="80">
        <f>IF(SUM(J51:J54)=0,"",SUM(J51:J54))</f>
        <v>5533</v>
      </c>
      <c r="K50" s="80">
        <f>IF(SUM(K51:K54)=0,"",SUM(K51:K54))</f>
        <v>2695</v>
      </c>
      <c r="L50" s="26">
        <f>IF(SUM(L51:L54)=0,"",SUM(L51:L54))</f>
        <v>626</v>
      </c>
      <c r="M50" s="79">
        <f>IF(SUM(M51:M54)=0,"",SUM(M51:M54))</f>
        <v>36</v>
      </c>
    </row>
    <row r="51" spans="1:13" ht="9.6" customHeight="1" x14ac:dyDescent="0.15">
      <c r="A51" s="231"/>
      <c r="B51" s="54"/>
      <c r="C51" s="54" t="s">
        <v>0</v>
      </c>
      <c r="D51" s="55" t="s">
        <v>14</v>
      </c>
      <c r="E51" s="81">
        <f t="shared" si="5"/>
        <v>18552</v>
      </c>
      <c r="F51" s="82">
        <v>14790</v>
      </c>
      <c r="G51" s="83">
        <v>114</v>
      </c>
      <c r="H51" s="84">
        <f t="shared" si="6"/>
        <v>3631</v>
      </c>
      <c r="I51" s="85">
        <v>48</v>
      </c>
      <c r="J51" s="85">
        <v>1183</v>
      </c>
      <c r="K51" s="85">
        <v>1883</v>
      </c>
      <c r="L51" s="86">
        <f>277+240</f>
        <v>517</v>
      </c>
      <c r="M51" s="87">
        <v>17</v>
      </c>
    </row>
    <row r="52" spans="1:13" ht="9.6" customHeight="1" x14ac:dyDescent="0.15">
      <c r="A52" s="231"/>
      <c r="B52" s="54"/>
      <c r="C52" s="54"/>
      <c r="D52" s="56" t="s">
        <v>15</v>
      </c>
      <c r="E52" s="73">
        <f t="shared" si="5"/>
        <v>1765</v>
      </c>
      <c r="F52" s="88"/>
      <c r="G52" s="89"/>
      <c r="H52" s="7">
        <f t="shared" si="6"/>
        <v>1765</v>
      </c>
      <c r="I52" s="90"/>
      <c r="J52" s="91">
        <v>1456</v>
      </c>
      <c r="K52" s="91">
        <v>254</v>
      </c>
      <c r="L52" s="24">
        <f>55+0</f>
        <v>55</v>
      </c>
      <c r="M52" s="92"/>
    </row>
    <row r="53" spans="1:13" ht="9.6" customHeight="1" x14ac:dyDescent="0.15">
      <c r="A53" s="231"/>
      <c r="B53" s="54"/>
      <c r="C53" s="54"/>
      <c r="D53" s="56" t="s">
        <v>16</v>
      </c>
      <c r="E53" s="73">
        <f t="shared" si="5"/>
        <v>7489</v>
      </c>
      <c r="F53" s="93">
        <v>484</v>
      </c>
      <c r="G53" s="94">
        <v>184</v>
      </c>
      <c r="H53" s="7">
        <f t="shared" si="6"/>
        <v>6804</v>
      </c>
      <c r="I53" s="91">
        <v>3527</v>
      </c>
      <c r="J53" s="91">
        <v>2724</v>
      </c>
      <c r="K53" s="91">
        <v>502</v>
      </c>
      <c r="L53" s="24">
        <f>50+1</f>
        <v>51</v>
      </c>
      <c r="M53" s="95">
        <v>17</v>
      </c>
    </row>
    <row r="54" spans="1:13" ht="9.6" customHeight="1" x14ac:dyDescent="0.15">
      <c r="A54" s="231"/>
      <c r="B54" s="54"/>
      <c r="C54" s="54"/>
      <c r="D54" s="57" t="s">
        <v>17</v>
      </c>
      <c r="E54" s="96">
        <f t="shared" si="5"/>
        <v>371</v>
      </c>
      <c r="F54" s="97">
        <v>36</v>
      </c>
      <c r="G54" s="98">
        <v>11</v>
      </c>
      <c r="H54" s="8">
        <f t="shared" si="6"/>
        <v>322</v>
      </c>
      <c r="I54" s="99">
        <v>93</v>
      </c>
      <c r="J54" s="99">
        <v>170</v>
      </c>
      <c r="K54" s="99">
        <v>56</v>
      </c>
      <c r="L54" s="25">
        <f>2+1</f>
        <v>3</v>
      </c>
      <c r="M54" s="100">
        <v>2</v>
      </c>
    </row>
    <row r="55" spans="1:13" ht="9.6" customHeight="1" thickBot="1" x14ac:dyDescent="0.2">
      <c r="A55" s="231"/>
      <c r="B55" s="58"/>
      <c r="C55" s="238" t="s">
        <v>18</v>
      </c>
      <c r="D55" s="239"/>
      <c r="E55" s="96">
        <f t="shared" si="5"/>
        <v>216</v>
      </c>
      <c r="F55" s="97">
        <v>132</v>
      </c>
      <c r="G55" s="98">
        <v>3</v>
      </c>
      <c r="H55" s="8">
        <f t="shared" si="6"/>
        <v>81</v>
      </c>
      <c r="I55" s="99">
        <v>40</v>
      </c>
      <c r="J55" s="99">
        <v>26</v>
      </c>
      <c r="K55" s="99">
        <v>14</v>
      </c>
      <c r="L55" s="25">
        <f>1+0</f>
        <v>1</v>
      </c>
      <c r="M55" s="101"/>
    </row>
    <row r="56" spans="1:13" ht="9.6" customHeight="1" thickTop="1" thickBot="1" x14ac:dyDescent="0.2">
      <c r="A56" s="232"/>
      <c r="B56" s="240" t="s">
        <v>19</v>
      </c>
      <c r="C56" s="241"/>
      <c r="D56" s="241"/>
      <c r="E56" s="102">
        <v>238</v>
      </c>
      <c r="F56" s="103"/>
      <c r="G56" s="104"/>
      <c r="H56" s="104"/>
      <c r="I56" s="104"/>
      <c r="J56" s="104"/>
      <c r="K56" s="104"/>
      <c r="L56" s="104"/>
      <c r="M56" s="104"/>
    </row>
    <row r="57" spans="1:13" ht="9.6" customHeight="1" x14ac:dyDescent="0.15">
      <c r="A57" s="230" t="s">
        <v>33</v>
      </c>
      <c r="B57" s="233" t="s">
        <v>12</v>
      </c>
      <c r="C57" s="234"/>
      <c r="D57" s="235"/>
      <c r="E57" s="74">
        <f t="shared" ref="E57:E63" si="7">IF(SUM(F57:H57,M57)=0,"",SUM(F57:H57,M57))</f>
        <v>30221</v>
      </c>
      <c r="F57" s="75">
        <f>IF(SUM(F58,F63)=0,"",SUM(F58,F63))</f>
        <v>16652</v>
      </c>
      <c r="G57" s="76">
        <f>IF(SUM(G58,G63)=0,"",SUM(G58,G63))</f>
        <v>268</v>
      </c>
      <c r="H57" s="77">
        <f t="shared" ref="H57:H63" si="8">IF(SUM(I57:L57)=0,"",SUM(I57:L57))</f>
        <v>13289</v>
      </c>
      <c r="I57" s="78">
        <f>IF(SUM(I58,I63)=0,"",SUM(I58,I63))</f>
        <v>4105</v>
      </c>
      <c r="J57" s="78">
        <f>IF(SUM(J58,J63)=0,"",SUM(J58,J63))</f>
        <v>5950</v>
      </c>
      <c r="K57" s="78">
        <f>IF(SUM(K58,K63)=0,"",SUM(K58,K63))</f>
        <v>2863</v>
      </c>
      <c r="L57" s="75">
        <f>IF(SUM(L58,L63)=0,"",SUM(L58,L63))</f>
        <v>371</v>
      </c>
      <c r="M57" s="76">
        <f>IF(SUM(M58,M63)=0,"",SUM(M58,M63))</f>
        <v>12</v>
      </c>
    </row>
    <row r="58" spans="1:13" ht="9.6" customHeight="1" x14ac:dyDescent="0.15">
      <c r="A58" s="231"/>
      <c r="B58" s="54"/>
      <c r="C58" s="236" t="s">
        <v>13</v>
      </c>
      <c r="D58" s="237"/>
      <c r="E58" s="59">
        <f t="shared" si="7"/>
        <v>29723</v>
      </c>
      <c r="F58" s="26">
        <f>IF(SUM(F59:F62)=0,"",SUM(F59:F62))</f>
        <v>16433</v>
      </c>
      <c r="G58" s="79">
        <f>IF(SUM(G59:G62)=0,"",SUM(G59:G62))</f>
        <v>264</v>
      </c>
      <c r="H58" s="45">
        <f t="shared" si="8"/>
        <v>13015</v>
      </c>
      <c r="I58" s="80">
        <f>IF(SUM(I59:I62)=0,"",SUM(I59:I62))</f>
        <v>3941</v>
      </c>
      <c r="J58" s="80">
        <f>IF(SUM(J59:J62)=0,"",SUM(J59:J62))</f>
        <v>5868</v>
      </c>
      <c r="K58" s="80">
        <f>IF(SUM(K59:K62)=0,"",SUM(K59:K62))</f>
        <v>2837</v>
      </c>
      <c r="L58" s="26">
        <f>IF(SUM(L59:L62)=0,"",SUM(L59:L62))</f>
        <v>369</v>
      </c>
      <c r="M58" s="79">
        <f>IF(SUM(M59:M62)=0,"",SUM(M59:M62))</f>
        <v>11</v>
      </c>
    </row>
    <row r="59" spans="1:13" ht="9.6" customHeight="1" x14ac:dyDescent="0.15">
      <c r="A59" s="231"/>
      <c r="B59" s="54"/>
      <c r="C59" s="54" t="s">
        <v>0</v>
      </c>
      <c r="D59" s="55" t="s">
        <v>14</v>
      </c>
      <c r="E59" s="81">
        <f t="shared" si="7"/>
        <v>19618</v>
      </c>
      <c r="F59" s="82">
        <v>15930</v>
      </c>
      <c r="G59" s="83">
        <v>106</v>
      </c>
      <c r="H59" s="84">
        <f t="shared" si="8"/>
        <v>3578</v>
      </c>
      <c r="I59" s="85">
        <v>61</v>
      </c>
      <c r="J59" s="85">
        <v>1250</v>
      </c>
      <c r="K59" s="85">
        <v>2002</v>
      </c>
      <c r="L59" s="86">
        <v>265</v>
      </c>
      <c r="M59" s="87">
        <v>4</v>
      </c>
    </row>
    <row r="60" spans="1:13" ht="9.6" customHeight="1" x14ac:dyDescent="0.15">
      <c r="A60" s="231"/>
      <c r="B60" s="54"/>
      <c r="C60" s="54"/>
      <c r="D60" s="56" t="s">
        <v>15</v>
      </c>
      <c r="E60" s="73">
        <f t="shared" si="7"/>
        <v>1838</v>
      </c>
      <c r="F60" s="93">
        <v>1</v>
      </c>
      <c r="G60" s="89"/>
      <c r="H60" s="7">
        <f t="shared" si="8"/>
        <v>1837</v>
      </c>
      <c r="I60" s="91">
        <v>4</v>
      </c>
      <c r="J60" s="91">
        <v>1521</v>
      </c>
      <c r="K60" s="91">
        <v>260</v>
      </c>
      <c r="L60" s="24">
        <v>52</v>
      </c>
      <c r="M60" s="92"/>
    </row>
    <row r="61" spans="1:13" ht="9.6" customHeight="1" x14ac:dyDescent="0.15">
      <c r="A61" s="231"/>
      <c r="B61" s="54"/>
      <c r="C61" s="54"/>
      <c r="D61" s="56" t="s">
        <v>16</v>
      </c>
      <c r="E61" s="73">
        <f t="shared" si="7"/>
        <v>7865</v>
      </c>
      <c r="F61" s="93">
        <v>467</v>
      </c>
      <c r="G61" s="94">
        <v>150</v>
      </c>
      <c r="H61" s="7">
        <f t="shared" si="8"/>
        <v>7241</v>
      </c>
      <c r="I61" s="91">
        <v>3752</v>
      </c>
      <c r="J61" s="91">
        <v>2912</v>
      </c>
      <c r="K61" s="91">
        <v>528</v>
      </c>
      <c r="L61" s="24">
        <v>49</v>
      </c>
      <c r="M61" s="95">
        <v>7</v>
      </c>
    </row>
    <row r="62" spans="1:13" ht="9.6" customHeight="1" x14ac:dyDescent="0.15">
      <c r="A62" s="231"/>
      <c r="B62" s="54"/>
      <c r="C62" s="54"/>
      <c r="D62" s="57" t="s">
        <v>17</v>
      </c>
      <c r="E62" s="96">
        <f t="shared" si="7"/>
        <v>402</v>
      </c>
      <c r="F62" s="97">
        <v>35</v>
      </c>
      <c r="G62" s="98">
        <v>8</v>
      </c>
      <c r="H62" s="8">
        <f t="shared" si="8"/>
        <v>359</v>
      </c>
      <c r="I62" s="99">
        <v>124</v>
      </c>
      <c r="J62" s="99">
        <v>185</v>
      </c>
      <c r="K62" s="99">
        <v>47</v>
      </c>
      <c r="L62" s="25">
        <v>3</v>
      </c>
      <c r="M62" s="101"/>
    </row>
    <row r="63" spans="1:13" ht="9.6" customHeight="1" thickBot="1" x14ac:dyDescent="0.2">
      <c r="A63" s="231"/>
      <c r="B63" s="58"/>
      <c r="C63" s="238" t="s">
        <v>18</v>
      </c>
      <c r="D63" s="239"/>
      <c r="E63" s="96">
        <f t="shared" si="7"/>
        <v>498</v>
      </c>
      <c r="F63" s="97">
        <v>219</v>
      </c>
      <c r="G63" s="98">
        <v>4</v>
      </c>
      <c r="H63" s="8">
        <f t="shared" si="8"/>
        <v>274</v>
      </c>
      <c r="I63" s="99">
        <v>164</v>
      </c>
      <c r="J63" s="99">
        <v>82</v>
      </c>
      <c r="K63" s="99">
        <v>26</v>
      </c>
      <c r="L63" s="25">
        <v>2</v>
      </c>
      <c r="M63" s="101">
        <v>1</v>
      </c>
    </row>
    <row r="64" spans="1:13" ht="9.6" customHeight="1" thickTop="1" thickBot="1" x14ac:dyDescent="0.2">
      <c r="A64" s="232"/>
      <c r="B64" s="240" t="s">
        <v>19</v>
      </c>
      <c r="C64" s="241"/>
      <c r="D64" s="241"/>
      <c r="E64" s="102">
        <v>141</v>
      </c>
      <c r="F64" s="103"/>
      <c r="G64" s="104"/>
      <c r="H64" s="104"/>
      <c r="I64" s="104"/>
      <c r="J64" s="104"/>
      <c r="K64" s="104"/>
      <c r="L64" s="104"/>
      <c r="M64" s="104"/>
    </row>
    <row r="65" spans="1:13" ht="9.6" customHeight="1" x14ac:dyDescent="0.15">
      <c r="A65" s="227" t="s">
        <v>30</v>
      </c>
      <c r="B65" s="227"/>
      <c r="C65" s="227"/>
      <c r="D65" s="227"/>
      <c r="E65" s="16"/>
      <c r="F65" s="17"/>
      <c r="G65" s="17"/>
      <c r="H65" s="17"/>
      <c r="I65" s="228"/>
      <c r="J65" s="228"/>
      <c r="K65" s="228"/>
      <c r="L65" s="228"/>
      <c r="M65" s="228"/>
    </row>
    <row r="66" spans="1:13" ht="9.6" customHeight="1" x14ac:dyDescent="0.15">
      <c r="A66" s="229" t="s">
        <v>31</v>
      </c>
      <c r="B66" s="229"/>
      <c r="C66" s="229"/>
      <c r="D66" s="229"/>
      <c r="E66" s="17"/>
      <c r="F66" s="17"/>
      <c r="G66" s="17"/>
      <c r="H66" s="17"/>
      <c r="I66" s="17"/>
      <c r="J66" s="17"/>
      <c r="K66" s="17"/>
      <c r="L66" s="17"/>
      <c r="M66" s="17"/>
    </row>
    <row r="67" spans="1:13" ht="9.6" customHeight="1" x14ac:dyDescent="0.15">
      <c r="A67" s="165"/>
    </row>
  </sheetData>
  <mergeCells count="65">
    <mergeCell ref="B64:D64"/>
    <mergeCell ref="B33:D33"/>
    <mergeCell ref="C34:D34"/>
    <mergeCell ref="C39:D39"/>
    <mergeCell ref="B25:D25"/>
    <mergeCell ref="C26:D26"/>
    <mergeCell ref="C31:D31"/>
    <mergeCell ref="A65:D65"/>
    <mergeCell ref="I65:M65"/>
    <mergeCell ref="A66:D66"/>
    <mergeCell ref="B41:D41"/>
    <mergeCell ref="C42:D42"/>
    <mergeCell ref="C47:D47"/>
    <mergeCell ref="A49:A56"/>
    <mergeCell ref="B49:D49"/>
    <mergeCell ref="C50:D50"/>
    <mergeCell ref="C55:D55"/>
    <mergeCell ref="B56:D56"/>
    <mergeCell ref="A57:A64"/>
    <mergeCell ref="A41:A48"/>
    <mergeCell ref="B57:D57"/>
    <mergeCell ref="C58:D58"/>
    <mergeCell ref="C63:D63"/>
    <mergeCell ref="K19:L19"/>
    <mergeCell ref="K20:L20"/>
    <mergeCell ref="K21:L21"/>
    <mergeCell ref="K22:L22"/>
    <mergeCell ref="C23:D23"/>
    <mergeCell ref="K23:L23"/>
    <mergeCell ref="K17:L17"/>
    <mergeCell ref="C18:D18"/>
    <mergeCell ref="K18:L18"/>
    <mergeCell ref="B9:D9"/>
    <mergeCell ref="K9:L9"/>
    <mergeCell ref="C10:D10"/>
    <mergeCell ref="K10:L10"/>
    <mergeCell ref="K11:L11"/>
    <mergeCell ref="K12:L12"/>
    <mergeCell ref="K13:L13"/>
    <mergeCell ref="K14:L14"/>
    <mergeCell ref="C15:D15"/>
    <mergeCell ref="K15:L15"/>
    <mergeCell ref="B17:D17"/>
    <mergeCell ref="K5:L5"/>
    <mergeCell ref="B7:D7"/>
    <mergeCell ref="K7:L7"/>
    <mergeCell ref="A1:D1"/>
    <mergeCell ref="J1:M1"/>
    <mergeCell ref="A2:A4"/>
    <mergeCell ref="B2:D4"/>
    <mergeCell ref="E2:E4"/>
    <mergeCell ref="F2:F4"/>
    <mergeCell ref="G2:G4"/>
    <mergeCell ref="H2:L2"/>
    <mergeCell ref="M2:M4"/>
    <mergeCell ref="H3:H4"/>
    <mergeCell ref="B6:D6"/>
    <mergeCell ref="A33:A40"/>
    <mergeCell ref="A25:A32"/>
    <mergeCell ref="B8:D8"/>
    <mergeCell ref="A5:A6"/>
    <mergeCell ref="A7:A8"/>
    <mergeCell ref="A9:A16"/>
    <mergeCell ref="A17:A24"/>
    <mergeCell ref="B5:D5"/>
  </mergeCells>
  <phoneticPr fontId="2"/>
  <pageMargins left="0.59055118110236227" right="0.55118110236220474" top="0.74803149606299213" bottom="0.19685039370078741" header="0.51181102362204722" footer="0.51181102362204722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S55～R2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ex_s_kimishima</dc:creator>
  <cp:lastModifiedBy>藤田　眞二</cp:lastModifiedBy>
  <cp:lastPrinted>2021-12-20T02:09:06Z</cp:lastPrinted>
  <dcterms:created xsi:type="dcterms:W3CDTF">2021-08-31T05:46:47Z</dcterms:created>
  <dcterms:modified xsi:type="dcterms:W3CDTF">2023-12-28T02:33:05Z</dcterms:modified>
</cp:coreProperties>
</file>