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C950BC4F-9E5C-455C-BD5C-A25A788F7538}" xr6:coauthVersionLast="47" xr6:coauthVersionMax="47" xr10:uidLastSave="{00000000-0000-0000-0000-000000000000}"/>
  <bookViews>
    <workbookView xWindow="-120" yWindow="-120" windowWidth="20730" windowHeight="11160" tabRatio="724"/>
  </bookViews>
  <sheets>
    <sheet name="小学校の推移" sheetId="20" r:id="rId1"/>
  </sheets>
  <externalReferences>
    <externalReference r:id="rId2"/>
    <externalReference r:id="rId3"/>
    <externalReference r:id="rId4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 localSheetId="0">#REF!</definedName>
    <definedName name="【6】《23》町税">#REF!</definedName>
    <definedName name="_xlnm.Print_Area" localSheetId="0">小学校の推移!$A$1:$J$58</definedName>
    <definedName name="小学校" localSheetId="0">[1]《20》各会計決算!#REF!</definedName>
    <definedName name="小学校">[1]《20》各会計決算!#REF!</definedName>
    <definedName name="人口2">'[3] 【1】人口'!#REF!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0" l="1"/>
  <c r="J52" i="20" s="1"/>
  <c r="D52" i="20"/>
  <c r="G51" i="20"/>
  <c r="J51" i="20"/>
  <c r="D50" i="20"/>
  <c r="D48" i="20"/>
  <c r="G50" i="20"/>
  <c r="J50" i="20" s="1"/>
  <c r="G49" i="20"/>
  <c r="J49" i="20"/>
  <c r="D5" i="20"/>
  <c r="J5" i="20" s="1"/>
  <c r="G5" i="20"/>
  <c r="D6" i="20"/>
  <c r="J6" i="20" s="1"/>
  <c r="G6" i="20"/>
  <c r="D7" i="20"/>
  <c r="G7" i="20"/>
  <c r="J7" i="20" s="1"/>
  <c r="D8" i="20"/>
  <c r="G8" i="20"/>
  <c r="J8" i="20" s="1"/>
  <c r="D9" i="20"/>
  <c r="J9" i="20"/>
  <c r="G9" i="20"/>
  <c r="D10" i="20"/>
  <c r="J10" i="20" s="1"/>
  <c r="G10" i="20"/>
  <c r="D11" i="20"/>
  <c r="G11" i="20"/>
  <c r="J11" i="20" s="1"/>
  <c r="D12" i="20"/>
  <c r="G12" i="20"/>
  <c r="J12" i="20" s="1"/>
  <c r="D13" i="20"/>
  <c r="J13" i="20"/>
  <c r="G13" i="20"/>
  <c r="D14" i="20"/>
  <c r="J14" i="20" s="1"/>
  <c r="G14" i="20"/>
  <c r="D15" i="20"/>
  <c r="G15" i="20"/>
  <c r="J15" i="20" s="1"/>
  <c r="D16" i="20"/>
  <c r="G16" i="20"/>
  <c r="J16" i="20" s="1"/>
  <c r="D17" i="20"/>
  <c r="J17" i="20"/>
  <c r="G17" i="20"/>
  <c r="D18" i="20"/>
  <c r="J18" i="20" s="1"/>
  <c r="G18" i="20"/>
  <c r="D19" i="20"/>
  <c r="J19" i="20"/>
  <c r="D20" i="20"/>
  <c r="J20" i="20"/>
  <c r="D21" i="20"/>
  <c r="G21" i="20"/>
  <c r="J21" i="20" s="1"/>
  <c r="D22" i="20"/>
  <c r="J22" i="20" s="1"/>
  <c r="G22" i="20"/>
  <c r="D23" i="20"/>
  <c r="J23" i="20" s="1"/>
  <c r="G23" i="20"/>
  <c r="D24" i="20"/>
  <c r="G24" i="20"/>
  <c r="J24" i="20" s="1"/>
  <c r="D25" i="20"/>
  <c r="G25" i="20"/>
  <c r="J25" i="20" s="1"/>
  <c r="D26" i="20"/>
  <c r="J26" i="20" s="1"/>
  <c r="G26" i="20"/>
  <c r="D27" i="20"/>
  <c r="J27" i="20" s="1"/>
  <c r="G27" i="20"/>
  <c r="D28" i="20"/>
  <c r="G28" i="20"/>
  <c r="J28" i="20" s="1"/>
  <c r="D29" i="20"/>
  <c r="G29" i="20"/>
  <c r="J29" i="20" s="1"/>
  <c r="D30" i="20"/>
  <c r="J30" i="20" s="1"/>
  <c r="G30" i="20"/>
  <c r="D31" i="20"/>
  <c r="G31" i="20"/>
  <c r="J31" i="20" s="1"/>
  <c r="E32" i="20"/>
  <c r="F32" i="20"/>
  <c r="D32" i="20"/>
  <c r="J32" i="20" s="1"/>
  <c r="G32" i="20"/>
  <c r="D33" i="20"/>
  <c r="J33" i="20" s="1"/>
  <c r="G33" i="20"/>
  <c r="D34" i="20"/>
  <c r="J34" i="20" s="1"/>
  <c r="G34" i="20"/>
  <c r="D35" i="20"/>
  <c r="G35" i="20"/>
  <c r="J35" i="20" s="1"/>
  <c r="D36" i="20"/>
  <c r="J36" i="20"/>
  <c r="D37" i="20"/>
  <c r="J37" i="20"/>
  <c r="D38" i="20"/>
  <c r="J38" i="20" s="1"/>
  <c r="D39" i="20"/>
  <c r="J39" i="20" s="1"/>
  <c r="D40" i="20"/>
  <c r="J40" i="20" s="1"/>
  <c r="D41" i="20"/>
  <c r="J41" i="20"/>
  <c r="D42" i="20"/>
  <c r="G42" i="20"/>
  <c r="J42" i="20"/>
  <c r="D43" i="20"/>
  <c r="J43" i="20" s="1"/>
  <c r="G43" i="20"/>
  <c r="D44" i="20"/>
  <c r="J44" i="20" s="1"/>
  <c r="G44" i="20"/>
  <c r="D45" i="20"/>
  <c r="G45" i="20"/>
  <c r="J45" i="20" s="1"/>
  <c r="D46" i="20"/>
  <c r="G46" i="20"/>
  <c r="J46" i="20" s="1"/>
  <c r="D47" i="20"/>
  <c r="J47" i="20"/>
  <c r="G47" i="20"/>
  <c r="G48" i="20"/>
  <c r="J48" i="20" s="1"/>
</calcChain>
</file>

<file path=xl/sharedStrings.xml><?xml version="1.0" encoding="utf-8"?>
<sst xmlns="http://schemas.openxmlformats.org/spreadsheetml/2006/main" count="25" uniqueCount="22">
  <si>
    <t>女</t>
    <rPh sb="0" eb="1">
      <t>ジョ</t>
    </rPh>
    <phoneticPr fontId="2"/>
  </si>
  <si>
    <t>男</t>
    <rPh sb="0" eb="1">
      <t>ダン</t>
    </rPh>
    <phoneticPr fontId="2"/>
  </si>
  <si>
    <t>学級数</t>
    <rPh sb="0" eb="2">
      <t>ガッキュウ</t>
    </rPh>
    <rPh sb="2" eb="3">
      <t>スウ</t>
    </rPh>
    <phoneticPr fontId="2"/>
  </si>
  <si>
    <t>年</t>
    <rPh sb="0" eb="1">
      <t>ネン</t>
    </rPh>
    <phoneticPr fontId="2"/>
  </si>
  <si>
    <t xml:space="preserve"> 2</t>
  </si>
  <si>
    <t xml:space="preserve"> 3</t>
  </si>
  <si>
    <t xml:space="preserve"> 4</t>
  </si>
  <si>
    <t xml:space="preserve"> 5</t>
    <phoneticPr fontId="2"/>
  </si>
  <si>
    <t xml:space="preserve"> 8</t>
    <phoneticPr fontId="2"/>
  </si>
  <si>
    <t xml:space="preserve"> 9</t>
    <phoneticPr fontId="2"/>
  </si>
  <si>
    <t xml:space="preserve"> 7</t>
    <phoneticPr fontId="2"/>
  </si>
  <si>
    <t xml:space="preserve"> 6</t>
    <phoneticPr fontId="2"/>
  </si>
  <si>
    <t>総数</t>
    <rPh sb="0" eb="1">
      <t>フサ</t>
    </rPh>
    <rPh sb="1" eb="2">
      <t>カズ</t>
    </rPh>
    <phoneticPr fontId="2"/>
  </si>
  <si>
    <t>教員数</t>
    <rPh sb="0" eb="1">
      <t>キョウ</t>
    </rPh>
    <rPh sb="1" eb="2">
      <t>イン</t>
    </rPh>
    <rPh sb="2" eb="3">
      <t>スウ</t>
    </rPh>
    <phoneticPr fontId="2"/>
  </si>
  <si>
    <t>児童数</t>
    <rPh sb="0" eb="1">
      <t>ジ</t>
    </rPh>
    <rPh sb="1" eb="2">
      <t>ワラベ</t>
    </rPh>
    <rPh sb="2" eb="3">
      <t>スウ</t>
    </rPh>
    <phoneticPr fontId="2"/>
  </si>
  <si>
    <t>学校数</t>
    <rPh sb="0" eb="2">
      <t>ガッコウ</t>
    </rPh>
    <rPh sb="2" eb="3">
      <t>スウ</t>
    </rPh>
    <phoneticPr fontId="2"/>
  </si>
  <si>
    <t>各年５月１日現在　単位：人</t>
    <phoneticPr fontId="2"/>
  </si>
  <si>
    <t>昭和48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</si>
  <si>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</si>
  <si>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>教員1人  当たりの   児童数</t>
    <rPh sb="0" eb="2">
      <t>キョウイン</t>
    </rPh>
    <rPh sb="3" eb="4">
      <t>ニン</t>
    </rPh>
    <rPh sb="6" eb="7">
      <t>ア</t>
    </rPh>
    <rPh sb="13" eb="15">
      <t>ジドウ</t>
    </rPh>
    <rPh sb="15" eb="16">
      <t>スウ</t>
    </rPh>
    <phoneticPr fontId="2"/>
  </si>
  <si>
    <t>令和元</t>
    <rPh sb="0" eb="2">
      <t>レイワ</t>
    </rPh>
    <phoneticPr fontId="2"/>
  </si>
  <si>
    <t>小学校の推移</t>
    <rPh sb="0" eb="3">
      <t>ショウガッコウ</t>
    </rPh>
    <rPh sb="4" eb="6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</si>
</sst>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#,##0_ "/>
    <numFmt numFmtId="179" formatCode="0.0;&quot;△ &quot;0.0"/>
    <numFmt numFmtId="180" formatCode="0.0_ "/>
    <numFmt numFmtId="192" formatCode="#,##0;&quot;△ &quot;#,##0"/>
    <numFmt numFmtId="194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9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3" xfId="3" applyFont="1" applyFill="1" applyBorder="1" applyAlignment="1">
      <alignment vertical="center"/>
    </xf>
    <xf numFmtId="38" fontId="3" fillId="0" borderId="4" xfId="3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vertical="center"/>
    </xf>
    <xf numFmtId="192" fontId="8" fillId="0" borderId="3" xfId="4" applyNumberFormat="1" applyFont="1" applyFill="1" applyBorder="1" applyAlignment="1">
      <alignment vertical="center"/>
    </xf>
    <xf numFmtId="194" fontId="8" fillId="0" borderId="3" xfId="2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8" fontId="3" fillId="0" borderId="6" xfId="3" applyFont="1" applyFill="1" applyBorder="1" applyAlignment="1">
      <alignment vertical="center"/>
    </xf>
    <xf numFmtId="38" fontId="3" fillId="0" borderId="0" xfId="3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38" fontId="3" fillId="0" borderId="8" xfId="3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38" fontId="3" fillId="0" borderId="10" xfId="3" applyFont="1" applyFill="1" applyBorder="1" applyAlignment="1">
      <alignment vertical="center"/>
    </xf>
    <xf numFmtId="38" fontId="3" fillId="0" borderId="11" xfId="3" applyFont="1" applyFill="1" applyBorder="1" applyAlignment="1">
      <alignment vertical="center"/>
    </xf>
    <xf numFmtId="38" fontId="3" fillId="0" borderId="0" xfId="3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>
      <alignment vertical="center"/>
    </xf>
    <xf numFmtId="38" fontId="3" fillId="0" borderId="6" xfId="3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>
      <alignment horizontal="center" vertical="center"/>
    </xf>
    <xf numFmtId="38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8" fontId="3" fillId="0" borderId="10" xfId="3" applyFont="1" applyFill="1" applyBorder="1" applyAlignment="1" applyProtection="1">
      <alignment vertical="center"/>
      <protection locked="0"/>
    </xf>
    <xf numFmtId="38" fontId="3" fillId="0" borderId="8" xfId="0" applyNumberFormat="1" applyFont="1" applyFill="1" applyBorder="1" applyAlignment="1">
      <alignment vertical="center"/>
    </xf>
    <xf numFmtId="180" fontId="3" fillId="0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0" xfId="3" applyFont="1" applyFill="1" applyBorder="1" applyAlignment="1" applyProtection="1">
      <alignment vertical="center"/>
      <protection locked="0"/>
    </xf>
    <xf numFmtId="38" fontId="3" fillId="2" borderId="8" xfId="0" applyNumberFormat="1" applyFont="1" applyFill="1" applyBorder="1" applyAlignment="1">
      <alignment vertical="center"/>
    </xf>
    <xf numFmtId="192" fontId="8" fillId="2" borderId="3" xfId="4" applyNumberFormat="1" applyFont="1" applyFill="1" applyBorder="1" applyAlignment="1">
      <alignment vertical="center"/>
    </xf>
    <xf numFmtId="38" fontId="3" fillId="2" borderId="6" xfId="3" applyFont="1" applyFill="1" applyBorder="1" applyAlignment="1" applyProtection="1">
      <alignment vertical="center"/>
      <protection locked="0"/>
    </xf>
    <xf numFmtId="38" fontId="3" fillId="2" borderId="10" xfId="3" applyFont="1" applyFill="1" applyBorder="1" applyAlignment="1" applyProtection="1">
      <alignment vertical="center"/>
      <protection locked="0"/>
    </xf>
    <xf numFmtId="38" fontId="3" fillId="2" borderId="11" xfId="3" applyFont="1" applyFill="1" applyBorder="1" applyAlignment="1">
      <alignment vertical="center"/>
    </xf>
    <xf numFmtId="38" fontId="3" fillId="2" borderId="4" xfId="3" applyFont="1" applyFill="1" applyBorder="1" applyAlignment="1">
      <alignment vertical="center"/>
    </xf>
    <xf numFmtId="194" fontId="8" fillId="2" borderId="3" xfId="2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38" fontId="3" fillId="2" borderId="14" xfId="3" applyFont="1" applyFill="1" applyBorder="1" applyAlignment="1" applyProtection="1">
      <alignment vertical="center"/>
      <protection locked="0"/>
    </xf>
    <xf numFmtId="38" fontId="3" fillId="2" borderId="15" xfId="0" applyNumberFormat="1" applyFont="1" applyFill="1" applyBorder="1" applyAlignment="1">
      <alignment vertical="center"/>
    </xf>
    <xf numFmtId="192" fontId="8" fillId="2" borderId="16" xfId="4" applyNumberFormat="1" applyFont="1" applyFill="1" applyBorder="1" applyAlignment="1">
      <alignment vertical="center"/>
    </xf>
    <xf numFmtId="38" fontId="3" fillId="2" borderId="17" xfId="3" applyFont="1" applyFill="1" applyBorder="1" applyAlignment="1" applyProtection="1">
      <alignment vertical="center"/>
      <protection locked="0"/>
    </xf>
    <xf numFmtId="38" fontId="3" fillId="2" borderId="18" xfId="3" applyFont="1" applyFill="1" applyBorder="1" applyAlignment="1" applyProtection="1">
      <alignment vertical="center"/>
      <protection locked="0"/>
    </xf>
    <xf numFmtId="38" fontId="3" fillId="2" borderId="19" xfId="3" applyFont="1" applyFill="1" applyBorder="1" applyAlignment="1">
      <alignment vertical="center"/>
    </xf>
    <xf numFmtId="38" fontId="3" fillId="2" borderId="20" xfId="3" applyFont="1" applyFill="1" applyBorder="1" applyAlignment="1">
      <alignment vertical="center"/>
    </xf>
    <xf numFmtId="194" fontId="8" fillId="2" borderId="16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</cellXfs>
  <cellStyles count="5">
    <cellStyle name="Normal" xfId="1"/>
    <cellStyle name="パーセント" xfId="2" builtinId="5"/>
    <cellStyle name="桁区切り" xfId="3" builtinId="6"/>
    <cellStyle name="桁区切り 2" xfId="4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5"/>
  <sheetViews>
    <sheetView tabSelected="1" view="pageBreakPreview" zoomScaleNormal="100" zoomScaleSheetLayoutView="100" workbookViewId="0">
      <pane xSplit="1" ySplit="4" topLeftCell="B5" activePane="bottomRight" state="frozen"/>
      <selection sqref="A1:M1"/>
      <selection pane="topRight" sqref="A1:M1"/>
      <selection pane="bottomLeft" sqref="A1:M1"/>
      <selection pane="bottomRight" activeCell="A2" sqref="A2:C2"/>
    </sheetView>
  </sheetViews>
  <sheetFormatPr defaultRowHeight="12.2" customHeight="1" x14ac:dyDescent="0.15"/>
  <cols>
    <col min="1" max="10" width="8.625" style="15" customWidth="1"/>
    <col min="11" max="11" width="11.75" style="15" customWidth="1"/>
    <col min="12" max="12" width="8.875" style="15" customWidth="1"/>
    <col min="13" max="223" width="11.75" style="15" customWidth="1"/>
    <col min="224" max="16384" width="9" style="15"/>
  </cols>
  <sheetData>
    <row r="2" spans="1:10" ht="20.100000000000001" customHeight="1" x14ac:dyDescent="0.15">
      <c r="A2" s="53" t="s">
        <v>21</v>
      </c>
      <c r="B2" s="53"/>
      <c r="C2" s="53"/>
      <c r="D2" s="7"/>
      <c r="E2" s="7"/>
      <c r="G2" s="52" t="s">
        <v>16</v>
      </c>
      <c r="H2" s="52"/>
      <c r="I2" s="52"/>
      <c r="J2" s="52"/>
    </row>
    <row r="3" spans="1:10" ht="17.100000000000001" customHeight="1" x14ac:dyDescent="0.15">
      <c r="A3" s="54" t="s">
        <v>3</v>
      </c>
      <c r="B3" s="56" t="s">
        <v>15</v>
      </c>
      <c r="C3" s="58" t="s">
        <v>2</v>
      </c>
      <c r="D3" s="60" t="s">
        <v>14</v>
      </c>
      <c r="E3" s="61"/>
      <c r="F3" s="62"/>
      <c r="G3" s="60" t="s">
        <v>13</v>
      </c>
      <c r="H3" s="61"/>
      <c r="I3" s="62"/>
      <c r="J3" s="63" t="s">
        <v>19</v>
      </c>
    </row>
    <row r="4" spans="1:10" ht="17.100000000000001" customHeight="1" thickBot="1" x14ac:dyDescent="0.2">
      <c r="A4" s="55"/>
      <c r="B4" s="57"/>
      <c r="C4" s="59"/>
      <c r="D4" s="8" t="s">
        <v>12</v>
      </c>
      <c r="E4" s="2" t="s">
        <v>1</v>
      </c>
      <c r="F4" s="26" t="s">
        <v>0</v>
      </c>
      <c r="G4" s="8" t="s">
        <v>12</v>
      </c>
      <c r="H4" s="20" t="s">
        <v>1</v>
      </c>
      <c r="I4" s="18" t="s">
        <v>0</v>
      </c>
      <c r="J4" s="64"/>
    </row>
    <row r="5" spans="1:10" ht="14.1" customHeight="1" thickTop="1" x14ac:dyDescent="0.15">
      <c r="A5" s="1" t="s">
        <v>17</v>
      </c>
      <c r="B5" s="7">
        <v>2</v>
      </c>
      <c r="C5" s="24">
        <v>42</v>
      </c>
      <c r="D5" s="3">
        <f t="shared" ref="D5:D47" si="0">SUM(E5:F5)</f>
        <v>1588</v>
      </c>
      <c r="E5" s="16">
        <v>782</v>
      </c>
      <c r="F5" s="21">
        <v>806</v>
      </c>
      <c r="G5" s="3">
        <f t="shared" ref="G5:G18" si="1">SUM(H5:I5)</f>
        <v>53</v>
      </c>
      <c r="H5" s="22">
        <v>26</v>
      </c>
      <c r="I5" s="4">
        <v>27</v>
      </c>
      <c r="J5" s="10">
        <f t="shared" ref="J5:J47" si="2">D5/G5</f>
        <v>29.962264150943398</v>
      </c>
    </row>
    <row r="6" spans="1:10" ht="14.1" customHeight="1" x14ac:dyDescent="0.15">
      <c r="A6" s="1">
        <v>49</v>
      </c>
      <c r="B6" s="17">
        <v>2</v>
      </c>
      <c r="C6" s="19">
        <v>47</v>
      </c>
      <c r="D6" s="3">
        <f t="shared" si="0"/>
        <v>1868</v>
      </c>
      <c r="E6" s="16">
        <v>939</v>
      </c>
      <c r="F6" s="21">
        <v>929</v>
      </c>
      <c r="G6" s="3">
        <f t="shared" si="1"/>
        <v>61</v>
      </c>
      <c r="H6" s="22">
        <v>31</v>
      </c>
      <c r="I6" s="4">
        <v>30</v>
      </c>
      <c r="J6" s="10">
        <f t="shared" si="2"/>
        <v>30.622950819672131</v>
      </c>
    </row>
    <row r="7" spans="1:10" ht="14.1" customHeight="1" x14ac:dyDescent="0.15">
      <c r="A7" s="1">
        <v>50</v>
      </c>
      <c r="B7" s="7">
        <v>2</v>
      </c>
      <c r="C7" s="24">
        <v>54</v>
      </c>
      <c r="D7" s="3">
        <f t="shared" si="0"/>
        <v>2143</v>
      </c>
      <c r="E7" s="16">
        <v>1083</v>
      </c>
      <c r="F7" s="27">
        <v>1060</v>
      </c>
      <c r="G7" s="3">
        <f t="shared" si="1"/>
        <v>66</v>
      </c>
      <c r="H7" s="28">
        <v>35</v>
      </c>
      <c r="I7" s="9">
        <v>31</v>
      </c>
      <c r="J7" s="10">
        <f t="shared" si="2"/>
        <v>32.469696969696969</v>
      </c>
    </row>
    <row r="8" spans="1:10" ht="14.1" customHeight="1" x14ac:dyDescent="0.15">
      <c r="A8" s="1">
        <v>51</v>
      </c>
      <c r="B8" s="7">
        <v>2</v>
      </c>
      <c r="C8" s="24">
        <v>62</v>
      </c>
      <c r="D8" s="3">
        <f t="shared" si="0"/>
        <v>2425</v>
      </c>
      <c r="E8" s="16">
        <v>1210</v>
      </c>
      <c r="F8" s="27">
        <v>1215</v>
      </c>
      <c r="G8" s="3">
        <f t="shared" si="1"/>
        <v>76</v>
      </c>
      <c r="H8" s="28">
        <v>35</v>
      </c>
      <c r="I8" s="9">
        <v>41</v>
      </c>
      <c r="J8" s="10">
        <f t="shared" si="2"/>
        <v>31.907894736842106</v>
      </c>
    </row>
    <row r="9" spans="1:10" ht="14.1" customHeight="1" x14ac:dyDescent="0.15">
      <c r="A9" s="1">
        <v>52</v>
      </c>
      <c r="B9" s="7">
        <v>2</v>
      </c>
      <c r="C9" s="24">
        <v>68</v>
      </c>
      <c r="D9" s="3">
        <f t="shared" si="0"/>
        <v>2805</v>
      </c>
      <c r="E9" s="16">
        <v>1426</v>
      </c>
      <c r="F9" s="27">
        <v>1379</v>
      </c>
      <c r="G9" s="3">
        <f t="shared" si="1"/>
        <v>83</v>
      </c>
      <c r="H9" s="28">
        <v>39</v>
      </c>
      <c r="I9" s="9">
        <v>44</v>
      </c>
      <c r="J9" s="10">
        <f t="shared" si="2"/>
        <v>33.795180722891565</v>
      </c>
    </row>
    <row r="10" spans="1:10" ht="14.1" customHeight="1" x14ac:dyDescent="0.15">
      <c r="A10" s="1">
        <v>53</v>
      </c>
      <c r="B10" s="7">
        <v>3</v>
      </c>
      <c r="C10" s="24">
        <v>87</v>
      </c>
      <c r="D10" s="3">
        <f t="shared" si="0"/>
        <v>3435</v>
      </c>
      <c r="E10" s="16">
        <v>1733</v>
      </c>
      <c r="F10" s="27">
        <v>1702</v>
      </c>
      <c r="G10" s="3">
        <f t="shared" si="1"/>
        <v>105</v>
      </c>
      <c r="H10" s="28">
        <v>46</v>
      </c>
      <c r="I10" s="9">
        <v>59</v>
      </c>
      <c r="J10" s="10">
        <f t="shared" si="2"/>
        <v>32.714285714285715</v>
      </c>
    </row>
    <row r="11" spans="1:10" ht="14.1" customHeight="1" x14ac:dyDescent="0.15">
      <c r="A11" s="1">
        <v>54</v>
      </c>
      <c r="B11" s="7">
        <v>4</v>
      </c>
      <c r="C11" s="24">
        <v>100</v>
      </c>
      <c r="D11" s="3">
        <f t="shared" si="0"/>
        <v>3993</v>
      </c>
      <c r="E11" s="16">
        <v>2029</v>
      </c>
      <c r="F11" s="27">
        <v>1964</v>
      </c>
      <c r="G11" s="3">
        <f t="shared" si="1"/>
        <v>127</v>
      </c>
      <c r="H11" s="28">
        <v>54</v>
      </c>
      <c r="I11" s="9">
        <v>73</v>
      </c>
      <c r="J11" s="10">
        <f t="shared" si="2"/>
        <v>31.440944881889763</v>
      </c>
    </row>
    <row r="12" spans="1:10" ht="14.1" customHeight="1" x14ac:dyDescent="0.15">
      <c r="A12" s="1">
        <v>55</v>
      </c>
      <c r="B12" s="7">
        <v>6</v>
      </c>
      <c r="C12" s="24">
        <v>121</v>
      </c>
      <c r="D12" s="3">
        <f t="shared" si="0"/>
        <v>4648</v>
      </c>
      <c r="E12" s="16">
        <v>2375</v>
      </c>
      <c r="F12" s="27">
        <v>2273</v>
      </c>
      <c r="G12" s="3">
        <f t="shared" si="1"/>
        <v>155</v>
      </c>
      <c r="H12" s="28">
        <v>63</v>
      </c>
      <c r="I12" s="9">
        <v>92</v>
      </c>
      <c r="J12" s="10">
        <f t="shared" si="2"/>
        <v>29.987096774193549</v>
      </c>
    </row>
    <row r="13" spans="1:10" ht="14.1" customHeight="1" x14ac:dyDescent="0.15">
      <c r="A13" s="1">
        <v>56</v>
      </c>
      <c r="B13" s="7">
        <v>6</v>
      </c>
      <c r="C13" s="24">
        <v>141</v>
      </c>
      <c r="D13" s="3">
        <f t="shared" si="0"/>
        <v>5390</v>
      </c>
      <c r="E13" s="16">
        <v>2758</v>
      </c>
      <c r="F13" s="27">
        <v>2632</v>
      </c>
      <c r="G13" s="3">
        <f t="shared" si="1"/>
        <v>173</v>
      </c>
      <c r="H13" s="28">
        <v>79</v>
      </c>
      <c r="I13" s="9">
        <v>94</v>
      </c>
      <c r="J13" s="10">
        <f t="shared" si="2"/>
        <v>31.156069364161851</v>
      </c>
    </row>
    <row r="14" spans="1:10" ht="14.1" customHeight="1" x14ac:dyDescent="0.15">
      <c r="A14" s="1">
        <v>57</v>
      </c>
      <c r="B14" s="7">
        <v>6</v>
      </c>
      <c r="C14" s="24">
        <v>156</v>
      </c>
      <c r="D14" s="3">
        <f t="shared" si="0"/>
        <v>5892</v>
      </c>
      <c r="E14" s="16">
        <v>3036</v>
      </c>
      <c r="F14" s="27">
        <v>2856</v>
      </c>
      <c r="G14" s="3">
        <f t="shared" si="1"/>
        <v>193</v>
      </c>
      <c r="H14" s="28">
        <v>86</v>
      </c>
      <c r="I14" s="9">
        <v>107</v>
      </c>
      <c r="J14" s="10">
        <f t="shared" si="2"/>
        <v>30.528497409326423</v>
      </c>
    </row>
    <row r="15" spans="1:10" ht="14.1" customHeight="1" x14ac:dyDescent="0.15">
      <c r="A15" s="1">
        <v>58</v>
      </c>
      <c r="B15" s="7">
        <v>7</v>
      </c>
      <c r="C15" s="24">
        <v>162</v>
      </c>
      <c r="D15" s="3">
        <f t="shared" si="0"/>
        <v>6189</v>
      </c>
      <c r="E15" s="16">
        <v>3185</v>
      </c>
      <c r="F15" s="27">
        <v>3004</v>
      </c>
      <c r="G15" s="3">
        <f t="shared" si="1"/>
        <v>198</v>
      </c>
      <c r="H15" s="28">
        <v>89</v>
      </c>
      <c r="I15" s="9">
        <v>109</v>
      </c>
      <c r="J15" s="10">
        <f t="shared" si="2"/>
        <v>31.257575757575758</v>
      </c>
    </row>
    <row r="16" spans="1:10" ht="14.1" customHeight="1" x14ac:dyDescent="0.15">
      <c r="A16" s="1">
        <v>59</v>
      </c>
      <c r="B16" s="7">
        <v>7</v>
      </c>
      <c r="C16" s="24">
        <v>165</v>
      </c>
      <c r="D16" s="3">
        <f t="shared" si="0"/>
        <v>6429</v>
      </c>
      <c r="E16" s="16">
        <v>3281</v>
      </c>
      <c r="F16" s="27">
        <v>3148</v>
      </c>
      <c r="G16" s="3">
        <f t="shared" si="1"/>
        <v>203</v>
      </c>
      <c r="H16" s="28">
        <v>90</v>
      </c>
      <c r="I16" s="9">
        <v>113</v>
      </c>
      <c r="J16" s="10">
        <f t="shared" si="2"/>
        <v>31.669950738916256</v>
      </c>
    </row>
    <row r="17" spans="1:10" ht="14.1" customHeight="1" x14ac:dyDescent="0.15">
      <c r="A17" s="1">
        <v>60</v>
      </c>
      <c r="B17" s="7">
        <v>8</v>
      </c>
      <c r="C17" s="24">
        <v>169</v>
      </c>
      <c r="D17" s="3">
        <f t="shared" si="0"/>
        <v>6460</v>
      </c>
      <c r="E17" s="16">
        <v>3282</v>
      </c>
      <c r="F17" s="27">
        <v>3178</v>
      </c>
      <c r="G17" s="3">
        <f t="shared" si="1"/>
        <v>220</v>
      </c>
      <c r="H17" s="28">
        <v>98</v>
      </c>
      <c r="I17" s="9">
        <v>122</v>
      </c>
      <c r="J17" s="10">
        <f t="shared" si="2"/>
        <v>29.363636363636363</v>
      </c>
    </row>
    <row r="18" spans="1:10" ht="14.1" customHeight="1" x14ac:dyDescent="0.15">
      <c r="A18" s="1">
        <v>61</v>
      </c>
      <c r="B18" s="17">
        <v>8</v>
      </c>
      <c r="C18" s="19">
        <v>171</v>
      </c>
      <c r="D18" s="3">
        <f t="shared" si="0"/>
        <v>6289</v>
      </c>
      <c r="E18" s="16">
        <v>3186</v>
      </c>
      <c r="F18" s="21">
        <v>3103</v>
      </c>
      <c r="G18" s="3">
        <f t="shared" si="1"/>
        <v>221</v>
      </c>
      <c r="H18" s="22">
        <v>97</v>
      </c>
      <c r="I18" s="4">
        <v>124</v>
      </c>
      <c r="J18" s="10">
        <f t="shared" si="2"/>
        <v>28.457013574660632</v>
      </c>
    </row>
    <row r="19" spans="1:10" ht="14.1" customHeight="1" x14ac:dyDescent="0.15">
      <c r="A19" s="1">
        <v>62</v>
      </c>
      <c r="B19" s="17">
        <v>8</v>
      </c>
      <c r="C19" s="19">
        <v>171</v>
      </c>
      <c r="D19" s="3">
        <f t="shared" si="0"/>
        <v>6278</v>
      </c>
      <c r="E19" s="16">
        <v>3186</v>
      </c>
      <c r="F19" s="21">
        <v>3092</v>
      </c>
      <c r="G19" s="3">
        <v>212</v>
      </c>
      <c r="H19" s="22">
        <v>96</v>
      </c>
      <c r="I19" s="4">
        <v>126</v>
      </c>
      <c r="J19" s="10">
        <f t="shared" si="2"/>
        <v>29.613207547169811</v>
      </c>
    </row>
    <row r="20" spans="1:10" ht="14.1" customHeight="1" x14ac:dyDescent="0.15">
      <c r="A20" s="1">
        <v>63</v>
      </c>
      <c r="B20" s="17">
        <v>8</v>
      </c>
      <c r="C20" s="19">
        <v>175</v>
      </c>
      <c r="D20" s="3">
        <f t="shared" si="0"/>
        <v>6218</v>
      </c>
      <c r="E20" s="16">
        <v>3154</v>
      </c>
      <c r="F20" s="21">
        <v>3064</v>
      </c>
      <c r="G20" s="3">
        <v>216</v>
      </c>
      <c r="H20" s="22">
        <v>98</v>
      </c>
      <c r="I20" s="4">
        <v>128</v>
      </c>
      <c r="J20" s="10">
        <f t="shared" si="2"/>
        <v>28.787037037037038</v>
      </c>
    </row>
    <row r="21" spans="1:10" ht="14.1" customHeight="1" x14ac:dyDescent="0.15">
      <c r="A21" s="1" t="s">
        <v>18</v>
      </c>
      <c r="B21" s="17">
        <v>8</v>
      </c>
      <c r="C21" s="19">
        <v>172</v>
      </c>
      <c r="D21" s="3">
        <f t="shared" si="0"/>
        <v>6124</v>
      </c>
      <c r="E21" s="16">
        <v>3071</v>
      </c>
      <c r="F21" s="21">
        <v>3053</v>
      </c>
      <c r="G21" s="3">
        <f t="shared" ref="G21:G31" si="3">SUM(H21:I21)</f>
        <v>227</v>
      </c>
      <c r="H21" s="22">
        <v>98</v>
      </c>
      <c r="I21" s="4">
        <v>129</v>
      </c>
      <c r="J21" s="10">
        <f t="shared" si="2"/>
        <v>26.977973568281939</v>
      </c>
    </row>
    <row r="22" spans="1:10" ht="14.1" customHeight="1" x14ac:dyDescent="0.15">
      <c r="A22" s="5" t="s">
        <v>4</v>
      </c>
      <c r="B22" s="17">
        <v>8</v>
      </c>
      <c r="C22" s="19">
        <v>173</v>
      </c>
      <c r="D22" s="3">
        <f t="shared" si="0"/>
        <v>5804</v>
      </c>
      <c r="E22" s="16">
        <v>2935</v>
      </c>
      <c r="F22" s="21">
        <v>2869</v>
      </c>
      <c r="G22" s="3">
        <f t="shared" si="3"/>
        <v>229</v>
      </c>
      <c r="H22" s="22">
        <v>93</v>
      </c>
      <c r="I22" s="4">
        <v>136</v>
      </c>
      <c r="J22" s="10">
        <f t="shared" si="2"/>
        <v>25.344978165938866</v>
      </c>
    </row>
    <row r="23" spans="1:10" ht="14.1" customHeight="1" x14ac:dyDescent="0.15">
      <c r="A23" s="5" t="s">
        <v>5</v>
      </c>
      <c r="B23" s="17">
        <v>8</v>
      </c>
      <c r="C23" s="19">
        <v>167</v>
      </c>
      <c r="D23" s="3">
        <f t="shared" si="0"/>
        <v>5587</v>
      </c>
      <c r="E23" s="16">
        <v>2819</v>
      </c>
      <c r="F23" s="21">
        <v>2768</v>
      </c>
      <c r="G23" s="3">
        <f t="shared" si="3"/>
        <v>218</v>
      </c>
      <c r="H23" s="22">
        <v>91</v>
      </c>
      <c r="I23" s="4">
        <v>127</v>
      </c>
      <c r="J23" s="10">
        <f t="shared" si="2"/>
        <v>25.628440366972477</v>
      </c>
    </row>
    <row r="24" spans="1:10" ht="14.1" customHeight="1" x14ac:dyDescent="0.15">
      <c r="A24" s="5" t="s">
        <v>6</v>
      </c>
      <c r="B24" s="17">
        <v>8</v>
      </c>
      <c r="C24" s="19">
        <v>164</v>
      </c>
      <c r="D24" s="3">
        <f t="shared" si="0"/>
        <v>5407</v>
      </c>
      <c r="E24" s="16">
        <v>2752</v>
      </c>
      <c r="F24" s="21">
        <v>2655</v>
      </c>
      <c r="G24" s="3">
        <f t="shared" si="3"/>
        <v>216</v>
      </c>
      <c r="H24" s="22">
        <v>86</v>
      </c>
      <c r="I24" s="4">
        <v>130</v>
      </c>
      <c r="J24" s="10">
        <f t="shared" si="2"/>
        <v>25.032407407407408</v>
      </c>
    </row>
    <row r="25" spans="1:10" ht="14.1" customHeight="1" x14ac:dyDescent="0.15">
      <c r="A25" s="5" t="s">
        <v>7</v>
      </c>
      <c r="B25" s="17">
        <v>8</v>
      </c>
      <c r="C25" s="19">
        <v>159</v>
      </c>
      <c r="D25" s="3">
        <f t="shared" si="0"/>
        <v>5206</v>
      </c>
      <c r="E25" s="16">
        <v>2646</v>
      </c>
      <c r="F25" s="21">
        <v>2560</v>
      </c>
      <c r="G25" s="3">
        <f t="shared" si="3"/>
        <v>209</v>
      </c>
      <c r="H25" s="22">
        <v>83</v>
      </c>
      <c r="I25" s="4">
        <v>126</v>
      </c>
      <c r="J25" s="10">
        <f t="shared" si="2"/>
        <v>24.90909090909091</v>
      </c>
    </row>
    <row r="26" spans="1:10" ht="14.1" customHeight="1" x14ac:dyDescent="0.15">
      <c r="A26" s="5" t="s">
        <v>11</v>
      </c>
      <c r="B26" s="17">
        <v>8</v>
      </c>
      <c r="C26" s="19">
        <v>151</v>
      </c>
      <c r="D26" s="3">
        <f t="shared" si="0"/>
        <v>4938</v>
      </c>
      <c r="E26" s="16">
        <v>2495</v>
      </c>
      <c r="F26" s="21">
        <v>2443</v>
      </c>
      <c r="G26" s="3">
        <f t="shared" si="3"/>
        <v>202</v>
      </c>
      <c r="H26" s="22">
        <v>79</v>
      </c>
      <c r="I26" s="4">
        <v>123</v>
      </c>
      <c r="J26" s="10">
        <f t="shared" si="2"/>
        <v>24.445544554455445</v>
      </c>
    </row>
    <row r="27" spans="1:10" ht="14.1" customHeight="1" x14ac:dyDescent="0.15">
      <c r="A27" s="5" t="s">
        <v>10</v>
      </c>
      <c r="B27" s="17">
        <v>8</v>
      </c>
      <c r="C27" s="19">
        <v>144</v>
      </c>
      <c r="D27" s="3">
        <f t="shared" si="0"/>
        <v>4761</v>
      </c>
      <c r="E27" s="16">
        <v>2421</v>
      </c>
      <c r="F27" s="21">
        <v>2340</v>
      </c>
      <c r="G27" s="3">
        <f t="shared" si="3"/>
        <v>194</v>
      </c>
      <c r="H27" s="22">
        <v>75</v>
      </c>
      <c r="I27" s="4">
        <v>119</v>
      </c>
      <c r="J27" s="10">
        <f t="shared" si="2"/>
        <v>24.541237113402062</v>
      </c>
    </row>
    <row r="28" spans="1:10" ht="14.1" customHeight="1" x14ac:dyDescent="0.15">
      <c r="A28" s="5" t="s">
        <v>8</v>
      </c>
      <c r="B28" s="17">
        <v>8</v>
      </c>
      <c r="C28" s="19">
        <v>138</v>
      </c>
      <c r="D28" s="3">
        <f t="shared" si="0"/>
        <v>4526</v>
      </c>
      <c r="E28" s="16">
        <v>2271</v>
      </c>
      <c r="F28" s="21">
        <v>2255</v>
      </c>
      <c r="G28" s="3">
        <f t="shared" si="3"/>
        <v>191</v>
      </c>
      <c r="H28" s="22">
        <v>74</v>
      </c>
      <c r="I28" s="4">
        <v>117</v>
      </c>
      <c r="J28" s="10">
        <f t="shared" si="2"/>
        <v>23.69633507853403</v>
      </c>
    </row>
    <row r="29" spans="1:10" ht="14.1" customHeight="1" x14ac:dyDescent="0.15">
      <c r="A29" s="5" t="s">
        <v>9</v>
      </c>
      <c r="B29" s="17">
        <v>8</v>
      </c>
      <c r="C29" s="19">
        <v>133</v>
      </c>
      <c r="D29" s="3">
        <f t="shared" si="0"/>
        <v>4297</v>
      </c>
      <c r="E29" s="16">
        <v>2173</v>
      </c>
      <c r="F29" s="21">
        <v>2124</v>
      </c>
      <c r="G29" s="3">
        <f t="shared" si="3"/>
        <v>187</v>
      </c>
      <c r="H29" s="22">
        <v>71</v>
      </c>
      <c r="I29" s="4">
        <v>116</v>
      </c>
      <c r="J29" s="10">
        <f t="shared" si="2"/>
        <v>22.978609625668451</v>
      </c>
    </row>
    <row r="30" spans="1:10" ht="14.1" customHeight="1" x14ac:dyDescent="0.15">
      <c r="A30" s="1">
        <v>10</v>
      </c>
      <c r="B30" s="17">
        <v>8</v>
      </c>
      <c r="C30" s="19">
        <v>128</v>
      </c>
      <c r="D30" s="3">
        <f t="shared" si="0"/>
        <v>4103</v>
      </c>
      <c r="E30" s="16">
        <v>2071</v>
      </c>
      <c r="F30" s="21">
        <v>2032</v>
      </c>
      <c r="G30" s="3">
        <f t="shared" si="3"/>
        <v>181</v>
      </c>
      <c r="H30" s="22">
        <v>72</v>
      </c>
      <c r="I30" s="4">
        <v>109</v>
      </c>
      <c r="J30" s="10">
        <f t="shared" si="2"/>
        <v>22.668508287292816</v>
      </c>
    </row>
    <row r="31" spans="1:10" ht="14.1" customHeight="1" x14ac:dyDescent="0.15">
      <c r="A31" s="1">
        <v>11</v>
      </c>
      <c r="B31" s="17">
        <v>8</v>
      </c>
      <c r="C31" s="19">
        <v>124</v>
      </c>
      <c r="D31" s="3">
        <f t="shared" si="0"/>
        <v>3965</v>
      </c>
      <c r="E31" s="16">
        <v>1993</v>
      </c>
      <c r="F31" s="21">
        <v>1972</v>
      </c>
      <c r="G31" s="3">
        <f t="shared" si="3"/>
        <v>173</v>
      </c>
      <c r="H31" s="22">
        <v>67</v>
      </c>
      <c r="I31" s="4">
        <v>106</v>
      </c>
      <c r="J31" s="10">
        <f t="shared" si="2"/>
        <v>22.919075144508671</v>
      </c>
    </row>
    <row r="32" spans="1:10" ht="14.1" customHeight="1" x14ac:dyDescent="0.15">
      <c r="A32" s="1">
        <v>12</v>
      </c>
      <c r="B32" s="23">
        <v>8</v>
      </c>
      <c r="C32" s="19">
        <v>124</v>
      </c>
      <c r="D32" s="3">
        <f t="shared" si="0"/>
        <v>3967</v>
      </c>
      <c r="E32" s="25">
        <f>269+204+168+214+239+310+206+391</f>
        <v>2001</v>
      </c>
      <c r="F32" s="29">
        <f>259+173+155+201+268+304+244+362</f>
        <v>1966</v>
      </c>
      <c r="G32" s="3">
        <f>H32+I32</f>
        <v>172</v>
      </c>
      <c r="H32" s="22">
        <v>64</v>
      </c>
      <c r="I32" s="4">
        <v>108</v>
      </c>
      <c r="J32" s="10">
        <f t="shared" si="2"/>
        <v>23.063953488372093</v>
      </c>
    </row>
    <row r="33" spans="1:10" ht="14.1" customHeight="1" x14ac:dyDescent="0.15">
      <c r="A33" s="1">
        <v>13</v>
      </c>
      <c r="B33" s="23">
        <v>8</v>
      </c>
      <c r="C33" s="19">
        <v>129</v>
      </c>
      <c r="D33" s="3">
        <f t="shared" si="0"/>
        <v>3914</v>
      </c>
      <c r="E33" s="25">
        <v>1979</v>
      </c>
      <c r="F33" s="29">
        <v>1935</v>
      </c>
      <c r="G33" s="3">
        <f>H33+I33</f>
        <v>179</v>
      </c>
      <c r="H33" s="22">
        <v>66</v>
      </c>
      <c r="I33" s="4">
        <v>113</v>
      </c>
      <c r="J33" s="10">
        <f t="shared" si="2"/>
        <v>21.865921787709496</v>
      </c>
    </row>
    <row r="34" spans="1:10" ht="14.1" customHeight="1" x14ac:dyDescent="0.15">
      <c r="A34" s="1">
        <v>14</v>
      </c>
      <c r="B34" s="23">
        <v>8</v>
      </c>
      <c r="C34" s="19">
        <v>128</v>
      </c>
      <c r="D34" s="3">
        <f t="shared" si="0"/>
        <v>3827</v>
      </c>
      <c r="E34" s="25">
        <v>1936</v>
      </c>
      <c r="F34" s="29">
        <v>1891</v>
      </c>
      <c r="G34" s="3">
        <f>H34+I34</f>
        <v>179</v>
      </c>
      <c r="H34" s="22">
        <v>63</v>
      </c>
      <c r="I34" s="4">
        <v>116</v>
      </c>
      <c r="J34" s="10">
        <f t="shared" si="2"/>
        <v>21.379888268156424</v>
      </c>
    </row>
    <row r="35" spans="1:10" ht="14.1" customHeight="1" x14ac:dyDescent="0.15">
      <c r="A35" s="1">
        <v>15</v>
      </c>
      <c r="B35" s="23">
        <v>8</v>
      </c>
      <c r="C35" s="19">
        <v>129</v>
      </c>
      <c r="D35" s="3">
        <f t="shared" si="0"/>
        <v>3822</v>
      </c>
      <c r="E35" s="25">
        <v>1951</v>
      </c>
      <c r="F35" s="29">
        <v>1871</v>
      </c>
      <c r="G35" s="3">
        <f>H35+I35</f>
        <v>184</v>
      </c>
      <c r="H35" s="22">
        <v>69</v>
      </c>
      <c r="I35" s="4">
        <v>115</v>
      </c>
      <c r="J35" s="10">
        <f t="shared" si="2"/>
        <v>20.771739130434781</v>
      </c>
    </row>
    <row r="36" spans="1:10" ht="14.1" customHeight="1" x14ac:dyDescent="0.15">
      <c r="A36" s="1">
        <v>16</v>
      </c>
      <c r="B36" s="23">
        <v>8</v>
      </c>
      <c r="C36" s="19">
        <v>130</v>
      </c>
      <c r="D36" s="3">
        <f t="shared" si="0"/>
        <v>3823</v>
      </c>
      <c r="E36" s="25">
        <v>1945</v>
      </c>
      <c r="F36" s="29">
        <v>1878</v>
      </c>
      <c r="G36" s="3">
        <v>183</v>
      </c>
      <c r="H36" s="22">
        <v>68</v>
      </c>
      <c r="I36" s="4">
        <v>115</v>
      </c>
      <c r="J36" s="10">
        <f t="shared" si="2"/>
        <v>20.89071038251366</v>
      </c>
    </row>
    <row r="37" spans="1:10" ht="14.1" customHeight="1" x14ac:dyDescent="0.15">
      <c r="A37" s="1">
        <v>17</v>
      </c>
      <c r="B37" s="23">
        <v>8</v>
      </c>
      <c r="C37" s="19">
        <v>132</v>
      </c>
      <c r="D37" s="3">
        <f t="shared" si="0"/>
        <v>3887</v>
      </c>
      <c r="E37" s="25">
        <v>1988</v>
      </c>
      <c r="F37" s="29">
        <v>1899</v>
      </c>
      <c r="G37" s="3">
        <v>187</v>
      </c>
      <c r="H37" s="22">
        <v>69</v>
      </c>
      <c r="I37" s="4">
        <v>118</v>
      </c>
      <c r="J37" s="10">
        <f t="shared" si="2"/>
        <v>20.786096256684491</v>
      </c>
    </row>
    <row r="38" spans="1:10" ht="14.1" customHeight="1" x14ac:dyDescent="0.15">
      <c r="A38" s="1">
        <v>18</v>
      </c>
      <c r="B38" s="23">
        <v>8</v>
      </c>
      <c r="C38" s="19">
        <v>130</v>
      </c>
      <c r="D38" s="3">
        <f t="shared" si="0"/>
        <v>3831</v>
      </c>
      <c r="E38" s="25">
        <v>1965</v>
      </c>
      <c r="F38" s="29">
        <v>1866</v>
      </c>
      <c r="G38" s="3">
        <v>189</v>
      </c>
      <c r="H38" s="22">
        <v>67</v>
      </c>
      <c r="I38" s="4">
        <v>122</v>
      </c>
      <c r="J38" s="10">
        <f t="shared" si="2"/>
        <v>20.269841269841269</v>
      </c>
    </row>
    <row r="39" spans="1:10" ht="14.1" customHeight="1" x14ac:dyDescent="0.15">
      <c r="A39" s="1">
        <v>19</v>
      </c>
      <c r="B39" s="23">
        <v>8</v>
      </c>
      <c r="C39" s="19">
        <v>132</v>
      </c>
      <c r="D39" s="3">
        <f t="shared" si="0"/>
        <v>3843</v>
      </c>
      <c r="E39" s="25">
        <v>1946</v>
      </c>
      <c r="F39" s="29">
        <v>1897</v>
      </c>
      <c r="G39" s="3">
        <v>191</v>
      </c>
      <c r="H39" s="22">
        <v>66</v>
      </c>
      <c r="I39" s="4">
        <v>125</v>
      </c>
      <c r="J39" s="10">
        <f t="shared" si="2"/>
        <v>20.120418848167539</v>
      </c>
    </row>
    <row r="40" spans="1:10" ht="14.1" customHeight="1" x14ac:dyDescent="0.15">
      <c r="A40" s="1">
        <v>20</v>
      </c>
      <c r="B40" s="23">
        <v>8</v>
      </c>
      <c r="C40" s="19">
        <v>139</v>
      </c>
      <c r="D40" s="3">
        <f t="shared" si="0"/>
        <v>3953</v>
      </c>
      <c r="E40" s="25">
        <v>2018</v>
      </c>
      <c r="F40" s="29">
        <v>1935</v>
      </c>
      <c r="G40" s="3">
        <v>201</v>
      </c>
      <c r="H40" s="22">
        <v>68</v>
      </c>
      <c r="I40" s="4">
        <v>133</v>
      </c>
      <c r="J40" s="10">
        <f t="shared" si="2"/>
        <v>19.666666666666668</v>
      </c>
    </row>
    <row r="41" spans="1:10" ht="14.1" customHeight="1" x14ac:dyDescent="0.15">
      <c r="A41" s="1">
        <v>21</v>
      </c>
      <c r="B41" s="23">
        <v>8</v>
      </c>
      <c r="C41" s="19">
        <v>141</v>
      </c>
      <c r="D41" s="3">
        <f t="shared" si="0"/>
        <v>4034</v>
      </c>
      <c r="E41" s="25">
        <v>2072</v>
      </c>
      <c r="F41" s="29">
        <v>1962</v>
      </c>
      <c r="G41" s="3">
        <v>207</v>
      </c>
      <c r="H41" s="22">
        <v>71</v>
      </c>
      <c r="I41" s="4">
        <v>136</v>
      </c>
      <c r="J41" s="10">
        <f t="shared" si="2"/>
        <v>19.487922705314009</v>
      </c>
    </row>
    <row r="42" spans="1:10" ht="14.1" customHeight="1" x14ac:dyDescent="0.15">
      <c r="A42" s="1">
        <v>22</v>
      </c>
      <c r="B42" s="23">
        <v>8</v>
      </c>
      <c r="C42" s="19">
        <v>137</v>
      </c>
      <c r="D42" s="3">
        <f t="shared" si="0"/>
        <v>4019</v>
      </c>
      <c r="E42" s="25">
        <v>2067</v>
      </c>
      <c r="F42" s="29">
        <v>1952</v>
      </c>
      <c r="G42" s="3">
        <f t="shared" ref="G42:G47" si="4">SUM(H42:I42)</f>
        <v>203</v>
      </c>
      <c r="H42" s="22">
        <v>72</v>
      </c>
      <c r="I42" s="4">
        <v>131</v>
      </c>
      <c r="J42" s="10">
        <f t="shared" si="2"/>
        <v>19.798029556650246</v>
      </c>
    </row>
    <row r="43" spans="1:10" ht="14.1" customHeight="1" x14ac:dyDescent="0.15">
      <c r="A43" s="1">
        <v>23</v>
      </c>
      <c r="B43" s="23">
        <v>8</v>
      </c>
      <c r="C43" s="19">
        <v>138</v>
      </c>
      <c r="D43" s="3">
        <f t="shared" si="0"/>
        <v>4020</v>
      </c>
      <c r="E43" s="25">
        <v>2067</v>
      </c>
      <c r="F43" s="29">
        <v>1953</v>
      </c>
      <c r="G43" s="3">
        <f t="shared" si="4"/>
        <v>209</v>
      </c>
      <c r="H43" s="22">
        <v>67</v>
      </c>
      <c r="I43" s="4">
        <v>142</v>
      </c>
      <c r="J43" s="10">
        <f t="shared" si="2"/>
        <v>19.23444976076555</v>
      </c>
    </row>
    <row r="44" spans="1:10" ht="14.1" customHeight="1" x14ac:dyDescent="0.15">
      <c r="A44" s="1">
        <v>24</v>
      </c>
      <c r="B44" s="23">
        <v>8</v>
      </c>
      <c r="C44" s="19">
        <v>137</v>
      </c>
      <c r="D44" s="3">
        <f t="shared" si="0"/>
        <v>3999</v>
      </c>
      <c r="E44" s="25">
        <v>2046</v>
      </c>
      <c r="F44" s="29">
        <v>1953</v>
      </c>
      <c r="G44" s="3">
        <f t="shared" si="4"/>
        <v>209</v>
      </c>
      <c r="H44" s="22">
        <v>69</v>
      </c>
      <c r="I44" s="4">
        <v>140</v>
      </c>
      <c r="J44" s="10">
        <f t="shared" si="2"/>
        <v>19.133971291866029</v>
      </c>
    </row>
    <row r="45" spans="1:10" ht="14.1" customHeight="1" x14ac:dyDescent="0.15">
      <c r="A45" s="1">
        <v>25</v>
      </c>
      <c r="B45" s="23">
        <v>8</v>
      </c>
      <c r="C45" s="30">
        <v>137</v>
      </c>
      <c r="D45" s="3">
        <f t="shared" si="0"/>
        <v>3993</v>
      </c>
      <c r="E45" s="25">
        <v>2057</v>
      </c>
      <c r="F45" s="29">
        <v>1936</v>
      </c>
      <c r="G45" s="3">
        <f t="shared" si="4"/>
        <v>204</v>
      </c>
      <c r="H45" s="22">
        <v>73</v>
      </c>
      <c r="I45" s="4">
        <v>131</v>
      </c>
      <c r="J45" s="10">
        <f t="shared" si="2"/>
        <v>19.573529411764707</v>
      </c>
    </row>
    <row r="46" spans="1:10" ht="14.1" customHeight="1" x14ac:dyDescent="0.15">
      <c r="A46" s="1">
        <v>26</v>
      </c>
      <c r="B46" s="23">
        <v>8</v>
      </c>
      <c r="C46" s="30">
        <v>138</v>
      </c>
      <c r="D46" s="3">
        <f t="shared" si="0"/>
        <v>3929</v>
      </c>
      <c r="E46" s="25">
        <v>1988</v>
      </c>
      <c r="F46" s="29">
        <v>1941</v>
      </c>
      <c r="G46" s="3">
        <f t="shared" si="4"/>
        <v>208</v>
      </c>
      <c r="H46" s="22">
        <v>72</v>
      </c>
      <c r="I46" s="4">
        <v>136</v>
      </c>
      <c r="J46" s="10">
        <f t="shared" si="2"/>
        <v>18.889423076923077</v>
      </c>
    </row>
    <row r="47" spans="1:10" ht="14.1" customHeight="1" x14ac:dyDescent="0.15">
      <c r="A47" s="1">
        <v>27</v>
      </c>
      <c r="B47" s="23">
        <v>8</v>
      </c>
      <c r="C47" s="30">
        <v>132</v>
      </c>
      <c r="D47" s="3">
        <f t="shared" si="0"/>
        <v>3780</v>
      </c>
      <c r="E47" s="25">
        <v>1909</v>
      </c>
      <c r="F47" s="29">
        <v>1871</v>
      </c>
      <c r="G47" s="3">
        <f t="shared" si="4"/>
        <v>198</v>
      </c>
      <c r="H47" s="22">
        <v>67</v>
      </c>
      <c r="I47" s="4">
        <v>131</v>
      </c>
      <c r="J47" s="10">
        <f t="shared" si="2"/>
        <v>19.09090909090909</v>
      </c>
    </row>
    <row r="48" spans="1:10" ht="14.1" customHeight="1" x14ac:dyDescent="0.15">
      <c r="A48" s="1">
        <v>28</v>
      </c>
      <c r="B48" s="23">
        <v>8</v>
      </c>
      <c r="C48" s="30">
        <v>130</v>
      </c>
      <c r="D48" s="3">
        <f>IF(SUM(E48:F48)=0,"",SUM(E48:F48))</f>
        <v>3636</v>
      </c>
      <c r="E48" s="25">
        <v>1849</v>
      </c>
      <c r="F48" s="29">
        <v>1787</v>
      </c>
      <c r="G48" s="3">
        <f>IF(SUM(H48:I48)=0,"",SUM(H48:I48))</f>
        <v>200</v>
      </c>
      <c r="H48" s="22">
        <v>74</v>
      </c>
      <c r="I48" s="4">
        <v>126</v>
      </c>
      <c r="J48" s="10">
        <f>IF(G48="","",ROUND((D48/G48),3))</f>
        <v>18.18</v>
      </c>
    </row>
    <row r="49" spans="1:10" ht="14.1" customHeight="1" x14ac:dyDescent="0.15">
      <c r="A49" s="1">
        <v>29</v>
      </c>
      <c r="B49" s="23">
        <v>8</v>
      </c>
      <c r="C49" s="30">
        <v>129</v>
      </c>
      <c r="D49" s="11">
        <v>3518</v>
      </c>
      <c r="E49" s="25">
        <v>1798</v>
      </c>
      <c r="F49" s="29">
        <v>1720</v>
      </c>
      <c r="G49" s="11">
        <f>IF(SUM(H49:I49)=0,"",SUM(H49:I49))</f>
        <v>202</v>
      </c>
      <c r="H49" s="22">
        <v>70</v>
      </c>
      <c r="I49" s="4">
        <v>132</v>
      </c>
      <c r="J49" s="12">
        <f>IF(G49="","",ROUND((D49/G49),3))</f>
        <v>17.416</v>
      </c>
    </row>
    <row r="50" spans="1:10" ht="14.1" customHeight="1" x14ac:dyDescent="0.15">
      <c r="A50" s="1">
        <v>30</v>
      </c>
      <c r="B50" s="23">
        <v>8</v>
      </c>
      <c r="C50" s="30">
        <v>123</v>
      </c>
      <c r="D50" s="11">
        <f>IF(SUM(E50:F50)=0,"",SUM(E50:F50))</f>
        <v>3448</v>
      </c>
      <c r="E50" s="25">
        <v>1752</v>
      </c>
      <c r="F50" s="29">
        <v>1696</v>
      </c>
      <c r="G50" s="11">
        <f>IF(SUM(H50:I50)=0,"",SUM(H50:I50))</f>
        <v>195</v>
      </c>
      <c r="H50" s="22">
        <v>69</v>
      </c>
      <c r="I50" s="4">
        <v>126</v>
      </c>
      <c r="J50" s="12">
        <f>IF(G50="","",ROUND((D50/G50),3))</f>
        <v>17.681999999999999</v>
      </c>
    </row>
    <row r="51" spans="1:10" ht="14.1" customHeight="1" x14ac:dyDescent="0.15">
      <c r="A51" s="32" t="s">
        <v>20</v>
      </c>
      <c r="B51" s="33">
        <v>8</v>
      </c>
      <c r="C51" s="34">
        <v>122</v>
      </c>
      <c r="D51" s="35">
        <v>3301</v>
      </c>
      <c r="E51" s="36">
        <v>1659</v>
      </c>
      <c r="F51" s="37">
        <v>1642</v>
      </c>
      <c r="G51" s="35">
        <f>IF(SUM(H51:I51)=0,"",SUM(H51:I51))</f>
        <v>187</v>
      </c>
      <c r="H51" s="38">
        <v>72</v>
      </c>
      <c r="I51" s="39">
        <v>115</v>
      </c>
      <c r="J51" s="40">
        <f>IF(G51="","",ROUND((D51/G51),3))</f>
        <v>17.652000000000001</v>
      </c>
    </row>
    <row r="52" spans="1:10" ht="14.1" customHeight="1" x14ac:dyDescent="0.15">
      <c r="A52" s="32">
        <v>2</v>
      </c>
      <c r="B52" s="33">
        <v>8</v>
      </c>
      <c r="C52" s="34">
        <v>120</v>
      </c>
      <c r="D52" s="35">
        <f>IF(SUM(E52:F52)=0,"",SUM(E52:F52))</f>
        <v>3232</v>
      </c>
      <c r="E52" s="36">
        <v>1631</v>
      </c>
      <c r="F52" s="37">
        <v>1601</v>
      </c>
      <c r="G52" s="35">
        <f>IF(SUM(H52:I52)=0,"",SUM(H52:I52))</f>
        <v>174</v>
      </c>
      <c r="H52" s="38">
        <v>61</v>
      </c>
      <c r="I52" s="39">
        <v>113</v>
      </c>
      <c r="J52" s="40">
        <f>IF(G52="","",ROUND((D52/G52),3))</f>
        <v>18.574999999999999</v>
      </c>
    </row>
    <row r="53" spans="1:10" ht="14.1" customHeight="1" x14ac:dyDescent="0.15">
      <c r="A53" s="41">
        <v>3</v>
      </c>
      <c r="B53" s="42">
        <v>8</v>
      </c>
      <c r="C53" s="43">
        <v>119</v>
      </c>
      <c r="D53" s="44">
        <v>3133</v>
      </c>
      <c r="E53" s="45">
        <v>1610</v>
      </c>
      <c r="F53" s="46">
        <v>1523</v>
      </c>
      <c r="G53" s="44">
        <v>176</v>
      </c>
      <c r="H53" s="47">
        <v>63</v>
      </c>
      <c r="I53" s="48">
        <v>113</v>
      </c>
      <c r="J53" s="49">
        <v>17.8</v>
      </c>
    </row>
    <row r="54" spans="1:10" ht="14.1" customHeight="1" x14ac:dyDescent="0.15">
      <c r="E54" s="50"/>
      <c r="F54" s="50"/>
      <c r="G54" s="50"/>
      <c r="H54" s="50"/>
      <c r="I54" s="50"/>
      <c r="J54" s="50"/>
    </row>
    <row r="55" spans="1:10" ht="14.1" customHeight="1" x14ac:dyDescent="0.15">
      <c r="A55" s="51"/>
      <c r="B55" s="51"/>
      <c r="C55" s="51"/>
      <c r="D55" s="51"/>
      <c r="E55" s="51"/>
      <c r="F55" s="51"/>
      <c r="G55" s="51"/>
      <c r="H55" s="51"/>
      <c r="I55" s="51"/>
      <c r="J55" s="51"/>
    </row>
    <row r="56" spans="1:10" ht="14.1" customHeight="1" x14ac:dyDescent="0.15"/>
    <row r="57" spans="1:10" ht="14.1" customHeight="1" x14ac:dyDescent="0.15">
      <c r="D57" s="6"/>
      <c r="E57" s="13"/>
      <c r="F57" s="13"/>
      <c r="G57" s="6"/>
      <c r="H57" s="6"/>
      <c r="I57" s="6"/>
      <c r="J57" s="14"/>
    </row>
    <row r="58" spans="1:10" ht="14.1" customHeight="1" x14ac:dyDescent="0.15">
      <c r="J58" s="31"/>
    </row>
    <row r="59" spans="1:10" ht="14.1" customHeight="1" x14ac:dyDescent="0.15"/>
    <row r="60" spans="1:10" ht="14.1" customHeight="1" x14ac:dyDescent="0.15"/>
    <row r="61" spans="1:10" ht="14.1" customHeight="1" x14ac:dyDescent="0.15"/>
    <row r="62" spans="1:10" ht="14.1" customHeight="1" x14ac:dyDescent="0.15"/>
    <row r="63" spans="1:10" ht="14.1" customHeight="1" x14ac:dyDescent="0.15"/>
    <row r="64" spans="1:10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  <row r="75" ht="14.1" customHeight="1" x14ac:dyDescent="0.15"/>
  </sheetData>
  <mergeCells count="10">
    <mergeCell ref="E54:J54"/>
    <mergeCell ref="A55:J55"/>
    <mergeCell ref="G2:J2"/>
    <mergeCell ref="A2:C2"/>
    <mergeCell ref="A3:A4"/>
    <mergeCell ref="B3:B4"/>
    <mergeCell ref="C3:C4"/>
    <mergeCell ref="D3:F3"/>
    <mergeCell ref="G3:I3"/>
    <mergeCell ref="J3:J4"/>
  </mergeCells>
  <phoneticPr fontId="2"/>
  <pageMargins left="0.9055118110236221" right="0.70866141732283472" top="0.78740157480314965" bottom="0.39370078740157483" header="0.31496062992125984" footer="0.19685039370078741"/>
  <pageSetup paperSize="9" firstPageNumber="33" orientation="portrait" useFirstPageNumber="1" r:id="rId1"/>
  <headerFooter>
    <oddHeader>&amp;F</oddHeader>
  </headerFooter>
  <ignoredErrors>
    <ignoredError sqref="D36:D41 D20:F31 D19 D32" formulaRange="1"/>
    <ignoredError sqref="A22:A29" numberStoredAsText="1"/>
    <ignoredError sqref="E32:F32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小学校の推移</vt:lpstr>
      <vt:lpstr>小学校の推移!Print_Area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to_ozawa</dc:creator>
  <cp:lastModifiedBy>藤田　眞二</cp:lastModifiedBy>
  <cp:lastPrinted>2021-12-27T06:00:38Z</cp:lastPrinted>
  <dcterms:created xsi:type="dcterms:W3CDTF">2012-12-21T04:04:40Z</dcterms:created>
  <dcterms:modified xsi:type="dcterms:W3CDTF">2023-12-28T05:10:22Z</dcterms:modified>
</cp:coreProperties>
</file>