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8A203961-AF6C-4EE2-8221-4320745338B8}" xr6:coauthVersionLast="47" xr6:coauthVersionMax="47" xr10:uidLastSave="{00000000-0000-0000-0000-000000000000}"/>
  <bookViews>
    <workbookView xWindow="-120" yWindow="-120" windowWidth="20730" windowHeight="11160" xr2:uid="{19B9154A-566A-4250-8296-FCE4328C6370}"/>
  </bookViews>
  <sheets>
    <sheet name="都市計画用途地域別面積" sheetId="1" r:id="rId1"/>
  </sheets>
  <externalReferences>
    <externalReference r:id="rId2"/>
  </externalReferences>
  <definedNames>
    <definedName name="【1】人口">'[1] 【1】人口'!#REF!</definedName>
    <definedName name="【6】《20》各会計決算">[1]《20》各会計決算!#REF!</definedName>
    <definedName name="【6】《21》一般会計歳入">[1]《21》一般会計歳入!#REF!</definedName>
    <definedName name="【6】《22》一般会計歳出">[1]《22》一般会計歳出!#REF!</definedName>
    <definedName name="【6】《23》町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4" i="1" s="1"/>
  <c r="C5" i="1"/>
  <c r="C7" i="1"/>
  <c r="F8" i="1" s="1"/>
  <c r="C9" i="1"/>
  <c r="D10" i="1" s="1"/>
  <c r="K10" i="1"/>
  <c r="O10" i="1"/>
  <c r="C11" i="1"/>
  <c r="D12" i="1" s="1"/>
  <c r="F12" i="1"/>
  <c r="G12" i="1"/>
  <c r="I12" i="1"/>
  <c r="C13" i="1"/>
  <c r="D14" i="1" s="1"/>
  <c r="E14" i="1"/>
  <c r="F14" i="1"/>
  <c r="G14" i="1"/>
  <c r="I14" i="1"/>
  <c r="J14" i="1"/>
  <c r="C15" i="1"/>
  <c r="K16" i="1" s="1"/>
  <c r="D16" i="1"/>
  <c r="E16" i="1"/>
  <c r="F16" i="1"/>
  <c r="G16" i="1"/>
  <c r="H16" i="1"/>
  <c r="I16" i="1"/>
  <c r="J16" i="1"/>
  <c r="O16" i="1"/>
  <c r="C17" i="1"/>
  <c r="D18" i="1" s="1"/>
  <c r="G18" i="1"/>
  <c r="K18" i="1"/>
  <c r="O18" i="1"/>
  <c r="C19" i="1"/>
  <c r="D20" i="1" s="1"/>
  <c r="F20" i="1"/>
  <c r="C21" i="1"/>
  <c r="D22" i="1" s="1"/>
  <c r="E22" i="1"/>
  <c r="F22" i="1"/>
  <c r="G22" i="1"/>
  <c r="I22" i="1"/>
  <c r="J22" i="1"/>
  <c r="K22" i="1"/>
  <c r="M22" i="1"/>
  <c r="C23" i="1"/>
  <c r="F24" i="1"/>
  <c r="H24" i="1"/>
  <c r="I24" i="1"/>
  <c r="J24" i="1"/>
  <c r="L24" i="1"/>
  <c r="M24" i="1"/>
  <c r="N24" i="1"/>
  <c r="O6" i="1" l="1"/>
  <c r="N6" i="1"/>
  <c r="K6" i="1"/>
  <c r="E24" i="1"/>
  <c r="H6" i="1"/>
  <c r="D24" i="1"/>
  <c r="O20" i="1"/>
  <c r="N16" i="1"/>
  <c r="O14" i="1"/>
  <c r="N12" i="1"/>
  <c r="O8" i="1"/>
  <c r="F6" i="1"/>
  <c r="M16" i="1"/>
  <c r="M12" i="1"/>
  <c r="D6" i="1"/>
  <c r="O22" i="1"/>
  <c r="K20" i="1"/>
  <c r="L16" i="1"/>
  <c r="M14" i="1"/>
  <c r="L12" i="1"/>
  <c r="L8" i="1"/>
  <c r="M6" i="1"/>
  <c r="L6" i="1"/>
  <c r="O12" i="1"/>
  <c r="N20" i="1"/>
  <c r="N14" i="1"/>
  <c r="M8" i="1"/>
  <c r="N22" i="1"/>
  <c r="J20" i="1"/>
  <c r="L14" i="1"/>
  <c r="K12" i="1"/>
  <c r="K8" i="1"/>
  <c r="N4" i="1"/>
  <c r="G20" i="1"/>
  <c r="K14" i="1"/>
  <c r="J12" i="1"/>
  <c r="D8" i="1"/>
  <c r="M4" i="1"/>
  <c r="O24" i="1"/>
  <c r="K24" i="1"/>
  <c r="G24" i="1"/>
  <c r="L22" i="1"/>
  <c r="H22" i="1"/>
  <c r="M20" i="1"/>
  <c r="I20" i="1"/>
  <c r="E20" i="1"/>
  <c r="N18" i="1"/>
  <c r="J18" i="1"/>
  <c r="F18" i="1"/>
  <c r="H14" i="1"/>
  <c r="E12" i="1"/>
  <c r="N10" i="1"/>
  <c r="H10" i="1"/>
  <c r="K4" i="1"/>
  <c r="L20" i="1"/>
  <c r="H20" i="1"/>
  <c r="M18" i="1"/>
  <c r="I18" i="1"/>
  <c r="E18" i="1"/>
  <c r="H12" i="1"/>
  <c r="M10" i="1"/>
  <c r="F10" i="1"/>
  <c r="N8" i="1"/>
  <c r="H8" i="1"/>
  <c r="L18" i="1"/>
  <c r="H18" i="1"/>
  <c r="L10" i="1"/>
</calcChain>
</file>

<file path=xl/sharedStrings.xml><?xml version="1.0" encoding="utf-8"?>
<sst xmlns="http://schemas.openxmlformats.org/spreadsheetml/2006/main" count="61" uniqueCount="41">
  <si>
    <t xml:space="preserve">    工業専用地域…………………専ら工業の利便の増進を図るための地域。</t>
    <rPh sb="4" eb="6">
      <t>コウギョウ</t>
    </rPh>
    <rPh sb="6" eb="8">
      <t>センヨウ</t>
    </rPh>
    <rPh sb="8" eb="10">
      <t>チイキ</t>
    </rPh>
    <rPh sb="17" eb="18">
      <t>モッパ</t>
    </rPh>
    <rPh sb="19" eb="21">
      <t>コウギョウ</t>
    </rPh>
    <rPh sb="22" eb="24">
      <t>リベン</t>
    </rPh>
    <rPh sb="25" eb="27">
      <t>ゾウシン</t>
    </rPh>
    <rPh sb="28" eb="29">
      <t>ハカ</t>
    </rPh>
    <rPh sb="33" eb="35">
      <t>チイキ</t>
    </rPh>
    <phoneticPr fontId="2"/>
  </si>
  <si>
    <t xml:space="preserve">    工業地域………………………工業の利便の増進を図る地域。</t>
    <rPh sb="4" eb="8">
      <t>コウギョウチイキ</t>
    </rPh>
    <rPh sb="17" eb="19">
      <t>コウギョウ</t>
    </rPh>
    <rPh sb="20" eb="22">
      <t>リベン</t>
    </rPh>
    <rPh sb="23" eb="25">
      <t>ゾウシン</t>
    </rPh>
    <rPh sb="26" eb="27">
      <t>ハカ</t>
    </rPh>
    <rPh sb="28" eb="30">
      <t>チイキ</t>
    </rPh>
    <phoneticPr fontId="2"/>
  </si>
  <si>
    <t xml:space="preserve">    準工業地域……………………環境の悪化をもたらすおそれのない工業の利便の増進を図る地域。</t>
    <rPh sb="4" eb="5">
      <t>ジュン</t>
    </rPh>
    <rPh sb="5" eb="9">
      <t>コウギョウチイキ</t>
    </rPh>
    <rPh sb="17" eb="19">
      <t>カンキョウ</t>
    </rPh>
    <rPh sb="20" eb="22">
      <t>アッカ</t>
    </rPh>
    <rPh sb="33" eb="35">
      <t>コウギョウ</t>
    </rPh>
    <rPh sb="36" eb="38">
      <t>リベン</t>
    </rPh>
    <rPh sb="39" eb="41">
      <t>ゾウシン</t>
    </rPh>
    <rPh sb="42" eb="43">
      <t>ハカ</t>
    </rPh>
    <phoneticPr fontId="2"/>
  </si>
  <si>
    <t xml:space="preserve">    商業地域………………………店舗、事務所等の利便の増進を図る地域。</t>
    <rPh sb="4" eb="6">
      <t>ショウギョウ</t>
    </rPh>
    <rPh sb="6" eb="8">
      <t>チイキ</t>
    </rPh>
    <rPh sb="17" eb="19">
      <t>テンポ</t>
    </rPh>
    <rPh sb="20" eb="23">
      <t>ジムショ</t>
    </rPh>
    <rPh sb="23" eb="24">
      <t>トウ</t>
    </rPh>
    <rPh sb="25" eb="27">
      <t>リベン</t>
    </rPh>
    <rPh sb="28" eb="30">
      <t>ゾウシン</t>
    </rPh>
    <rPh sb="31" eb="32">
      <t>ハカ</t>
    </rPh>
    <rPh sb="33" eb="35">
      <t>チイキ</t>
    </rPh>
    <phoneticPr fontId="2"/>
  </si>
  <si>
    <t xml:space="preserve">    近隣商業地域…………………近隣の住宅地の住民のための店舗、事務所等の利便の増進を図る地域。</t>
    <rPh sb="4" eb="6">
      <t>キンリン</t>
    </rPh>
    <rPh sb="6" eb="8">
      <t>ショウギョウ</t>
    </rPh>
    <rPh sb="8" eb="10">
      <t>チイキ</t>
    </rPh>
    <rPh sb="17" eb="19">
      <t>キンリン</t>
    </rPh>
    <rPh sb="20" eb="23">
      <t>ジュウタクチ</t>
    </rPh>
    <rPh sb="24" eb="26">
      <t>ジュウミン</t>
    </rPh>
    <rPh sb="30" eb="32">
      <t>テンポ</t>
    </rPh>
    <rPh sb="33" eb="36">
      <t>ジムショ</t>
    </rPh>
    <rPh sb="36" eb="37">
      <t>トウ</t>
    </rPh>
    <rPh sb="38" eb="40">
      <t>リベン</t>
    </rPh>
    <rPh sb="41" eb="43">
      <t>ゾウシン</t>
    </rPh>
    <phoneticPr fontId="2"/>
  </si>
  <si>
    <t xml:space="preserve">    準住居地域……………………道路の沿道において、自動車関連施設等と住宅が調和して立地する地域。</t>
    <rPh sb="4" eb="5">
      <t>ジュン</t>
    </rPh>
    <rPh sb="5" eb="7">
      <t>ジュウキョ</t>
    </rPh>
    <rPh sb="7" eb="9">
      <t>チイキ</t>
    </rPh>
    <rPh sb="17" eb="19">
      <t>ドウロ</t>
    </rPh>
    <rPh sb="20" eb="22">
      <t>エンドウ</t>
    </rPh>
    <rPh sb="27" eb="30">
      <t>ジドウシャ</t>
    </rPh>
    <rPh sb="30" eb="32">
      <t>カンレン</t>
    </rPh>
    <rPh sb="32" eb="34">
      <t>シセツ</t>
    </rPh>
    <rPh sb="34" eb="35">
      <t>トウ</t>
    </rPh>
    <rPh sb="36" eb="38">
      <t>ジュウタク</t>
    </rPh>
    <rPh sb="39" eb="41">
      <t>チョウワ</t>
    </rPh>
    <phoneticPr fontId="2"/>
  </si>
  <si>
    <t xml:space="preserve">    第二種住居地域………………大規模な店舗、事務所の立地も認められる、住宅の環境の保護のための地域。</t>
    <rPh sb="4" eb="6">
      <t>ダイニ</t>
    </rPh>
    <rPh sb="6" eb="7">
      <t>シュ</t>
    </rPh>
    <rPh sb="7" eb="9">
      <t>ジュウキョ</t>
    </rPh>
    <rPh sb="9" eb="11">
      <t>チイキ</t>
    </rPh>
    <rPh sb="17" eb="20">
      <t>ダイキボ</t>
    </rPh>
    <rPh sb="21" eb="23">
      <t>テンポ</t>
    </rPh>
    <rPh sb="24" eb="27">
      <t>ジムショ</t>
    </rPh>
    <rPh sb="28" eb="30">
      <t>リッチ</t>
    </rPh>
    <rPh sb="31" eb="32">
      <t>ミト</t>
    </rPh>
    <rPh sb="37" eb="39">
      <t>ジュウタク</t>
    </rPh>
    <rPh sb="40" eb="42">
      <t>カンキョウ</t>
    </rPh>
    <phoneticPr fontId="2"/>
  </si>
  <si>
    <t xml:space="preserve">    第一種住居地域………………大規模な店舗、事務所の立地は制限される、住宅の環境の保護のための地域。</t>
    <rPh sb="4" eb="5">
      <t>ダイ</t>
    </rPh>
    <rPh sb="5" eb="7">
      <t>イッシュ</t>
    </rPh>
    <rPh sb="7" eb="9">
      <t>ジュウキョ</t>
    </rPh>
    <rPh sb="9" eb="11">
      <t>チイキ</t>
    </rPh>
    <rPh sb="17" eb="20">
      <t>ダイキボ</t>
    </rPh>
    <rPh sb="21" eb="23">
      <t>テンポ</t>
    </rPh>
    <rPh sb="24" eb="27">
      <t>ジムショ</t>
    </rPh>
    <rPh sb="28" eb="30">
      <t>リッチ</t>
    </rPh>
    <rPh sb="31" eb="33">
      <t>セイゲン</t>
    </rPh>
    <rPh sb="37" eb="39">
      <t>ジュウタク</t>
    </rPh>
    <rPh sb="40" eb="42">
      <t>カンキョウ</t>
    </rPh>
    <phoneticPr fontId="2"/>
  </si>
  <si>
    <t xml:space="preserve">    第二種中高層住居専用地域…一定の利便施設の立地は認められる、中高層住宅の良好な環境の保護のための地域。</t>
    <rPh sb="4" eb="6">
      <t>ダイニ</t>
    </rPh>
    <rPh sb="6" eb="7">
      <t>シュ</t>
    </rPh>
    <rPh sb="7" eb="10">
      <t>チュウコウソウ</t>
    </rPh>
    <rPh sb="10" eb="12">
      <t>ジュウキョ</t>
    </rPh>
    <rPh sb="12" eb="16">
      <t>センヨウチイキ</t>
    </rPh>
    <rPh sb="17" eb="19">
      <t>イッテイ</t>
    </rPh>
    <rPh sb="20" eb="22">
      <t>リベン</t>
    </rPh>
    <rPh sb="22" eb="24">
      <t>シセツ</t>
    </rPh>
    <rPh sb="25" eb="27">
      <t>リッチ</t>
    </rPh>
    <rPh sb="28" eb="29">
      <t>ミト</t>
    </rPh>
    <rPh sb="34" eb="37">
      <t>チュウコウソウ</t>
    </rPh>
    <rPh sb="37" eb="39">
      <t>ジュウタク</t>
    </rPh>
    <rPh sb="40" eb="42">
      <t>リョウコウ</t>
    </rPh>
    <phoneticPr fontId="2"/>
  </si>
  <si>
    <t xml:space="preserve">    第一種中高層住居専用地域…中高層住宅の良好な環境の保護のための地域。</t>
    <rPh sb="4" eb="5">
      <t>ダイ</t>
    </rPh>
    <rPh sb="5" eb="7">
      <t>イッシュ</t>
    </rPh>
    <rPh sb="7" eb="10">
      <t>チュウコウソウ</t>
    </rPh>
    <rPh sb="10" eb="12">
      <t>ジュウキョ</t>
    </rPh>
    <rPh sb="12" eb="16">
      <t>センヨウチイキ</t>
    </rPh>
    <rPh sb="17" eb="18">
      <t>チュウ</t>
    </rPh>
    <rPh sb="18" eb="22">
      <t>コウソウジュウタク</t>
    </rPh>
    <rPh sb="23" eb="25">
      <t>リョウコウ</t>
    </rPh>
    <rPh sb="26" eb="28">
      <t>カンキョウ</t>
    </rPh>
    <rPh sb="29" eb="31">
      <t>ホゴ</t>
    </rPh>
    <rPh sb="35" eb="37">
      <t>チイキ</t>
    </rPh>
    <phoneticPr fontId="2"/>
  </si>
  <si>
    <t xml:space="preserve">    第二種低層住居専用地域……小規模な店舗の立地は認められる、低層住宅の良好な環境の保護のための地域。</t>
    <rPh sb="4" eb="6">
      <t>ダイニ</t>
    </rPh>
    <rPh sb="6" eb="7">
      <t>シュ</t>
    </rPh>
    <rPh sb="7" eb="11">
      <t>テイソウジュウキョ</t>
    </rPh>
    <rPh sb="11" eb="15">
      <t>センヨウチイキ</t>
    </rPh>
    <rPh sb="17" eb="20">
      <t>ショウキボ</t>
    </rPh>
    <rPh sb="21" eb="23">
      <t>テンポ</t>
    </rPh>
    <rPh sb="24" eb="26">
      <t>リッチ</t>
    </rPh>
    <rPh sb="27" eb="28">
      <t>ミト</t>
    </rPh>
    <rPh sb="33" eb="35">
      <t>テイソウ</t>
    </rPh>
    <rPh sb="35" eb="37">
      <t>ジュウタク</t>
    </rPh>
    <rPh sb="38" eb="40">
      <t>リョウコウ</t>
    </rPh>
    <rPh sb="41" eb="43">
      <t>カンキョウ</t>
    </rPh>
    <phoneticPr fontId="2"/>
  </si>
  <si>
    <t>注：第一種低層住居専用地域……低層住宅の良好な環境の保護のための地域。</t>
    <rPh sb="0" eb="1">
      <t>チュウ</t>
    </rPh>
    <rPh sb="2" eb="3">
      <t>ダイ</t>
    </rPh>
    <rPh sb="3" eb="5">
      <t>イッシュ</t>
    </rPh>
    <rPh sb="5" eb="7">
      <t>テイソウ</t>
    </rPh>
    <rPh sb="7" eb="9">
      <t>ジュウキョ</t>
    </rPh>
    <rPh sb="9" eb="13">
      <t>センヨウチイキ</t>
    </rPh>
    <rPh sb="15" eb="17">
      <t>テイソウ</t>
    </rPh>
    <rPh sb="17" eb="19">
      <t>ジュウタク</t>
    </rPh>
    <rPh sb="20" eb="22">
      <t>リョウコウ</t>
    </rPh>
    <rPh sb="23" eb="25">
      <t>カンキョウ</t>
    </rPh>
    <rPh sb="26" eb="28">
      <t>ホゴ</t>
    </rPh>
    <rPh sb="32" eb="34">
      <t>チイキ</t>
    </rPh>
    <phoneticPr fontId="2"/>
  </si>
  <si>
    <t>注：都市計画決定（変更）があった場合のみ記載。</t>
    <rPh sb="0" eb="1">
      <t>チュウ</t>
    </rPh>
    <rPh sb="2" eb="4">
      <t>トシ</t>
    </rPh>
    <rPh sb="4" eb="6">
      <t>ケイカク</t>
    </rPh>
    <rPh sb="6" eb="8">
      <t>ケッテイ</t>
    </rPh>
    <rPh sb="9" eb="11">
      <t>ヘンコウ</t>
    </rPh>
    <rPh sb="16" eb="18">
      <t>バアイ</t>
    </rPh>
    <rPh sb="20" eb="22">
      <t>キサイ</t>
    </rPh>
    <phoneticPr fontId="2"/>
  </si>
  <si>
    <t>割合</t>
    <rPh sb="0" eb="1">
      <t>ワリ</t>
    </rPh>
    <rPh sb="1" eb="2">
      <t>ゴウ</t>
    </rPh>
    <phoneticPr fontId="2"/>
  </si>
  <si>
    <t>面積</t>
    <rPh sb="0" eb="1">
      <t>メン</t>
    </rPh>
    <rPh sb="1" eb="2">
      <t>ツモル</t>
    </rPh>
    <phoneticPr fontId="2"/>
  </si>
  <si>
    <t>令和3年 3月25日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</si>
  <si>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平成30年 7月10日</t>
    <rPh sb="0" eb="2">
      <t>ヘイセイ</t>
    </rPh>
    <rPh sb="4" eb="5">
      <t>ネン</t>
    </rPh>
    <rPh sb="7" eb="8">
      <t>ツキ</t>
    </rPh>
    <rPh sb="10" eb="11">
      <t>ニチ</t>
    </rPh>
    <phoneticPr fontId="2"/>
  </si>
  <si>
    <t>平成28年 8月26日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</si>
  <si>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平成22年 3月 5日</t>
    <rPh sb="0" eb="2">
      <t>ヘイセイ</t>
    </rPh>
    <rPh sb="4" eb="5">
      <t>ネン</t>
    </rPh>
    <rPh sb="7" eb="8">
      <t>ツキ</t>
    </rPh>
    <rPh sb="10" eb="11">
      <t>ニチ</t>
    </rPh>
    <phoneticPr fontId="2"/>
  </si>
  <si>
    <t>平成16年 3月30日</t>
    <rPh sb="0" eb="2">
      <t>ヘイセイ</t>
    </rPh>
    <rPh sb="4" eb="5">
      <t>ネン</t>
    </rPh>
    <rPh sb="7" eb="8">
      <t>ツキ</t>
    </rPh>
    <rPh sb="10" eb="11">
      <t>ニチ</t>
    </rPh>
    <phoneticPr fontId="2"/>
  </si>
  <si>
    <t>平成10年 1月23日</t>
    <rPh sb="0" eb="2">
      <t>ヘイセイ</t>
    </rPh>
    <rPh sb="4" eb="5">
      <t>ネン</t>
    </rPh>
    <rPh sb="7" eb="8">
      <t>ツキ</t>
    </rPh>
    <rPh sb="10" eb="11">
      <t>ニチ</t>
    </rPh>
    <phoneticPr fontId="2"/>
  </si>
  <si>
    <t>平成 7年12月22日</t>
    <rPh sb="0" eb="2">
      <t>ヘイセイ</t>
    </rPh>
    <rPh sb="4" eb="5">
      <t>ネン</t>
    </rPh>
    <rPh sb="7" eb="8">
      <t>ツキ</t>
    </rPh>
    <rPh sb="10" eb="11">
      <t>ニチ</t>
    </rPh>
    <phoneticPr fontId="2"/>
  </si>
  <si>
    <t>平成 7年 1月10日</t>
    <rPh sb="0" eb="2">
      <t>ヘイセイ</t>
    </rPh>
    <rPh sb="4" eb="5">
      <t>ネン</t>
    </rPh>
    <rPh sb="7" eb="8">
      <t>ツキ</t>
    </rPh>
    <rPh sb="10" eb="11">
      <t>ニチ</t>
    </rPh>
    <phoneticPr fontId="2"/>
  </si>
  <si>
    <t>平成 3年 3月29日</t>
    <rPh sb="0" eb="2">
      <t>ヘイセイ</t>
    </rPh>
    <rPh sb="4" eb="5">
      <t>ネン</t>
    </rPh>
    <rPh sb="7" eb="8">
      <t>ツキ</t>
    </rPh>
    <rPh sb="10" eb="11">
      <t>ニチ</t>
    </rPh>
    <phoneticPr fontId="2"/>
  </si>
  <si>
    <t>工業専用地域</t>
    <rPh sb="0" eb="2">
      <t>コウギョウ</t>
    </rPh>
    <rPh sb="2" eb="4">
      <t>センヨウ</t>
    </rPh>
    <rPh sb="4" eb="6">
      <t>チイキ</t>
    </rPh>
    <phoneticPr fontId="2"/>
  </si>
  <si>
    <t>工業地域</t>
    <rPh sb="0" eb="2">
      <t>コウギョウ</t>
    </rPh>
    <rPh sb="2" eb="4">
      <t>チイキ</t>
    </rPh>
    <phoneticPr fontId="2"/>
  </si>
  <si>
    <t>準工業地域</t>
    <phoneticPr fontId="2"/>
  </si>
  <si>
    <t>商業地域</t>
    <phoneticPr fontId="2"/>
  </si>
  <si>
    <t>近隣商業地域</t>
    <phoneticPr fontId="2"/>
  </si>
  <si>
    <t>準住居地域</t>
    <rPh sb="0" eb="1">
      <t>ジュン</t>
    </rPh>
    <rPh sb="1" eb="3">
      <t>ジュウキョ</t>
    </rPh>
    <rPh sb="3" eb="5">
      <t>チイキ</t>
    </rPh>
    <phoneticPr fontId="2"/>
  </si>
  <si>
    <t>第二種住居地域</t>
    <rPh sb="5" eb="7">
      <t>チイキ</t>
    </rPh>
    <phoneticPr fontId="2"/>
  </si>
  <si>
    <t>第一種住居地域</t>
    <rPh sb="5" eb="7">
      <t>チイキ</t>
    </rPh>
    <phoneticPr fontId="2"/>
  </si>
  <si>
    <t>第二種中高層
　住居専用地域　</t>
    <rPh sb="3" eb="6">
      <t>チュウコウソウ</t>
    </rPh>
    <rPh sb="9" eb="10">
      <t>キョ</t>
    </rPh>
    <rPh sb="10" eb="12">
      <t>センヨウ</t>
    </rPh>
    <rPh sb="12" eb="14">
      <t>チイキ</t>
    </rPh>
    <phoneticPr fontId="2"/>
  </si>
  <si>
    <t>第一種中高層
 住居専用地域</t>
    <phoneticPr fontId="2"/>
  </si>
  <si>
    <t>第二種低層
　住居専用地域</t>
    <rPh sb="0" eb="1">
      <t>ダイ</t>
    </rPh>
    <rPh sb="1" eb="2">
      <t>2</t>
    </rPh>
    <rPh sb="2" eb="3">
      <t>シュ</t>
    </rPh>
    <rPh sb="3" eb="5">
      <t>テイソウ</t>
    </rPh>
    <rPh sb="9" eb="11">
      <t>センヨウ</t>
    </rPh>
    <rPh sb="11" eb="13">
      <t>チイキ</t>
    </rPh>
    <phoneticPr fontId="2"/>
  </si>
  <si>
    <t>第一種低層
 住居専用地域</t>
    <phoneticPr fontId="2"/>
  </si>
  <si>
    <t>総数</t>
    <rPh sb="0" eb="1">
      <t>フサ</t>
    </rPh>
    <rPh sb="1" eb="2">
      <t>カズ</t>
    </rPh>
    <phoneticPr fontId="2"/>
  </si>
  <si>
    <t>区分</t>
    <rPh sb="0" eb="1">
      <t>ク</t>
    </rPh>
    <rPh sb="1" eb="2">
      <t>フン</t>
    </rPh>
    <phoneticPr fontId="2"/>
  </si>
  <si>
    <t>都市計画
決定日
（変更）</t>
    <rPh sb="0" eb="2">
      <t>トシ</t>
    </rPh>
    <rPh sb="2" eb="4">
      <t>ケイカク</t>
    </rPh>
    <rPh sb="5" eb="7">
      <t>ケッテイ</t>
    </rPh>
    <rPh sb="7" eb="8">
      <t>ヒ</t>
    </rPh>
    <rPh sb="10" eb="12">
      <t>ヘンコウ</t>
    </rPh>
    <phoneticPr fontId="2"/>
  </si>
  <si>
    <t>単位：ha</t>
    <phoneticPr fontId="2"/>
  </si>
  <si>
    <t>都市計画用途地域別面積</t>
    <rPh sb="0" eb="4">
      <t>トシケイカク</t>
    </rPh>
    <rPh sb="4" eb="6">
      <t>ヨウト</t>
    </rPh>
    <rPh sb="6" eb="9">
      <t>チイキベツ</t>
    </rPh>
    <rPh sb="9" eb="11">
      <t>メンセキ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</si>
</sst>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.0;[Red]\-#,##0.0"/>
    <numFmt numFmtId="178" formatCode="0.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1" xfId="1" applyNumberFormat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176" fontId="4" fillId="0" borderId="3" xfId="1" applyNumberFormat="1" applyFont="1" applyFill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6" xfId="2" applyNumberFormat="1" applyFont="1" applyFill="1" applyBorder="1" applyAlignment="1">
      <alignment vertical="center"/>
    </xf>
    <xf numFmtId="177" fontId="4" fillId="0" borderId="7" xfId="2" applyNumberFormat="1" applyFont="1" applyFill="1" applyBorder="1" applyAlignment="1">
      <alignment vertical="center"/>
    </xf>
    <xf numFmtId="177" fontId="4" fillId="0" borderId="8" xfId="2" applyNumberFormat="1" applyFont="1" applyFill="1" applyBorder="1" applyAlignment="1">
      <alignment vertical="center"/>
    </xf>
    <xf numFmtId="177" fontId="4" fillId="0" borderId="9" xfId="2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177" fontId="4" fillId="0" borderId="11" xfId="2" applyNumberFormat="1" applyFont="1" applyFill="1" applyBorder="1" applyAlignment="1">
      <alignment vertical="center"/>
    </xf>
    <xf numFmtId="0" fontId="4" fillId="0" borderId="7" xfId="2" applyNumberFormat="1" applyFont="1" applyFill="1" applyBorder="1" applyAlignment="1">
      <alignment vertical="center"/>
    </xf>
    <xf numFmtId="0" fontId="4" fillId="0" borderId="8" xfId="2" applyNumberFormat="1" applyFont="1" applyFill="1" applyBorder="1" applyAlignment="1">
      <alignment vertical="center"/>
    </xf>
    <xf numFmtId="0" fontId="4" fillId="0" borderId="9" xfId="2" applyNumberFormat="1" applyFont="1" applyFill="1" applyBorder="1" applyAlignment="1">
      <alignment vertical="center"/>
    </xf>
    <xf numFmtId="9" fontId="4" fillId="0" borderId="1" xfId="1" applyFont="1" applyFill="1" applyBorder="1" applyAlignment="1">
      <alignment horizontal="center" vertical="center"/>
    </xf>
    <xf numFmtId="177" fontId="4" fillId="0" borderId="16" xfId="2" applyNumberFormat="1" applyFont="1" applyFill="1" applyBorder="1" applyAlignment="1">
      <alignment vertical="center"/>
    </xf>
    <xf numFmtId="177" fontId="4" fillId="0" borderId="20" xfId="2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vertical="top" textRotation="255"/>
    </xf>
    <xf numFmtId="0" fontId="4" fillId="0" borderId="23" xfId="0" applyFont="1" applyFill="1" applyBorder="1" applyAlignment="1">
      <alignment vertical="top" textRotation="255"/>
    </xf>
    <xf numFmtId="0" fontId="4" fillId="0" borderId="23" xfId="0" quotePrefix="1" applyFont="1" applyFill="1" applyBorder="1" applyAlignment="1">
      <alignment vertical="top" textRotation="255"/>
    </xf>
    <xf numFmtId="0" fontId="4" fillId="0" borderId="23" xfId="0" applyFont="1" applyFill="1" applyBorder="1" applyAlignment="1">
      <alignment vertical="top" textRotation="255" wrapText="1"/>
    </xf>
    <xf numFmtId="0" fontId="4" fillId="0" borderId="24" xfId="0" applyFont="1" applyFill="1" applyBorder="1" applyAlignment="1">
      <alignment vertical="top" textRotation="255" wrapText="1"/>
    </xf>
    <xf numFmtId="0" fontId="4" fillId="0" borderId="2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58" fontId="3" fillId="0" borderId="14" xfId="0" applyNumberFormat="1" applyFont="1" applyFill="1" applyBorder="1" applyAlignment="1">
      <alignment horizontal="right" vertical="center"/>
    </xf>
    <xf numFmtId="58" fontId="4" fillId="0" borderId="21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178" fontId="4" fillId="0" borderId="19" xfId="2" applyNumberFormat="1" applyFont="1" applyFill="1" applyBorder="1" applyAlignment="1">
      <alignment horizontal="center" vertical="center"/>
    </xf>
    <xf numFmtId="178" fontId="4" fillId="0" borderId="18" xfId="2" applyNumberFormat="1" applyFont="1" applyFill="1" applyBorder="1" applyAlignment="1">
      <alignment horizontal="center" vertical="center"/>
    </xf>
    <xf numFmtId="178" fontId="4" fillId="0" borderId="17" xfId="2" applyNumberFormat="1" applyFont="1" applyFill="1" applyBorder="1" applyAlignment="1">
      <alignment horizontal="center" vertical="center"/>
    </xf>
    <xf numFmtId="177" fontId="4" fillId="0" borderId="16" xfId="2" applyNumberFormat="1" applyFont="1" applyFill="1" applyBorder="1" applyAlignment="1">
      <alignment horizontal="center" vertical="center"/>
    </xf>
    <xf numFmtId="177" fontId="4" fillId="0" borderId="0" xfId="2" applyNumberFormat="1" applyFont="1" applyFill="1" applyBorder="1" applyAlignment="1">
      <alignment horizontal="center" vertical="center"/>
    </xf>
    <xf numFmtId="177" fontId="4" fillId="0" borderId="15" xfId="2" applyNumberFormat="1" applyFont="1" applyFill="1" applyBorder="1" applyAlignment="1">
      <alignment horizontal="center" vertical="center"/>
    </xf>
    <xf numFmtId="176" fontId="4" fillId="0" borderId="12" xfId="1" applyNumberFormat="1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>
      <alignment horizontal="center" vertical="center"/>
    </xf>
    <xf numFmtId="176" fontId="4" fillId="0" borderId="3" xfId="1" applyNumberFormat="1" applyFont="1" applyFill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58" fontId="4" fillId="0" borderId="10" xfId="0" applyNumberFormat="1" applyFont="1" applyFill="1" applyBorder="1" applyAlignment="1">
      <alignment horizontal="left" vertical="center"/>
    </xf>
    <xf numFmtId="178" fontId="4" fillId="0" borderId="13" xfId="2" applyNumberFormat="1" applyFont="1" applyFill="1" applyBorder="1" applyAlignment="1">
      <alignment horizontal="center" vertical="center"/>
    </xf>
    <xf numFmtId="178" fontId="4" fillId="0" borderId="8" xfId="2" applyNumberFormat="1" applyFont="1" applyFill="1" applyBorder="1" applyAlignment="1">
      <alignment horizontal="center" vertical="center"/>
    </xf>
    <xf numFmtId="177" fontId="4" fillId="0" borderId="7" xfId="2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5" xfId="0" applyNumberFormat="1" applyFont="1" applyFill="1" applyBorder="1" applyAlignment="1">
      <alignment horizontal="left" vertical="center"/>
    </xf>
    <xf numFmtId="0" fontId="4" fillId="0" borderId="13" xfId="2" applyNumberFormat="1" applyFont="1" applyFill="1" applyBorder="1" applyAlignment="1">
      <alignment horizontal="center" vertical="center"/>
    </xf>
    <xf numFmtId="0" fontId="4" fillId="0" borderId="8" xfId="2" applyNumberFormat="1" applyFont="1" applyFill="1" applyBorder="1" applyAlignment="1">
      <alignment horizontal="center" vertical="center"/>
    </xf>
  </cellXfs>
  <cellStyles count="3">
    <cellStyle name="パーセント 2" xfId="1" xr:uid="{6C95F7A3-3D09-4956-9F42-A32CA19DCFEA}"/>
    <cellStyle name="桁区切り 2" xfId="2" xr:uid="{798AF3BE-7A12-4D60-B0DB-B9FFC8180666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6875C-45A3-44FA-9EC7-604422E229E4}">
  <dimension ref="A1:O38"/>
  <sheetViews>
    <sheetView tabSelected="1" view="pageBreakPreview" zoomScaleNormal="100" zoomScaleSheetLayoutView="100" workbookViewId="0">
      <selection activeCell="A3" sqref="A3:A4"/>
    </sheetView>
  </sheetViews>
  <sheetFormatPr defaultRowHeight="13.5" x14ac:dyDescent="0.15"/>
  <cols>
    <col min="1" max="1" width="15.25" customWidth="1"/>
  </cols>
  <sheetData>
    <row r="1" spans="1:15" ht="14.25" x14ac:dyDescent="0.15">
      <c r="A1" s="45" t="s">
        <v>40</v>
      </c>
      <c r="B1" s="46"/>
      <c r="C1" s="46"/>
      <c r="D1" s="46"/>
      <c r="E1" s="3"/>
      <c r="F1" s="3"/>
      <c r="G1" s="3"/>
      <c r="H1" s="3"/>
      <c r="I1" s="3"/>
      <c r="J1" s="3"/>
      <c r="K1" s="3"/>
      <c r="L1" s="3"/>
      <c r="M1" s="3"/>
      <c r="N1" s="31" t="s">
        <v>39</v>
      </c>
      <c r="O1" s="31"/>
    </row>
    <row r="2" spans="1:15" ht="81.75" thickBot="1" x14ac:dyDescent="0.2">
      <c r="A2" s="30" t="s">
        <v>38</v>
      </c>
      <c r="B2" s="29" t="s">
        <v>37</v>
      </c>
      <c r="C2" s="28" t="s">
        <v>36</v>
      </c>
      <c r="D2" s="27" t="s">
        <v>35</v>
      </c>
      <c r="E2" s="26" t="s">
        <v>34</v>
      </c>
      <c r="F2" s="26" t="s">
        <v>33</v>
      </c>
      <c r="G2" s="26" t="s">
        <v>32</v>
      </c>
      <c r="H2" s="24" t="s">
        <v>31</v>
      </c>
      <c r="I2" s="24" t="s">
        <v>30</v>
      </c>
      <c r="J2" s="24" t="s">
        <v>29</v>
      </c>
      <c r="K2" s="25" t="s">
        <v>28</v>
      </c>
      <c r="L2" s="25" t="s">
        <v>27</v>
      </c>
      <c r="M2" s="25" t="s">
        <v>26</v>
      </c>
      <c r="N2" s="24" t="s">
        <v>25</v>
      </c>
      <c r="O2" s="23" t="s">
        <v>24</v>
      </c>
    </row>
    <row r="3" spans="1:15" ht="14.25" thickTop="1" x14ac:dyDescent="0.15">
      <c r="A3" s="32">
        <v>25930</v>
      </c>
      <c r="B3" s="22" t="s">
        <v>14</v>
      </c>
      <c r="C3" s="21">
        <f>SUM(D3:O3)</f>
        <v>677</v>
      </c>
      <c r="D3" s="34">
        <v>600</v>
      </c>
      <c r="E3" s="35"/>
      <c r="F3" s="35"/>
      <c r="G3" s="35"/>
      <c r="H3" s="35"/>
      <c r="I3" s="35"/>
      <c r="J3" s="36"/>
      <c r="K3" s="37">
        <v>6</v>
      </c>
      <c r="L3" s="37"/>
      <c r="M3" s="20">
        <v>33</v>
      </c>
      <c r="N3" s="38">
        <v>38</v>
      </c>
      <c r="O3" s="39"/>
    </row>
    <row r="4" spans="1:15" x14ac:dyDescent="0.15">
      <c r="A4" s="33"/>
      <c r="B4" s="19" t="s">
        <v>13</v>
      </c>
      <c r="C4" s="8">
        <v>1</v>
      </c>
      <c r="D4" s="40">
        <f>D3/C3</f>
        <v>0.88626292466765144</v>
      </c>
      <c r="E4" s="41"/>
      <c r="F4" s="41"/>
      <c r="G4" s="41"/>
      <c r="H4" s="41"/>
      <c r="I4" s="41"/>
      <c r="J4" s="42"/>
      <c r="K4" s="43">
        <f>K3/C3</f>
        <v>8.8626292466765146E-3</v>
      </c>
      <c r="L4" s="43"/>
      <c r="M4" s="6">
        <f>M3/C3</f>
        <v>4.874446085672083E-2</v>
      </c>
      <c r="N4" s="41">
        <f>N3/C3</f>
        <v>5.6129985228951254E-2</v>
      </c>
      <c r="O4" s="44"/>
    </row>
    <row r="5" spans="1:15" x14ac:dyDescent="0.15">
      <c r="A5" s="47">
        <v>27026</v>
      </c>
      <c r="B5" s="14" t="s">
        <v>14</v>
      </c>
      <c r="C5" s="13">
        <f>SUM(D5:O5)</f>
        <v>677</v>
      </c>
      <c r="D5" s="48">
        <v>31</v>
      </c>
      <c r="E5" s="49"/>
      <c r="F5" s="50">
        <v>271</v>
      </c>
      <c r="G5" s="50"/>
      <c r="H5" s="50">
        <v>260</v>
      </c>
      <c r="I5" s="50"/>
      <c r="J5" s="50"/>
      <c r="K5" s="11">
        <v>4</v>
      </c>
      <c r="L5" s="11">
        <v>10</v>
      </c>
      <c r="M5" s="11">
        <v>64</v>
      </c>
      <c r="N5" s="11">
        <v>18</v>
      </c>
      <c r="O5" s="10">
        <v>19</v>
      </c>
    </row>
    <row r="6" spans="1:15" x14ac:dyDescent="0.15">
      <c r="A6" s="33"/>
      <c r="B6" s="19" t="s">
        <v>13</v>
      </c>
      <c r="C6" s="8">
        <v>1</v>
      </c>
      <c r="D6" s="40">
        <f>ROUND(D5/$C$3,3)</f>
        <v>4.5999999999999999E-2</v>
      </c>
      <c r="E6" s="42"/>
      <c r="F6" s="43">
        <f>ROUND(F5/$C$3,3)</f>
        <v>0.4</v>
      </c>
      <c r="G6" s="43"/>
      <c r="H6" s="43">
        <f>ROUND(H5/$C$3,3)</f>
        <v>0.38400000000000001</v>
      </c>
      <c r="I6" s="43"/>
      <c r="J6" s="43"/>
      <c r="K6" s="6">
        <f>ROUND(K5/$C$3,3)</f>
        <v>6.0000000000000001E-3</v>
      </c>
      <c r="L6" s="6">
        <f>ROUND(L5/$C$3,3)</f>
        <v>1.4999999999999999E-2</v>
      </c>
      <c r="M6" s="6">
        <f>ROUNDDOWN(M5/$C$3,3)</f>
        <v>9.4E-2</v>
      </c>
      <c r="N6" s="6">
        <f>ROUND(N5/$C$3,3)</f>
        <v>2.7E-2</v>
      </c>
      <c r="O6" s="5">
        <f>ROUND(O5/$C$3,3)</f>
        <v>2.8000000000000001E-2</v>
      </c>
    </row>
    <row r="7" spans="1:15" x14ac:dyDescent="0.15">
      <c r="A7" s="51" t="s">
        <v>23</v>
      </c>
      <c r="B7" s="14" t="s">
        <v>14</v>
      </c>
      <c r="C7" s="13">
        <f>SUM(D7:O7)</f>
        <v>677</v>
      </c>
      <c r="D7" s="48">
        <v>31</v>
      </c>
      <c r="E7" s="49"/>
      <c r="F7" s="50">
        <v>271.39999999999998</v>
      </c>
      <c r="G7" s="50"/>
      <c r="H7" s="50">
        <v>259.89999999999998</v>
      </c>
      <c r="I7" s="50"/>
      <c r="J7" s="50"/>
      <c r="K7" s="11">
        <v>4</v>
      </c>
      <c r="L7" s="11">
        <v>10</v>
      </c>
      <c r="M7" s="11">
        <v>63.7</v>
      </c>
      <c r="N7" s="11">
        <v>18</v>
      </c>
      <c r="O7" s="10">
        <v>19</v>
      </c>
    </row>
    <row r="8" spans="1:15" x14ac:dyDescent="0.15">
      <c r="A8" s="52"/>
      <c r="B8" s="9" t="s">
        <v>13</v>
      </c>
      <c r="C8" s="8">
        <v>1</v>
      </c>
      <c r="D8" s="40">
        <f>ROUND(D7/$C$7,3)</f>
        <v>4.5999999999999999E-2</v>
      </c>
      <c r="E8" s="42"/>
      <c r="F8" s="43">
        <f>ROUNDDOWN(F7/$C$7,3)</f>
        <v>0.4</v>
      </c>
      <c r="G8" s="43"/>
      <c r="H8" s="43">
        <f>ROUND(H7/$C$7,3)</f>
        <v>0.38400000000000001</v>
      </c>
      <c r="I8" s="43"/>
      <c r="J8" s="43"/>
      <c r="K8" s="6">
        <f>ROUND(K7/$C$7,3)</f>
        <v>6.0000000000000001E-3</v>
      </c>
      <c r="L8" s="6">
        <f>ROUND(L7/$C$7,3)</f>
        <v>1.4999999999999999E-2</v>
      </c>
      <c r="M8" s="6">
        <f>ROUND(M7/$C$7,3)</f>
        <v>9.4E-2</v>
      </c>
      <c r="N8" s="6">
        <f>ROUND(N7/$C$7,3)</f>
        <v>2.7E-2</v>
      </c>
      <c r="O8" s="5">
        <f>ROUND(O7/$C$7,3)</f>
        <v>2.8000000000000001E-2</v>
      </c>
    </row>
    <row r="9" spans="1:15" x14ac:dyDescent="0.15">
      <c r="A9" s="47" t="s">
        <v>22</v>
      </c>
      <c r="B9" s="14" t="s">
        <v>14</v>
      </c>
      <c r="C9" s="18">
        <f>SUM(D9:O9)</f>
        <v>807.09999999999991</v>
      </c>
      <c r="D9" s="55">
        <v>100.8</v>
      </c>
      <c r="E9" s="56"/>
      <c r="F9" s="50">
        <v>271.39999999999998</v>
      </c>
      <c r="G9" s="50"/>
      <c r="H9" s="50">
        <v>259.89999999999998</v>
      </c>
      <c r="I9" s="50"/>
      <c r="J9" s="50"/>
      <c r="K9" s="11">
        <v>4</v>
      </c>
      <c r="L9" s="11">
        <v>10</v>
      </c>
      <c r="M9" s="11">
        <v>63.7</v>
      </c>
      <c r="N9" s="16">
        <v>78.3</v>
      </c>
      <c r="O9" s="10">
        <v>19</v>
      </c>
    </row>
    <row r="10" spans="1:15" x14ac:dyDescent="0.15">
      <c r="A10" s="54"/>
      <c r="B10" s="9" t="s">
        <v>13</v>
      </c>
      <c r="C10" s="8">
        <v>1</v>
      </c>
      <c r="D10" s="40">
        <f>ROUND(D9/$C$9,3)</f>
        <v>0.125</v>
      </c>
      <c r="E10" s="42"/>
      <c r="F10" s="43">
        <f>ROUND(F9/$C$9,3)</f>
        <v>0.33600000000000002</v>
      </c>
      <c r="G10" s="43"/>
      <c r="H10" s="43">
        <f>ROUND(H9/$C$9,3)</f>
        <v>0.32200000000000001</v>
      </c>
      <c r="I10" s="43"/>
      <c r="J10" s="43"/>
      <c r="K10" s="6">
        <f>ROUND(K9/$C$9,3)</f>
        <v>5.0000000000000001E-3</v>
      </c>
      <c r="L10" s="6">
        <f>ROUND(L9/$C$9,3)</f>
        <v>1.2E-2</v>
      </c>
      <c r="M10" s="6">
        <f>ROUND(M9/$C$9,3)</f>
        <v>7.9000000000000001E-2</v>
      </c>
      <c r="N10" s="6">
        <f>ROUND(N9/$C$9,3)</f>
        <v>9.7000000000000003E-2</v>
      </c>
      <c r="O10" s="5">
        <f>ROUND(O9/$C$9,3)</f>
        <v>2.4E-2</v>
      </c>
    </row>
    <row r="11" spans="1:15" x14ac:dyDescent="0.15">
      <c r="A11" s="47" t="s">
        <v>21</v>
      </c>
      <c r="B11" s="14" t="s">
        <v>14</v>
      </c>
      <c r="C11" s="18">
        <f>SUM(D11:O11)</f>
        <v>807.09999999999991</v>
      </c>
      <c r="D11" s="17">
        <v>132.1</v>
      </c>
      <c r="E11" s="16">
        <v>17.3</v>
      </c>
      <c r="F11" s="16">
        <v>225.2</v>
      </c>
      <c r="G11" s="16">
        <v>86.5</v>
      </c>
      <c r="H11" s="16">
        <v>149.19999999999999</v>
      </c>
      <c r="I11" s="11">
        <v>32.6</v>
      </c>
      <c r="J11" s="16">
        <v>6.3</v>
      </c>
      <c r="K11" s="11">
        <v>4</v>
      </c>
      <c r="L11" s="11">
        <v>10</v>
      </c>
      <c r="M11" s="16">
        <v>46.6</v>
      </c>
      <c r="N11" s="16">
        <v>78.3</v>
      </c>
      <c r="O11" s="10">
        <v>19</v>
      </c>
    </row>
    <row r="12" spans="1:15" x14ac:dyDescent="0.15">
      <c r="A12" s="54"/>
      <c r="B12" s="9" t="s">
        <v>13</v>
      </c>
      <c r="C12" s="8">
        <v>1</v>
      </c>
      <c r="D12" s="7">
        <f t="shared" ref="D12:O12" si="0">ROUND(D11/$C$11,3)</f>
        <v>0.16400000000000001</v>
      </c>
      <c r="E12" s="6">
        <f t="shared" si="0"/>
        <v>2.1000000000000001E-2</v>
      </c>
      <c r="F12" s="6">
        <f t="shared" si="0"/>
        <v>0.27900000000000003</v>
      </c>
      <c r="G12" s="6">
        <f t="shared" si="0"/>
        <v>0.107</v>
      </c>
      <c r="H12" s="6">
        <f t="shared" si="0"/>
        <v>0.185</v>
      </c>
      <c r="I12" s="6">
        <f t="shared" si="0"/>
        <v>0.04</v>
      </c>
      <c r="J12" s="6">
        <f t="shared" si="0"/>
        <v>8.0000000000000002E-3</v>
      </c>
      <c r="K12" s="6">
        <f t="shared" si="0"/>
        <v>5.0000000000000001E-3</v>
      </c>
      <c r="L12" s="6">
        <f t="shared" si="0"/>
        <v>1.2E-2</v>
      </c>
      <c r="M12" s="6">
        <f t="shared" si="0"/>
        <v>5.8000000000000003E-2</v>
      </c>
      <c r="N12" s="6">
        <f t="shared" si="0"/>
        <v>9.7000000000000003E-2</v>
      </c>
      <c r="O12" s="5">
        <f t="shared" si="0"/>
        <v>2.4E-2</v>
      </c>
    </row>
    <row r="13" spans="1:15" x14ac:dyDescent="0.15">
      <c r="A13" s="47" t="s">
        <v>20</v>
      </c>
      <c r="B13" s="14" t="s">
        <v>14</v>
      </c>
      <c r="C13" s="18">
        <f>SUM(D13:O13)</f>
        <v>807.09999999999991</v>
      </c>
      <c r="D13" s="17">
        <v>103.6</v>
      </c>
      <c r="E13" s="16">
        <v>18.100000000000001</v>
      </c>
      <c r="F13" s="16">
        <v>235.2</v>
      </c>
      <c r="G13" s="16">
        <v>86.5</v>
      </c>
      <c r="H13" s="16">
        <v>166.9</v>
      </c>
      <c r="I13" s="11">
        <v>32.6</v>
      </c>
      <c r="J13" s="16">
        <v>6.3</v>
      </c>
      <c r="K13" s="11">
        <v>4</v>
      </c>
      <c r="L13" s="11">
        <v>10</v>
      </c>
      <c r="M13" s="16">
        <v>46.6</v>
      </c>
      <c r="N13" s="16">
        <v>78.3</v>
      </c>
      <c r="O13" s="10">
        <v>19</v>
      </c>
    </row>
    <row r="14" spans="1:15" x14ac:dyDescent="0.15">
      <c r="A14" s="54"/>
      <c r="B14" s="9" t="s">
        <v>13</v>
      </c>
      <c r="C14" s="8">
        <v>1</v>
      </c>
      <c r="D14" s="7">
        <f>ROUND(D13/$C$13,3)</f>
        <v>0.128</v>
      </c>
      <c r="E14" s="6">
        <f>ROUND(E13/$C$13,3)</f>
        <v>2.1999999999999999E-2</v>
      </c>
      <c r="F14" s="6">
        <f>ROUNDUP(F13/$C$13,3)</f>
        <v>0.29199999999999998</v>
      </c>
      <c r="G14" s="6">
        <f t="shared" ref="G14:O14" si="1">ROUND(G13/$C$13,3)</f>
        <v>0.107</v>
      </c>
      <c r="H14" s="6">
        <f t="shared" si="1"/>
        <v>0.20699999999999999</v>
      </c>
      <c r="I14" s="6">
        <f t="shared" si="1"/>
        <v>0.04</v>
      </c>
      <c r="J14" s="6">
        <f t="shared" si="1"/>
        <v>8.0000000000000002E-3</v>
      </c>
      <c r="K14" s="6">
        <f t="shared" si="1"/>
        <v>5.0000000000000001E-3</v>
      </c>
      <c r="L14" s="6">
        <f t="shared" si="1"/>
        <v>1.2E-2</v>
      </c>
      <c r="M14" s="6">
        <f t="shared" si="1"/>
        <v>5.8000000000000003E-2</v>
      </c>
      <c r="N14" s="6">
        <f t="shared" si="1"/>
        <v>9.7000000000000003E-2</v>
      </c>
      <c r="O14" s="5">
        <f t="shared" si="1"/>
        <v>2.4E-2</v>
      </c>
    </row>
    <row r="15" spans="1:15" x14ac:dyDescent="0.15">
      <c r="A15" s="47" t="s">
        <v>19</v>
      </c>
      <c r="B15" s="14" t="s">
        <v>14</v>
      </c>
      <c r="C15" s="18">
        <f>SUM(D15:O15)</f>
        <v>807.09999999999991</v>
      </c>
      <c r="D15" s="17">
        <v>103.6</v>
      </c>
      <c r="E15" s="16">
        <v>18.100000000000001</v>
      </c>
      <c r="F15" s="11">
        <v>236.4</v>
      </c>
      <c r="G15" s="16">
        <v>86.5</v>
      </c>
      <c r="H15" s="16">
        <v>167.5</v>
      </c>
      <c r="I15" s="11">
        <v>32.6</v>
      </c>
      <c r="J15" s="16">
        <v>6.3</v>
      </c>
      <c r="K15" s="16">
        <v>5.7</v>
      </c>
      <c r="L15" s="16">
        <v>13.3</v>
      </c>
      <c r="M15" s="16">
        <v>39.799999999999997</v>
      </c>
      <c r="N15" s="16">
        <v>78.3</v>
      </c>
      <c r="O15" s="10">
        <v>19</v>
      </c>
    </row>
    <row r="16" spans="1:15" x14ac:dyDescent="0.15">
      <c r="A16" s="54"/>
      <c r="B16" s="9" t="s">
        <v>13</v>
      </c>
      <c r="C16" s="8">
        <v>1</v>
      </c>
      <c r="D16" s="7">
        <f t="shared" ref="D16:K16" si="2">ROUND(D15/$C$15,3)</f>
        <v>0.128</v>
      </c>
      <c r="E16" s="6">
        <f t="shared" si="2"/>
        <v>2.1999999999999999E-2</v>
      </c>
      <c r="F16" s="6">
        <f t="shared" si="2"/>
        <v>0.29299999999999998</v>
      </c>
      <c r="G16" s="6">
        <f t="shared" si="2"/>
        <v>0.107</v>
      </c>
      <c r="H16" s="6">
        <f t="shared" si="2"/>
        <v>0.20799999999999999</v>
      </c>
      <c r="I16" s="6">
        <f t="shared" si="2"/>
        <v>0.04</v>
      </c>
      <c r="J16" s="6">
        <f t="shared" si="2"/>
        <v>8.0000000000000002E-3</v>
      </c>
      <c r="K16" s="6">
        <f t="shared" si="2"/>
        <v>7.0000000000000001E-3</v>
      </c>
      <c r="L16" s="6">
        <f>ROUNDUP(L15/$C$15,3)</f>
        <v>1.7000000000000001E-2</v>
      </c>
      <c r="M16" s="6">
        <f>ROUND(M15/$C$15,3)</f>
        <v>4.9000000000000002E-2</v>
      </c>
      <c r="N16" s="6">
        <f>ROUND(N15/$C$15,3)</f>
        <v>9.7000000000000003E-2</v>
      </c>
      <c r="O16" s="5">
        <f>ROUND(O15/$C$15,3)</f>
        <v>2.4E-2</v>
      </c>
    </row>
    <row r="17" spans="1:15" x14ac:dyDescent="0.15">
      <c r="A17" s="47" t="s">
        <v>18</v>
      </c>
      <c r="B17" s="14" t="s">
        <v>14</v>
      </c>
      <c r="C17" s="18">
        <f>SUM(D17:O17)</f>
        <v>807.09999999999991</v>
      </c>
      <c r="D17" s="17">
        <v>103.6</v>
      </c>
      <c r="E17" s="16">
        <v>18.100000000000001</v>
      </c>
      <c r="F17" s="16">
        <v>221.4</v>
      </c>
      <c r="G17" s="16">
        <v>86.5</v>
      </c>
      <c r="H17" s="16">
        <v>175.1</v>
      </c>
      <c r="I17" s="11">
        <v>33</v>
      </c>
      <c r="J17" s="16">
        <v>13.3</v>
      </c>
      <c r="K17" s="16">
        <v>5.7</v>
      </c>
      <c r="L17" s="16">
        <v>13.3</v>
      </c>
      <c r="M17" s="16">
        <v>39.799999999999997</v>
      </c>
      <c r="N17" s="16">
        <v>78.3</v>
      </c>
      <c r="O17" s="10">
        <v>19</v>
      </c>
    </row>
    <row r="18" spans="1:15" x14ac:dyDescent="0.15">
      <c r="A18" s="54"/>
      <c r="B18" s="9" t="s">
        <v>13</v>
      </c>
      <c r="C18" s="8">
        <v>1</v>
      </c>
      <c r="D18" s="7">
        <f t="shared" ref="D18:I18" si="3">ROUND(D17/$C$17,3)</f>
        <v>0.128</v>
      </c>
      <c r="E18" s="6">
        <f t="shared" si="3"/>
        <v>2.1999999999999999E-2</v>
      </c>
      <c r="F18" s="6">
        <f t="shared" si="3"/>
        <v>0.27400000000000002</v>
      </c>
      <c r="G18" s="6">
        <f t="shared" si="3"/>
        <v>0.107</v>
      </c>
      <c r="H18" s="6">
        <f t="shared" si="3"/>
        <v>0.217</v>
      </c>
      <c r="I18" s="6">
        <f t="shared" si="3"/>
        <v>4.1000000000000002E-2</v>
      </c>
      <c r="J18" s="6">
        <f>ROUNDUP(J17/$C$17,3)</f>
        <v>1.7000000000000001E-2</v>
      </c>
      <c r="K18" s="6">
        <f>ROUND(K17/$C$17,3)</f>
        <v>7.0000000000000001E-3</v>
      </c>
      <c r="L18" s="6">
        <f>ROUNDUP(L17/$C$17,3)</f>
        <v>1.7000000000000001E-2</v>
      </c>
      <c r="M18" s="6">
        <f>ROUND(M17/$C$17,3)</f>
        <v>4.9000000000000002E-2</v>
      </c>
      <c r="N18" s="6">
        <f>ROUND(N17/$C$17,3)</f>
        <v>9.7000000000000003E-2</v>
      </c>
      <c r="O18" s="5">
        <f>ROUND(O17/$C$17,3)</f>
        <v>2.4E-2</v>
      </c>
    </row>
    <row r="19" spans="1:15" x14ac:dyDescent="0.15">
      <c r="A19" s="47" t="s">
        <v>17</v>
      </c>
      <c r="B19" s="14" t="s">
        <v>14</v>
      </c>
      <c r="C19" s="15">
        <f>IF(SUM(D19:O19)=0,"",SUM(D19:O19))</f>
        <v>807.09999999999991</v>
      </c>
      <c r="D19" s="12">
        <v>102.5</v>
      </c>
      <c r="E19" s="11">
        <v>18.100000000000001</v>
      </c>
      <c r="F19" s="11">
        <v>221.4</v>
      </c>
      <c r="G19" s="11">
        <v>86.5</v>
      </c>
      <c r="H19" s="11">
        <v>176.2</v>
      </c>
      <c r="I19" s="11">
        <v>33</v>
      </c>
      <c r="J19" s="11">
        <v>13.3</v>
      </c>
      <c r="K19" s="11">
        <v>5.7</v>
      </c>
      <c r="L19" s="11">
        <v>13.3</v>
      </c>
      <c r="M19" s="11">
        <v>39.799999999999997</v>
      </c>
      <c r="N19" s="11">
        <v>78.3</v>
      </c>
      <c r="O19" s="10">
        <v>19</v>
      </c>
    </row>
    <row r="20" spans="1:15" x14ac:dyDescent="0.15">
      <c r="A20" s="33"/>
      <c r="B20" s="9" t="s">
        <v>13</v>
      </c>
      <c r="C20" s="8">
        <v>1</v>
      </c>
      <c r="D20" s="7">
        <f t="shared" ref="D20:I20" si="4">ROUND(D19/$C$19,3)</f>
        <v>0.127</v>
      </c>
      <c r="E20" s="6">
        <f t="shared" si="4"/>
        <v>2.1999999999999999E-2</v>
      </c>
      <c r="F20" s="6">
        <f t="shared" si="4"/>
        <v>0.27400000000000002</v>
      </c>
      <c r="G20" s="6">
        <f t="shared" si="4"/>
        <v>0.107</v>
      </c>
      <c r="H20" s="6">
        <f t="shared" si="4"/>
        <v>0.218</v>
      </c>
      <c r="I20" s="6">
        <f t="shared" si="4"/>
        <v>4.1000000000000002E-2</v>
      </c>
      <c r="J20" s="6">
        <f>ROUNDUP(J19/$C$19,3)</f>
        <v>1.7000000000000001E-2</v>
      </c>
      <c r="K20" s="6">
        <f>ROUND(K19/$C$19,3)</f>
        <v>7.0000000000000001E-3</v>
      </c>
      <c r="L20" s="6">
        <f>ROUNDUP(L19/$C$19,3)</f>
        <v>1.7000000000000001E-2</v>
      </c>
      <c r="M20" s="6">
        <f>ROUND(M19/$C$19,3)</f>
        <v>4.9000000000000002E-2</v>
      </c>
      <c r="N20" s="6">
        <f>ROUND(N19/$C$19,3)</f>
        <v>9.7000000000000003E-2</v>
      </c>
      <c r="O20" s="5">
        <f>ROUND(O19/$C$19,3)</f>
        <v>2.4E-2</v>
      </c>
    </row>
    <row r="21" spans="1:15" x14ac:dyDescent="0.15">
      <c r="A21" s="47" t="s">
        <v>16</v>
      </c>
      <c r="B21" s="14" t="s">
        <v>14</v>
      </c>
      <c r="C21" s="13">
        <f>IF(SUM(D21:O21)=0,"",SUM(D21:O21))</f>
        <v>846.8</v>
      </c>
      <c r="D21" s="12">
        <v>102.5</v>
      </c>
      <c r="E21" s="11">
        <v>18.100000000000001</v>
      </c>
      <c r="F21" s="11">
        <v>221.4</v>
      </c>
      <c r="G21" s="11">
        <v>86.5</v>
      </c>
      <c r="H21" s="11">
        <v>176.2</v>
      </c>
      <c r="I21" s="11">
        <v>33</v>
      </c>
      <c r="J21" s="11">
        <v>13.3</v>
      </c>
      <c r="K21" s="11">
        <v>5.7</v>
      </c>
      <c r="L21" s="11">
        <v>13.3</v>
      </c>
      <c r="M21" s="11">
        <v>39.799999999999997</v>
      </c>
      <c r="N21" s="11">
        <v>78.3</v>
      </c>
      <c r="O21" s="10">
        <v>58.7</v>
      </c>
    </row>
    <row r="22" spans="1:15" x14ac:dyDescent="0.15">
      <c r="A22" s="33"/>
      <c r="B22" s="9" t="s">
        <v>13</v>
      </c>
      <c r="C22" s="8">
        <v>1</v>
      </c>
      <c r="D22" s="7">
        <f t="shared" ref="D22:I22" si="5">ROUND(D21/$C$21,3)</f>
        <v>0.121</v>
      </c>
      <c r="E22" s="6">
        <f t="shared" si="5"/>
        <v>2.1000000000000001E-2</v>
      </c>
      <c r="F22" s="6">
        <f t="shared" si="5"/>
        <v>0.26100000000000001</v>
      </c>
      <c r="G22" s="6">
        <f t="shared" si="5"/>
        <v>0.10199999999999999</v>
      </c>
      <c r="H22" s="6">
        <f t="shared" si="5"/>
        <v>0.20799999999999999</v>
      </c>
      <c r="I22" s="6">
        <f t="shared" si="5"/>
        <v>3.9E-2</v>
      </c>
      <c r="J22" s="6">
        <f>ROUNDUP(J21/$C$21,3)</f>
        <v>1.6E-2</v>
      </c>
      <c r="K22" s="6">
        <f>ROUND(K21/$C$21,3)</f>
        <v>7.0000000000000001E-3</v>
      </c>
      <c r="L22" s="6">
        <f>ROUNDUP(L21/$C$21,3)</f>
        <v>1.6E-2</v>
      </c>
      <c r="M22" s="6">
        <f>ROUND(M21/$C$21,3)</f>
        <v>4.7E-2</v>
      </c>
      <c r="N22" s="6">
        <f>ROUND(N21/$C$21,3)</f>
        <v>9.1999999999999998E-2</v>
      </c>
      <c r="O22" s="5">
        <f>ROUNDUP(O21/$C$21,3)</f>
        <v>7.0000000000000007E-2</v>
      </c>
    </row>
    <row r="23" spans="1:15" x14ac:dyDescent="0.15">
      <c r="A23" s="47" t="s">
        <v>15</v>
      </c>
      <c r="B23" s="14" t="s">
        <v>14</v>
      </c>
      <c r="C23" s="13">
        <f>IF(SUM(D23:O23)=0,"",SUM(D23:O23))</f>
        <v>846.8</v>
      </c>
      <c r="D23" s="12">
        <v>97.2</v>
      </c>
      <c r="E23" s="11">
        <v>18.100000000000001</v>
      </c>
      <c r="F23" s="11">
        <v>221.4</v>
      </c>
      <c r="G23" s="11">
        <v>86.5</v>
      </c>
      <c r="H23" s="11">
        <v>181.5</v>
      </c>
      <c r="I23" s="11">
        <v>33</v>
      </c>
      <c r="J23" s="11">
        <v>13.3</v>
      </c>
      <c r="K23" s="11">
        <v>5.7</v>
      </c>
      <c r="L23" s="11">
        <v>13.3</v>
      </c>
      <c r="M23" s="11">
        <v>39.799999999999997</v>
      </c>
      <c r="N23" s="11">
        <v>78.3</v>
      </c>
      <c r="O23" s="10">
        <v>58.7</v>
      </c>
    </row>
    <row r="24" spans="1:15" x14ac:dyDescent="0.15">
      <c r="A24" s="33"/>
      <c r="B24" s="9" t="s">
        <v>13</v>
      </c>
      <c r="C24" s="8">
        <v>1</v>
      </c>
      <c r="D24" s="7">
        <f t="shared" ref="D24:I24" si="6">ROUND(D23/$C$21,3)</f>
        <v>0.115</v>
      </c>
      <c r="E24" s="6">
        <f t="shared" si="6"/>
        <v>2.1000000000000001E-2</v>
      </c>
      <c r="F24" s="6">
        <f t="shared" si="6"/>
        <v>0.26100000000000001</v>
      </c>
      <c r="G24" s="6">
        <f t="shared" si="6"/>
        <v>0.10199999999999999</v>
      </c>
      <c r="H24" s="6">
        <f t="shared" si="6"/>
        <v>0.214</v>
      </c>
      <c r="I24" s="6">
        <f t="shared" si="6"/>
        <v>3.9E-2</v>
      </c>
      <c r="J24" s="6">
        <f>ROUNDUP(J23/$C$21,3)</f>
        <v>1.6E-2</v>
      </c>
      <c r="K24" s="6">
        <f>ROUND(K23/$C$21,3)</f>
        <v>7.0000000000000001E-3</v>
      </c>
      <c r="L24" s="6">
        <f>ROUNDUP(L23/$C$21,3)</f>
        <v>1.6E-2</v>
      </c>
      <c r="M24" s="6">
        <f>ROUND(M23/$C$21,3)</f>
        <v>4.7E-2</v>
      </c>
      <c r="N24" s="6">
        <f>ROUND(N23/$C$21,3)</f>
        <v>9.1999999999999998E-2</v>
      </c>
      <c r="O24" s="5">
        <f>ROUNDUP(O23/$C$21,3)</f>
        <v>7.0000000000000007E-2</v>
      </c>
    </row>
    <row r="25" spans="1:15" x14ac:dyDescent="0.15">
      <c r="A25" s="3"/>
      <c r="B25" s="4"/>
      <c r="C25" s="3"/>
      <c r="D25" s="3"/>
      <c r="E25" s="3"/>
      <c r="F25" s="3"/>
      <c r="G25" s="3"/>
      <c r="H25" s="3"/>
      <c r="I25" s="3"/>
      <c r="J25" s="3"/>
      <c r="K25" s="3"/>
      <c r="L25" s="3"/>
      <c r="M25" s="53"/>
      <c r="N25" s="53"/>
      <c r="O25" s="53"/>
    </row>
    <row r="26" spans="1:15" x14ac:dyDescent="0.15">
      <c r="A26" s="2" t="s">
        <v>12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15">
      <c r="A27" s="2" t="s">
        <v>11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15">
      <c r="A28" s="1" t="s">
        <v>10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15">
      <c r="A29" s="1" t="s">
        <v>9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15">
      <c r="A30" s="1" t="s">
        <v>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15">
      <c r="A31" s="1" t="s">
        <v>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15">
      <c r="A32" s="1" t="s">
        <v>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15">
      <c r="A33" s="1" t="s">
        <v>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1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15">
      <c r="A35" s="1" t="s">
        <v>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15">
      <c r="A36" s="1" t="s">
        <v>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15">
      <c r="A37" s="1" t="s">
        <v>1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15">
      <c r="A38" s="1" t="s">
        <v>0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mergeCells count="38">
    <mergeCell ref="A9:A10"/>
    <mergeCell ref="D9:E9"/>
    <mergeCell ref="F9:G9"/>
    <mergeCell ref="H9:J9"/>
    <mergeCell ref="D10:E10"/>
    <mergeCell ref="F10:G10"/>
    <mergeCell ref="H10:J10"/>
    <mergeCell ref="A23:A24"/>
    <mergeCell ref="M25:O25"/>
    <mergeCell ref="A11:A12"/>
    <mergeCell ref="A13:A14"/>
    <mergeCell ref="A15:A16"/>
    <mergeCell ref="A17:A18"/>
    <mergeCell ref="A19:A20"/>
    <mergeCell ref="A21:A22"/>
    <mergeCell ref="A7:A8"/>
    <mergeCell ref="D7:E7"/>
    <mergeCell ref="F7:G7"/>
    <mergeCell ref="H7:J7"/>
    <mergeCell ref="D8:E8"/>
    <mergeCell ref="F8:G8"/>
    <mergeCell ref="H8:J8"/>
    <mergeCell ref="A5:A6"/>
    <mergeCell ref="D5:E5"/>
    <mergeCell ref="F5:G5"/>
    <mergeCell ref="H5:J5"/>
    <mergeCell ref="D6:E6"/>
    <mergeCell ref="F6:G6"/>
    <mergeCell ref="H6:J6"/>
    <mergeCell ref="N1:O1"/>
    <mergeCell ref="A3:A4"/>
    <mergeCell ref="D3:J3"/>
    <mergeCell ref="K3:L3"/>
    <mergeCell ref="N3:O3"/>
    <mergeCell ref="D4:J4"/>
    <mergeCell ref="K4:L4"/>
    <mergeCell ref="N4:O4"/>
    <mergeCell ref="A1:D1"/>
  </mergeCells>
  <phoneticPr fontId="2"/>
  <pageMargins left="0.43307086614173229" right="0.23622047244094491" top="0.35433070866141736" bottom="0.35433070866141736" header="0.31496062992125984" footer="0.31496062992125984"/>
  <pageSetup paperSize="9" orientation="landscape" horizontalDpi="300" verticalDpi="300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都市計画用途地域別面積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2022-01-04T00:39:51Z</cp:lastPrinted>
  <dcterms:created xsi:type="dcterms:W3CDTF">2022-01-04T00:36:52Z</dcterms:created>
  <dcterms:modified xsi:type="dcterms:W3CDTF">2023-12-27T07:53:14Z</dcterms:modified>
</cp:coreProperties>
</file>