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dsv01\Shr_Data2\01240100財政課\R5年度\03 予算\オープンデータ\★R5年度分提出\令和５年度当初予算\"/>
    </mc:Choice>
  </mc:AlternateContent>
  <bookViews>
    <workbookView xWindow="270" yWindow="555" windowWidth="16095" windowHeight="4725" tabRatio="873"/>
  </bookViews>
  <sheets>
    <sheet name="会計別一覧表" sheetId="61" r:id="rId1"/>
    <sheet name="一般会計　歳入" sheetId="66" r:id="rId2"/>
    <sheet name="一般会計　歳出目的別" sheetId="67" r:id="rId3"/>
    <sheet name="一般会計　性質別" sheetId="68" r:id="rId4"/>
    <sheet name="自主財源と依存財源" sheetId="69" r:id="rId5"/>
    <sheet name="債務負担" sheetId="70" r:id="rId6"/>
    <sheet name="地方債" sheetId="71" r:id="rId7"/>
    <sheet name="継続費" sheetId="72" r:id="rId8"/>
    <sheet name="款別主要事業　歳入" sheetId="73" r:id="rId9"/>
    <sheet name="款別主要事業　歳出" sheetId="75" r:id="rId10"/>
  </sheets>
  <definedNames>
    <definedName name="_xlnm._FilterDatabase" localSheetId="9" hidden="1">'款別主要事業　歳出'!$A$5:$I$240</definedName>
    <definedName name="_xlnm._FilterDatabase" localSheetId="8" hidden="1">'款別主要事業　歳入'!$A$1:$D$155</definedName>
    <definedName name="_xlnm.Print_Area" localSheetId="9">'款別主要事業　歳出'!$B$1:$I$251</definedName>
    <definedName name="_xlnm.Print_Area" localSheetId="8">'款別主要事業　歳入'!$A$1:$D$155</definedName>
    <definedName name="_xlnm.Print_Titles" localSheetId="9">'款別主要事業　歳出'!$2:$4</definedName>
    <definedName name="_xlnm.Print_Titles" localSheetId="8">'款別主要事業　歳入'!$3:$4</definedName>
    <definedName name="連絡先">#REF!</definedName>
  </definedNames>
  <calcPr calcId="162913"/>
</workbook>
</file>

<file path=xl/calcChain.xml><?xml version="1.0" encoding="utf-8"?>
<calcChain xmlns="http://schemas.openxmlformats.org/spreadsheetml/2006/main">
  <c r="H251" i="75" l="1"/>
  <c r="D246" i="75"/>
  <c r="B246" i="75"/>
  <c r="D245" i="75"/>
  <c r="B245" i="75"/>
  <c r="B243" i="75"/>
  <c r="B183" i="75"/>
  <c r="B176" i="75"/>
  <c r="B175" i="75"/>
  <c r="B169" i="75"/>
  <c r="B150" i="75"/>
  <c r="B149" i="75"/>
  <c r="B148" i="75"/>
  <c r="B146" i="75"/>
  <c r="B136" i="75"/>
  <c r="B125" i="75"/>
  <c r="B41" i="75"/>
  <c r="B40" i="75"/>
  <c r="B28" i="75"/>
  <c r="B25" i="75"/>
  <c r="B24" i="75"/>
  <c r="B23" i="75"/>
  <c r="B6" i="75"/>
  <c r="B3" i="75"/>
</calcChain>
</file>

<file path=xl/sharedStrings.xml><?xml version="1.0" encoding="utf-8"?>
<sst xmlns="http://schemas.openxmlformats.org/spreadsheetml/2006/main" count="920" uniqueCount="792">
  <si>
    <t>款</t>
    <rPh sb="0" eb="1">
      <t>カン</t>
    </rPh>
    <phoneticPr fontId="5"/>
  </si>
  <si>
    <t>一般会計</t>
    <rPh sb="0" eb="2">
      <t>イッパン</t>
    </rPh>
    <rPh sb="2" eb="4">
      <t>カイケイ</t>
    </rPh>
    <phoneticPr fontId="6"/>
  </si>
  <si>
    <t>特別会計</t>
    <rPh sb="0" eb="2">
      <t>トクベツ</t>
    </rPh>
    <rPh sb="2" eb="4">
      <t>カイケイ</t>
    </rPh>
    <phoneticPr fontId="6"/>
  </si>
  <si>
    <t>国民健康保険</t>
    <rPh sb="0" eb="2">
      <t>コクミン</t>
    </rPh>
    <rPh sb="2" eb="4">
      <t>ケンコウ</t>
    </rPh>
    <rPh sb="4" eb="6">
      <t>ホケン</t>
    </rPh>
    <phoneticPr fontId="6"/>
  </si>
  <si>
    <t>介護保険</t>
    <rPh sb="0" eb="2">
      <t>カイゴ</t>
    </rPh>
    <rPh sb="2" eb="4">
      <t>ホケン</t>
    </rPh>
    <phoneticPr fontId="6"/>
  </si>
  <si>
    <t>東越谷土地区画整理</t>
    <rPh sb="0" eb="3">
      <t>ヒガシコシガヤ</t>
    </rPh>
    <rPh sb="3" eb="5">
      <t>トチ</t>
    </rPh>
    <rPh sb="5" eb="7">
      <t>クカク</t>
    </rPh>
    <rPh sb="7" eb="9">
      <t>セイリ</t>
    </rPh>
    <phoneticPr fontId="6"/>
  </si>
  <si>
    <t>七左第一土地区画整理</t>
    <rPh sb="0" eb="2">
      <t>シチザ</t>
    </rPh>
    <rPh sb="2" eb="4">
      <t>ダイイチ</t>
    </rPh>
    <rPh sb="4" eb="6">
      <t>トチ</t>
    </rPh>
    <rPh sb="6" eb="8">
      <t>クカク</t>
    </rPh>
    <rPh sb="8" eb="10">
      <t>セイリ</t>
    </rPh>
    <phoneticPr fontId="6"/>
  </si>
  <si>
    <t>西大袋土地区画整理</t>
    <rPh sb="0" eb="1">
      <t>ニシ</t>
    </rPh>
    <rPh sb="1" eb="3">
      <t>オオブクロ</t>
    </rPh>
    <rPh sb="3" eb="5">
      <t>トチ</t>
    </rPh>
    <rPh sb="5" eb="7">
      <t>クカク</t>
    </rPh>
    <rPh sb="7" eb="9">
      <t>セイリ</t>
    </rPh>
    <phoneticPr fontId="6"/>
  </si>
  <si>
    <t>公共用地先行取得</t>
    <rPh sb="0" eb="2">
      <t>コウキョウ</t>
    </rPh>
    <rPh sb="2" eb="4">
      <t>ヨウチ</t>
    </rPh>
    <rPh sb="4" eb="6">
      <t>センコウ</t>
    </rPh>
    <rPh sb="6" eb="8">
      <t>シュトク</t>
    </rPh>
    <phoneticPr fontId="6"/>
  </si>
  <si>
    <t>病院事業会計</t>
    <rPh sb="0" eb="2">
      <t>ビョウイン</t>
    </rPh>
    <rPh sb="2" eb="4">
      <t>ジギョウ</t>
    </rPh>
    <rPh sb="4" eb="6">
      <t>カイケイ</t>
    </rPh>
    <phoneticPr fontId="6"/>
  </si>
  <si>
    <t>前年度予算額</t>
    <rPh sb="0" eb="3">
      <t>ゼンネンド</t>
    </rPh>
    <rPh sb="3" eb="5">
      <t>ヨサン</t>
    </rPh>
    <rPh sb="5" eb="6">
      <t>ガク</t>
    </rPh>
    <phoneticPr fontId="6"/>
  </si>
  <si>
    <t>比較増減額</t>
    <rPh sb="0" eb="2">
      <t>ヒカク</t>
    </rPh>
    <rPh sb="2" eb="4">
      <t>ゾウゲン</t>
    </rPh>
    <rPh sb="4" eb="5">
      <t>ガク</t>
    </rPh>
    <phoneticPr fontId="6"/>
  </si>
  <si>
    <t>増減率</t>
    <rPh sb="0" eb="2">
      <t>ゾウゲン</t>
    </rPh>
    <rPh sb="2" eb="3">
      <t>リツ</t>
    </rPh>
    <phoneticPr fontId="6"/>
  </si>
  <si>
    <t>款</t>
    <rPh sb="0" eb="1">
      <t>カン</t>
    </rPh>
    <phoneticPr fontId="6"/>
  </si>
  <si>
    <t>構成比</t>
    <rPh sb="0" eb="3">
      <t>コウセイヒ</t>
    </rPh>
    <phoneticPr fontId="6"/>
  </si>
  <si>
    <t>市税</t>
    <rPh sb="0" eb="2">
      <t>シゼイ</t>
    </rPh>
    <phoneticPr fontId="6"/>
  </si>
  <si>
    <t>利子割交付金</t>
    <rPh sb="0" eb="2">
      <t>リシ</t>
    </rPh>
    <rPh sb="2" eb="3">
      <t>ワリ</t>
    </rPh>
    <rPh sb="3" eb="6">
      <t>コウフキン</t>
    </rPh>
    <phoneticPr fontId="6"/>
  </si>
  <si>
    <t>地方消費税交付金</t>
    <rPh sb="0" eb="2">
      <t>チホウ</t>
    </rPh>
    <rPh sb="2" eb="5">
      <t>ショウヒゼイ</t>
    </rPh>
    <rPh sb="5" eb="8">
      <t>コウフキン</t>
    </rPh>
    <phoneticPr fontId="6"/>
  </si>
  <si>
    <t>地方特例交付金</t>
    <rPh sb="0" eb="2">
      <t>チホウ</t>
    </rPh>
    <rPh sb="2" eb="4">
      <t>トクレイ</t>
    </rPh>
    <rPh sb="4" eb="7">
      <t>コウフキン</t>
    </rPh>
    <phoneticPr fontId="6"/>
  </si>
  <si>
    <t>地方交付税</t>
    <rPh sb="0" eb="2">
      <t>チホウ</t>
    </rPh>
    <rPh sb="2" eb="5">
      <t>コウフゼイ</t>
    </rPh>
    <phoneticPr fontId="6"/>
  </si>
  <si>
    <t>交通安全対策特別交付金</t>
    <rPh sb="0" eb="2">
      <t>コウツウ</t>
    </rPh>
    <rPh sb="2" eb="4">
      <t>アンゼン</t>
    </rPh>
    <rPh sb="4" eb="6">
      <t>タイサク</t>
    </rPh>
    <rPh sb="6" eb="8">
      <t>トクベツ</t>
    </rPh>
    <rPh sb="8" eb="11">
      <t>コウフキン</t>
    </rPh>
    <phoneticPr fontId="6"/>
  </si>
  <si>
    <t>分担金及び負担金</t>
    <rPh sb="0" eb="3">
      <t>ブンタンキン</t>
    </rPh>
    <rPh sb="3" eb="4">
      <t>オヨ</t>
    </rPh>
    <rPh sb="5" eb="8">
      <t>フタンキン</t>
    </rPh>
    <phoneticPr fontId="6"/>
  </si>
  <si>
    <t>国庫支出金</t>
    <rPh sb="0" eb="2">
      <t>コッコ</t>
    </rPh>
    <rPh sb="2" eb="5">
      <t>シシュツキン</t>
    </rPh>
    <phoneticPr fontId="6"/>
  </si>
  <si>
    <t>県支出金</t>
    <rPh sb="0" eb="1">
      <t>ケン</t>
    </rPh>
    <rPh sb="1" eb="4">
      <t>シシュツキン</t>
    </rPh>
    <phoneticPr fontId="6"/>
  </si>
  <si>
    <t>財産収入</t>
    <rPh sb="0" eb="2">
      <t>ザイサン</t>
    </rPh>
    <rPh sb="2" eb="4">
      <t>シュウニュウ</t>
    </rPh>
    <phoneticPr fontId="6"/>
  </si>
  <si>
    <t>寄附金</t>
    <rPh sb="0" eb="3">
      <t>キフキン</t>
    </rPh>
    <phoneticPr fontId="6"/>
  </si>
  <si>
    <t>議会費</t>
    <rPh sb="0" eb="2">
      <t>ギカイ</t>
    </rPh>
    <rPh sb="2" eb="3">
      <t>ヒ</t>
    </rPh>
    <phoneticPr fontId="6"/>
  </si>
  <si>
    <t>総務費</t>
    <rPh sb="0" eb="3">
      <t>ソウムヒ</t>
    </rPh>
    <phoneticPr fontId="6"/>
  </si>
  <si>
    <t>衛生費</t>
    <rPh sb="0" eb="3">
      <t>エイセイヒ</t>
    </rPh>
    <phoneticPr fontId="6"/>
  </si>
  <si>
    <t>労働費</t>
    <rPh sb="0" eb="3">
      <t>ロウドウヒ</t>
    </rPh>
    <phoneticPr fontId="6"/>
  </si>
  <si>
    <t>教育費</t>
    <rPh sb="0" eb="3">
      <t>キョウイクヒ</t>
    </rPh>
    <phoneticPr fontId="6"/>
  </si>
  <si>
    <t>災害復旧費</t>
    <rPh sb="0" eb="2">
      <t>サイガイ</t>
    </rPh>
    <rPh sb="2" eb="4">
      <t>フッキュウ</t>
    </rPh>
    <rPh sb="4" eb="5">
      <t>ヒ</t>
    </rPh>
    <phoneticPr fontId="6"/>
  </si>
  <si>
    <t>予備費</t>
    <rPh sb="0" eb="3">
      <t>ヨビヒ</t>
    </rPh>
    <phoneticPr fontId="6"/>
  </si>
  <si>
    <t>人件費</t>
    <rPh sb="0" eb="3">
      <t>ジンケンヒ</t>
    </rPh>
    <phoneticPr fontId="6"/>
  </si>
  <si>
    <t>投資及び出資金</t>
    <rPh sb="0" eb="2">
      <t>トウシ</t>
    </rPh>
    <rPh sb="2" eb="3">
      <t>オヨ</t>
    </rPh>
    <rPh sb="4" eb="7">
      <t>シュッシキン</t>
    </rPh>
    <phoneticPr fontId="6"/>
  </si>
  <si>
    <t>普通建設事業費</t>
    <rPh sb="0" eb="2">
      <t>フツウ</t>
    </rPh>
    <rPh sb="2" eb="4">
      <t>ケンセツ</t>
    </rPh>
    <rPh sb="4" eb="7">
      <t>ジギョウヒ</t>
    </rPh>
    <phoneticPr fontId="6"/>
  </si>
  <si>
    <t>前年度予算額</t>
    <rPh sb="0" eb="3">
      <t>ゼンネンド</t>
    </rPh>
    <rPh sb="3" eb="6">
      <t>ヨサンガク</t>
    </rPh>
    <phoneticPr fontId="6"/>
  </si>
  <si>
    <t>増減率</t>
    <rPh sb="0" eb="3">
      <t>ゾウゲンリツ</t>
    </rPh>
    <phoneticPr fontId="6"/>
  </si>
  <si>
    <t>地方譲与税</t>
    <rPh sb="0" eb="2">
      <t>チホウ</t>
    </rPh>
    <rPh sb="2" eb="5">
      <t>ジョウヨゼイ</t>
    </rPh>
    <phoneticPr fontId="6"/>
  </si>
  <si>
    <t>使用料及び手数料</t>
    <rPh sb="0" eb="3">
      <t>シヨウリョウ</t>
    </rPh>
    <rPh sb="3" eb="4">
      <t>オヨ</t>
    </rPh>
    <rPh sb="5" eb="8">
      <t>テスウリョウ</t>
    </rPh>
    <phoneticPr fontId="6"/>
  </si>
  <si>
    <t>繰入金</t>
    <rPh sb="0" eb="3">
      <t>クリイレキン</t>
    </rPh>
    <phoneticPr fontId="6"/>
  </si>
  <si>
    <t>繰越金</t>
    <rPh sb="0" eb="3">
      <t>クリコシキン</t>
    </rPh>
    <phoneticPr fontId="6"/>
  </si>
  <si>
    <t>諸収入</t>
    <rPh sb="0" eb="3">
      <t>ショシュウニュウ</t>
    </rPh>
    <phoneticPr fontId="6"/>
  </si>
  <si>
    <t>市債</t>
    <rPh sb="0" eb="1">
      <t>シ</t>
    </rPh>
    <rPh sb="1" eb="2">
      <t>サイ</t>
    </rPh>
    <phoneticPr fontId="6"/>
  </si>
  <si>
    <t>民生費</t>
    <rPh sb="0" eb="3">
      <t>ミンセイヒ</t>
    </rPh>
    <phoneticPr fontId="6"/>
  </si>
  <si>
    <t>農林水産業費</t>
    <rPh sb="0" eb="2">
      <t>ノウリン</t>
    </rPh>
    <rPh sb="2" eb="5">
      <t>スイサンギョウ</t>
    </rPh>
    <rPh sb="5" eb="6">
      <t>ヒ</t>
    </rPh>
    <phoneticPr fontId="6"/>
  </si>
  <si>
    <t>商工費</t>
    <rPh sb="0" eb="3">
      <t>ショウコウヒ</t>
    </rPh>
    <phoneticPr fontId="6"/>
  </si>
  <si>
    <t>土木費</t>
    <rPh sb="0" eb="3">
      <t>ドボクヒ</t>
    </rPh>
    <phoneticPr fontId="6"/>
  </si>
  <si>
    <t>消防費</t>
    <rPh sb="0" eb="3">
      <t>ショウボウヒ</t>
    </rPh>
    <phoneticPr fontId="6"/>
  </si>
  <si>
    <t>公債費</t>
    <rPh sb="0" eb="3">
      <t>コウサイヒ</t>
    </rPh>
    <phoneticPr fontId="6"/>
  </si>
  <si>
    <t>諸支出金</t>
    <rPh sb="0" eb="3">
      <t>ショシシュツ</t>
    </rPh>
    <rPh sb="3" eb="4">
      <t>キン</t>
    </rPh>
    <phoneticPr fontId="6"/>
  </si>
  <si>
    <t>扶助費</t>
    <rPh sb="0" eb="2">
      <t>フジョ</t>
    </rPh>
    <rPh sb="2" eb="3">
      <t>ヒ</t>
    </rPh>
    <phoneticPr fontId="6"/>
  </si>
  <si>
    <t>物件費</t>
    <rPh sb="0" eb="2">
      <t>ブッケン</t>
    </rPh>
    <rPh sb="2" eb="3">
      <t>ヒ</t>
    </rPh>
    <phoneticPr fontId="6"/>
  </si>
  <si>
    <t>維持補修費</t>
    <rPh sb="0" eb="2">
      <t>イジ</t>
    </rPh>
    <rPh sb="2" eb="5">
      <t>ホシュウヒ</t>
    </rPh>
    <phoneticPr fontId="6"/>
  </si>
  <si>
    <t>補助費等</t>
    <rPh sb="0" eb="3">
      <t>ホジョヒ</t>
    </rPh>
    <rPh sb="3" eb="4">
      <t>トウ</t>
    </rPh>
    <phoneticPr fontId="6"/>
  </si>
  <si>
    <t>積立金</t>
    <rPh sb="0" eb="3">
      <t>ツミタテキン</t>
    </rPh>
    <phoneticPr fontId="6"/>
  </si>
  <si>
    <t>貸付金</t>
    <rPh sb="0" eb="3">
      <t>カシツケキン</t>
    </rPh>
    <phoneticPr fontId="6"/>
  </si>
  <si>
    <t>繰出金</t>
    <rPh sb="0" eb="3">
      <t>クリダシキン</t>
    </rPh>
    <phoneticPr fontId="6"/>
  </si>
  <si>
    <t>その他</t>
    <rPh sb="2" eb="3">
      <t>タ</t>
    </rPh>
    <phoneticPr fontId="6"/>
  </si>
  <si>
    <t>災害復旧事業費</t>
    <rPh sb="0" eb="2">
      <t>サイガイ</t>
    </rPh>
    <rPh sb="2" eb="4">
      <t>フッキュウ</t>
    </rPh>
    <rPh sb="4" eb="6">
      <t>ジギョウ</t>
    </rPh>
    <rPh sb="6" eb="7">
      <t>ヒ</t>
    </rPh>
    <phoneticPr fontId="6"/>
  </si>
  <si>
    <t>本年度予算額</t>
    <rPh sb="0" eb="3">
      <t>ホンネンド</t>
    </rPh>
    <rPh sb="3" eb="5">
      <t>ヨサン</t>
    </rPh>
    <rPh sb="5" eb="6">
      <t>ガク</t>
    </rPh>
    <phoneticPr fontId="6"/>
  </si>
  <si>
    <t>配当割交付金</t>
    <rPh sb="0" eb="2">
      <t>ハイトウ</t>
    </rPh>
    <rPh sb="2" eb="3">
      <t>ワ</t>
    </rPh>
    <rPh sb="3" eb="6">
      <t>コウフキン</t>
    </rPh>
    <phoneticPr fontId="6"/>
  </si>
  <si>
    <t>株式等譲渡所得割交付金</t>
    <rPh sb="0" eb="2">
      <t>カブシキ</t>
    </rPh>
    <rPh sb="2" eb="3">
      <t>トウ</t>
    </rPh>
    <rPh sb="3" eb="5">
      <t>ジョウト</t>
    </rPh>
    <rPh sb="5" eb="7">
      <t>ショトク</t>
    </rPh>
    <rPh sb="7" eb="8">
      <t>ワ</t>
    </rPh>
    <rPh sb="8" eb="11">
      <t>コウフキン</t>
    </rPh>
    <phoneticPr fontId="6"/>
  </si>
  <si>
    <t>後期高齢者医療</t>
    <rPh sb="0" eb="2">
      <t>コウキ</t>
    </rPh>
    <rPh sb="2" eb="5">
      <t>コウレイシャ</t>
    </rPh>
    <rPh sb="5" eb="7">
      <t>イリョウ</t>
    </rPh>
    <phoneticPr fontId="6"/>
  </si>
  <si>
    <t>区分</t>
    <rPh sb="0" eb="2">
      <t>クブン</t>
    </rPh>
    <phoneticPr fontId="6"/>
  </si>
  <si>
    <t>皆減</t>
    <rPh sb="0" eb="1">
      <t>ミナ</t>
    </rPh>
    <rPh sb="1" eb="2">
      <t>ゲン</t>
    </rPh>
    <phoneticPr fontId="6"/>
  </si>
  <si>
    <t>自主財源</t>
    <rPh sb="0" eb="1">
      <t>ジ</t>
    </rPh>
    <rPh sb="1" eb="2">
      <t>シュ</t>
    </rPh>
    <rPh sb="2" eb="3">
      <t>ザイ</t>
    </rPh>
    <rPh sb="3" eb="4">
      <t>ミナモト</t>
    </rPh>
    <phoneticPr fontId="5"/>
  </si>
  <si>
    <t>依存財源</t>
    <rPh sb="0" eb="1">
      <t>ヤスシ</t>
    </rPh>
    <rPh sb="1" eb="2">
      <t>ゾン</t>
    </rPh>
    <rPh sb="2" eb="3">
      <t>ザイ</t>
    </rPh>
    <rPh sb="3" eb="4">
      <t>ミナモト</t>
    </rPh>
    <phoneticPr fontId="6"/>
  </si>
  <si>
    <t>道路整備事業</t>
  </si>
  <si>
    <t>消防施設整備事業</t>
  </si>
  <si>
    <t>排水路整備事業</t>
  </si>
  <si>
    <t>母子父子寡婦福祉資金貸付金</t>
    <rPh sb="0" eb="2">
      <t>ボシ</t>
    </rPh>
    <rPh sb="2" eb="4">
      <t>フシ</t>
    </rPh>
    <rPh sb="4" eb="6">
      <t>カフ</t>
    </rPh>
    <rPh sb="6" eb="8">
      <t>フクシ</t>
    </rPh>
    <rPh sb="8" eb="10">
      <t>シキン</t>
    </rPh>
    <rPh sb="10" eb="12">
      <t>カシツケ</t>
    </rPh>
    <rPh sb="12" eb="13">
      <t>キン</t>
    </rPh>
    <phoneticPr fontId="6"/>
  </si>
  <si>
    <t>環境性能割交付金</t>
    <rPh sb="0" eb="2">
      <t>カンキョウ</t>
    </rPh>
    <rPh sb="2" eb="4">
      <t>セイノウ</t>
    </rPh>
    <rPh sb="4" eb="5">
      <t>ワリ</t>
    </rPh>
    <rPh sb="5" eb="8">
      <t>コウフキン</t>
    </rPh>
    <phoneticPr fontId="5"/>
  </si>
  <si>
    <t>総額</t>
    <rPh sb="0" eb="2">
      <t>ソウガク</t>
    </rPh>
    <phoneticPr fontId="6"/>
  </si>
  <si>
    <t>年度</t>
    <rPh sb="0" eb="2">
      <t>ネンド</t>
    </rPh>
    <phoneticPr fontId="6"/>
  </si>
  <si>
    <t>金額</t>
    <rPh sb="0" eb="1">
      <t>キン</t>
    </rPh>
    <rPh sb="1" eb="2">
      <t>ガク</t>
    </rPh>
    <phoneticPr fontId="6"/>
  </si>
  <si>
    <t>本庁舎建設事業</t>
    <rPh sb="0" eb="1">
      <t>ホン</t>
    </rPh>
    <rPh sb="1" eb="3">
      <t>チョウシャ</t>
    </rPh>
    <rPh sb="3" eb="5">
      <t>ケンセツ</t>
    </rPh>
    <rPh sb="5" eb="7">
      <t>ジギョウ</t>
    </rPh>
    <phoneticPr fontId="5"/>
  </si>
  <si>
    <t>契約手続き</t>
    <rPh sb="0" eb="2">
      <t>ケイヤク</t>
    </rPh>
    <rPh sb="2" eb="4">
      <t>テツヅ</t>
    </rPh>
    <phoneticPr fontId="5"/>
  </si>
  <si>
    <t>公共下水道事業会計</t>
    <rPh sb="0" eb="2">
      <t>コウキョウ</t>
    </rPh>
    <rPh sb="2" eb="5">
      <t>ゲスイドウ</t>
    </rPh>
    <rPh sb="5" eb="7">
      <t>ジギョウ</t>
    </rPh>
    <rPh sb="7" eb="9">
      <t>カイケイ</t>
    </rPh>
    <phoneticPr fontId="6"/>
  </si>
  <si>
    <t>法人事業税交付金</t>
    <rPh sb="0" eb="2">
      <t>ホウジン</t>
    </rPh>
    <rPh sb="2" eb="5">
      <t>ジギョウゼイ</t>
    </rPh>
    <rPh sb="5" eb="8">
      <t>コウフキン</t>
    </rPh>
    <phoneticPr fontId="6"/>
  </si>
  <si>
    <t>地区センター・公民館整備事業</t>
  </si>
  <si>
    <t>令和元年度</t>
    <rPh sb="0" eb="2">
      <t>レイワ</t>
    </rPh>
    <rPh sb="2" eb="3">
      <t>モト</t>
    </rPh>
    <phoneticPr fontId="5"/>
  </si>
  <si>
    <t>令和2年度</t>
    <rPh sb="0" eb="2">
      <t>レイワ</t>
    </rPh>
    <phoneticPr fontId="5"/>
  </si>
  <si>
    <t>令和3年度</t>
    <rPh sb="0" eb="2">
      <t>レイワ</t>
    </rPh>
    <phoneticPr fontId="5"/>
  </si>
  <si>
    <t>令和4年度</t>
    <rPh sb="0" eb="2">
      <t>レイワ</t>
    </rPh>
    <phoneticPr fontId="5"/>
  </si>
  <si>
    <t>令和5年度</t>
    <rPh sb="0" eb="2">
      <t>レイワ</t>
    </rPh>
    <phoneticPr fontId="5"/>
  </si>
  <si>
    <t>平成30年度</t>
  </si>
  <si>
    <t>市民会館整備事業</t>
  </si>
  <si>
    <t>交流館整備事業</t>
  </si>
  <si>
    <t>障がい者施設整備事業</t>
  </si>
  <si>
    <t>老人福祉施設整備事業</t>
  </si>
  <si>
    <t>農道整備事業</t>
  </si>
  <si>
    <t>かんがい排水整備事業</t>
  </si>
  <si>
    <t>学校施設整備事業</t>
  </si>
  <si>
    <t>給食センター整備事業</t>
  </si>
  <si>
    <t>体育施設整備事業</t>
  </si>
  <si>
    <t>橋りょう耐震化整備事業</t>
    <rPh sb="0" eb="1">
      <t>キョウ</t>
    </rPh>
    <rPh sb="4" eb="6">
      <t>タイシン</t>
    </rPh>
    <rPh sb="6" eb="7">
      <t>カ</t>
    </rPh>
    <rPh sb="7" eb="9">
      <t>セイビ</t>
    </rPh>
    <rPh sb="9" eb="11">
      <t>ジギョウ</t>
    </rPh>
    <phoneticPr fontId="2"/>
  </si>
  <si>
    <t>応急対策工事費</t>
    <rPh sb="0" eb="2">
      <t>オウキュウ</t>
    </rPh>
    <rPh sb="2" eb="4">
      <t>タイサク</t>
    </rPh>
    <rPh sb="4" eb="6">
      <t>コウジ</t>
    </rPh>
    <rPh sb="6" eb="7">
      <t>ヒ</t>
    </rPh>
    <phoneticPr fontId="5"/>
  </si>
  <si>
    <t>消防指令システム設計委託料</t>
    <rPh sb="0" eb="2">
      <t>ショウボウ</t>
    </rPh>
    <rPh sb="2" eb="4">
      <t>シレイ</t>
    </rPh>
    <rPh sb="8" eb="10">
      <t>セッケイ</t>
    </rPh>
    <rPh sb="10" eb="13">
      <t>イタクリョウ</t>
    </rPh>
    <phoneticPr fontId="5"/>
  </si>
  <si>
    <t>川柳小学校第三仮設教室賃借費</t>
    <rPh sb="0" eb="2">
      <t>カワヤナギ</t>
    </rPh>
    <rPh sb="2" eb="5">
      <t>ショウガッコウ</t>
    </rPh>
    <rPh sb="5" eb="6">
      <t>ダイ</t>
    </rPh>
    <rPh sb="6" eb="7">
      <t>サン</t>
    </rPh>
    <rPh sb="7" eb="11">
      <t>カセツキョウシツ</t>
    </rPh>
    <rPh sb="11" eb="14">
      <t>チンシャクヒ</t>
    </rPh>
    <phoneticPr fontId="6"/>
  </si>
  <si>
    <t>小中一貫校整備モニタリング業務委託料</t>
    <rPh sb="0" eb="2">
      <t>ショウチュウ</t>
    </rPh>
    <rPh sb="2" eb="7">
      <t>イッカンコウセイビ</t>
    </rPh>
    <rPh sb="13" eb="15">
      <t>ギョウム</t>
    </rPh>
    <rPh sb="15" eb="18">
      <t>イタクリョウ</t>
    </rPh>
    <phoneticPr fontId="6"/>
  </si>
  <si>
    <t>小中一貫校整備運営費</t>
    <rPh sb="0" eb="2">
      <t>ショウチュウ</t>
    </rPh>
    <rPh sb="2" eb="4">
      <t>イッカン</t>
    </rPh>
    <rPh sb="4" eb="5">
      <t>コウ</t>
    </rPh>
    <rPh sb="5" eb="7">
      <t>セイビ</t>
    </rPh>
    <rPh sb="7" eb="10">
      <t>ウンエイヒ</t>
    </rPh>
    <phoneticPr fontId="6"/>
  </si>
  <si>
    <t>日本文化伝承の館改修工事費</t>
    <rPh sb="0" eb="4">
      <t>ニホンブンカ</t>
    </rPh>
    <rPh sb="4" eb="6">
      <t>デンショウ</t>
    </rPh>
    <rPh sb="7" eb="8">
      <t>ヤカタ</t>
    </rPh>
    <rPh sb="8" eb="13">
      <t>カイシュウコウジヒ</t>
    </rPh>
    <phoneticPr fontId="6"/>
  </si>
  <si>
    <t>移動図書館車購入費</t>
    <rPh sb="0" eb="5">
      <t>イドウトショカン</t>
    </rPh>
    <rPh sb="5" eb="6">
      <t>シャ</t>
    </rPh>
    <rPh sb="6" eb="9">
      <t>コウニュウヒ</t>
    </rPh>
    <phoneticPr fontId="6"/>
  </si>
  <si>
    <t>庁舎整備事業</t>
  </si>
  <si>
    <t>本庁舎建設事業</t>
  </si>
  <si>
    <t>児童館整備事業</t>
  </si>
  <si>
    <t>科学技術体験センター整備事業</t>
  </si>
  <si>
    <t>日本文化伝承の館整備事業</t>
  </si>
  <si>
    <t>令和５年度臨時財政対策</t>
  </si>
  <si>
    <t>農業施設整備事業</t>
    <rPh sb="0" eb="2">
      <t>ノウギョウ</t>
    </rPh>
    <rPh sb="2" eb="4">
      <t>シセツ</t>
    </rPh>
    <rPh sb="4" eb="6">
      <t>セイビ</t>
    </rPh>
    <rPh sb="6" eb="8">
      <t>ジギョウ</t>
    </rPh>
    <phoneticPr fontId="1"/>
  </si>
  <si>
    <t>河川整備事業</t>
    <rPh sb="0" eb="2">
      <t>カセン</t>
    </rPh>
    <rPh sb="2" eb="4">
      <t>セイビ</t>
    </rPh>
    <rPh sb="4" eb="6">
      <t>ジギョウ</t>
    </rPh>
    <phoneticPr fontId="1"/>
  </si>
  <si>
    <t>街路整備事業</t>
    <rPh sb="0" eb="2">
      <t>ガイロ</t>
    </rPh>
    <rPh sb="2" eb="4">
      <t>セイビ</t>
    </rPh>
    <rPh sb="4" eb="6">
      <t>ジギョウ</t>
    </rPh>
    <phoneticPr fontId="1"/>
  </si>
  <si>
    <t>公園整備事業</t>
    <rPh sb="0" eb="2">
      <t>コウエン</t>
    </rPh>
    <phoneticPr fontId="1"/>
  </si>
  <si>
    <t>図書館整備事業</t>
    <rPh sb="0" eb="7">
      <t>トショカンセイビジギョウ</t>
    </rPh>
    <phoneticPr fontId="1"/>
  </si>
  <si>
    <t>共同消防指令センター整備事業</t>
    <rPh sb="0" eb="2">
      <t>キョウドウ</t>
    </rPh>
    <rPh sb="2" eb="4">
      <t>ショウボウ</t>
    </rPh>
    <rPh sb="4" eb="6">
      <t>シレイ</t>
    </rPh>
    <rPh sb="10" eb="12">
      <t>セイビ</t>
    </rPh>
    <rPh sb="12" eb="14">
      <t>ジギョウ</t>
    </rPh>
    <phoneticPr fontId="5"/>
  </si>
  <si>
    <t>給食センター改修工事費</t>
    <rPh sb="0" eb="2">
      <t>キュウショク</t>
    </rPh>
    <rPh sb="6" eb="8">
      <t>カイシュウ</t>
    </rPh>
    <rPh sb="8" eb="10">
      <t>コウジ</t>
    </rPh>
    <rPh sb="10" eb="11">
      <t>ヒ</t>
    </rPh>
    <phoneticPr fontId="6"/>
  </si>
  <si>
    <t>越谷吉川線整備事業</t>
    <rPh sb="0" eb="2">
      <t>コシガヤ</t>
    </rPh>
    <rPh sb="2" eb="4">
      <t>ヨシカワ</t>
    </rPh>
    <rPh sb="4" eb="5">
      <t>セン</t>
    </rPh>
    <rPh sb="5" eb="7">
      <t>セイビ</t>
    </rPh>
    <rPh sb="7" eb="9">
      <t>ジギョウ</t>
    </rPh>
    <phoneticPr fontId="5"/>
  </si>
  <si>
    <t>通信指令事業</t>
    <rPh sb="0" eb="2">
      <t>ツウシン</t>
    </rPh>
    <rPh sb="2" eb="4">
      <t>シレイ</t>
    </rPh>
    <rPh sb="4" eb="6">
      <t>ジギョウ</t>
    </rPh>
    <phoneticPr fontId="5"/>
  </si>
  <si>
    <t>会計名</t>
    <rPh sb="0" eb="1">
      <t>カイ</t>
    </rPh>
    <rPh sb="1" eb="2">
      <t>ケイ</t>
    </rPh>
    <rPh sb="2" eb="3">
      <t>メイ</t>
    </rPh>
    <phoneticPr fontId="6"/>
  </si>
  <si>
    <t>皆減</t>
    <rPh sb="0" eb="2">
      <t>ミナゲン</t>
    </rPh>
    <phoneticPr fontId="6"/>
  </si>
  <si>
    <t>合計</t>
    <rPh sb="0" eb="1">
      <t>ゴウ</t>
    </rPh>
    <rPh sb="1" eb="2">
      <t>ケイ</t>
    </rPh>
    <phoneticPr fontId="6"/>
  </si>
  <si>
    <t>（単位：千円）</t>
    <rPh sb="1" eb="3">
      <t>タンイ</t>
    </rPh>
    <rPh sb="4" eb="6">
      <t>センエン</t>
    </rPh>
    <phoneticPr fontId="5"/>
  </si>
  <si>
    <t>歳入合計</t>
    <rPh sb="0" eb="1">
      <t>トシ</t>
    </rPh>
    <rPh sb="1" eb="2">
      <t>イ</t>
    </rPh>
    <rPh sb="2" eb="3">
      <t>ゴウ</t>
    </rPh>
    <rPh sb="3" eb="4">
      <t>ケイ</t>
    </rPh>
    <phoneticPr fontId="6"/>
  </si>
  <si>
    <t>款名称</t>
    <rPh sb="0" eb="1">
      <t>カン</t>
    </rPh>
    <rPh sb="1" eb="3">
      <t>メイショウ</t>
    </rPh>
    <phoneticPr fontId="6"/>
  </si>
  <si>
    <t>（単位：千円）</t>
    <rPh sb="1" eb="3">
      <t>タンイ</t>
    </rPh>
    <rPh sb="4" eb="6">
      <t>センエン</t>
    </rPh>
    <phoneticPr fontId="5"/>
  </si>
  <si>
    <t>歳出合計</t>
    <rPh sb="0" eb="1">
      <t>トシ</t>
    </rPh>
    <rPh sb="1" eb="2">
      <t>デ</t>
    </rPh>
    <rPh sb="2" eb="3">
      <t>ゴウ</t>
    </rPh>
    <rPh sb="3" eb="4">
      <t>ケイ</t>
    </rPh>
    <phoneticPr fontId="6"/>
  </si>
  <si>
    <t>区分</t>
    <rPh sb="0" eb="1">
      <t>ク</t>
    </rPh>
    <rPh sb="1" eb="2">
      <t>ブン</t>
    </rPh>
    <phoneticPr fontId="6"/>
  </si>
  <si>
    <t>小計</t>
    <rPh sb="0" eb="1">
      <t>ショウ</t>
    </rPh>
    <rPh sb="1" eb="2">
      <t>ケイ</t>
    </rPh>
    <phoneticPr fontId="6"/>
  </si>
  <si>
    <t>　補助事業費</t>
    <rPh sb="1" eb="3">
      <t>ホジョ</t>
    </rPh>
    <rPh sb="3" eb="6">
      <t>ジギョウヒ</t>
    </rPh>
    <phoneticPr fontId="6"/>
  </si>
  <si>
    <t>　単独事業費</t>
    <rPh sb="1" eb="3">
      <t>タンドク</t>
    </rPh>
    <rPh sb="3" eb="6">
      <t>ジギョウヒ</t>
    </rPh>
    <phoneticPr fontId="6"/>
  </si>
  <si>
    <t>　その他</t>
    <rPh sb="3" eb="4">
      <t>タ</t>
    </rPh>
    <phoneticPr fontId="6"/>
  </si>
  <si>
    <t>環境性能割交付金</t>
  </si>
  <si>
    <t>小計</t>
    <rPh sb="0" eb="1">
      <t>ショウ</t>
    </rPh>
    <rPh sb="1" eb="2">
      <t>ケイ</t>
    </rPh>
    <phoneticPr fontId="5"/>
  </si>
  <si>
    <t>子ども・子育て支援事業計画策定支援業務委託料</t>
  </si>
  <si>
    <t>（仮称）緑の森公園保育所外構工事費</t>
  </si>
  <si>
    <t>排水機場施設改修工事費</t>
  </si>
  <si>
    <t>共同消防指令センター整備事業</t>
  </si>
  <si>
    <t>17,400,000千円に金利変動、物価変動及び税制度の変更による増減額を加算した額</t>
  </si>
  <si>
    <t>事項</t>
  </si>
  <si>
    <t>期間</t>
  </si>
  <si>
    <t>限度額</t>
  </si>
  <si>
    <t>令和５年度～令和６年度</t>
    <rPh sb="0" eb="2">
      <t>レイワ</t>
    </rPh>
    <rPh sb="3" eb="5">
      <t>ネンド</t>
    </rPh>
    <rPh sb="6" eb="8">
      <t>レイワ</t>
    </rPh>
    <phoneticPr fontId="2"/>
  </si>
  <si>
    <t>令和５年度～令和７年度</t>
    <rPh sb="0" eb="2">
      <t>レイワ</t>
    </rPh>
    <rPh sb="3" eb="5">
      <t>ネンド</t>
    </rPh>
    <rPh sb="6" eb="8">
      <t>レイワ</t>
    </rPh>
    <phoneticPr fontId="2"/>
  </si>
  <si>
    <t>令和５年度～令和１０年度</t>
    <rPh sb="0" eb="2">
      <t>レイワ</t>
    </rPh>
    <rPh sb="3" eb="5">
      <t>ネンド</t>
    </rPh>
    <rPh sb="6" eb="8">
      <t>レイワ</t>
    </rPh>
    <phoneticPr fontId="2"/>
  </si>
  <si>
    <t>令和５年度～令和９年度</t>
    <rPh sb="0" eb="2">
      <t>レイワ</t>
    </rPh>
    <rPh sb="3" eb="5">
      <t>ネンド</t>
    </rPh>
    <rPh sb="6" eb="8">
      <t>レイワ</t>
    </rPh>
    <phoneticPr fontId="2"/>
  </si>
  <si>
    <t>令和５年度～令和２２年度</t>
    <rPh sb="0" eb="2">
      <t>レイワ</t>
    </rPh>
    <rPh sb="3" eb="5">
      <t>ネンド</t>
    </rPh>
    <rPh sb="6" eb="8">
      <t>レイワ</t>
    </rPh>
    <phoneticPr fontId="2"/>
  </si>
  <si>
    <t>保育所整備事業</t>
  </si>
  <si>
    <t>起債の目的</t>
    <phoneticPr fontId="1"/>
  </si>
  <si>
    <t>限度額</t>
    <phoneticPr fontId="1"/>
  </si>
  <si>
    <t>事業名</t>
    <rPh sb="0" eb="1">
      <t>コト</t>
    </rPh>
    <rPh sb="1" eb="2">
      <t>ギョウ</t>
    </rPh>
    <rPh sb="2" eb="3">
      <t>メイ</t>
    </rPh>
    <phoneticPr fontId="6"/>
  </si>
  <si>
    <t>一般会計予算の内容</t>
    <rPh sb="0" eb="2">
      <t>イッパン</t>
    </rPh>
    <rPh sb="2" eb="4">
      <t>カイケイ</t>
    </rPh>
    <rPh sb="4" eb="6">
      <t>ヨサン</t>
    </rPh>
    <rPh sb="7" eb="9">
      <t>ナイヨウ</t>
    </rPh>
    <phoneticPr fontId="6"/>
  </si>
  <si>
    <t>（歳入）</t>
    <rPh sb="1" eb="3">
      <t>サイニュウ</t>
    </rPh>
    <phoneticPr fontId="6"/>
  </si>
  <si>
    <t>（単位：千円）</t>
    <rPh sb="1" eb="3">
      <t>タンイ</t>
    </rPh>
    <rPh sb="4" eb="6">
      <t>センエン</t>
    </rPh>
    <phoneticPr fontId="6"/>
  </si>
  <si>
    <t>予算額</t>
    <rPh sb="0" eb="3">
      <t>ヨサンガク</t>
    </rPh>
    <phoneticPr fontId="6"/>
  </si>
  <si>
    <t xml:space="preserve"> 1 市税</t>
    <rPh sb="3" eb="5">
      <t>シゼイ</t>
    </rPh>
    <phoneticPr fontId="6"/>
  </si>
  <si>
    <t>市民税（個人21,261,000、法人2,501,000）</t>
    <rPh sb="0" eb="3">
      <t>シミンゼイ</t>
    </rPh>
    <rPh sb="4" eb="6">
      <t>コジン</t>
    </rPh>
    <rPh sb="17" eb="19">
      <t>ホウジン</t>
    </rPh>
    <phoneticPr fontId="6"/>
  </si>
  <si>
    <t>固定資産税（土地8,082,000、家屋8,598,000等）</t>
    <rPh sb="0" eb="2">
      <t>コテイ</t>
    </rPh>
    <rPh sb="2" eb="5">
      <t>シサンゼイ</t>
    </rPh>
    <rPh sb="6" eb="8">
      <t>トチ</t>
    </rPh>
    <rPh sb="18" eb="20">
      <t>カオク</t>
    </rPh>
    <rPh sb="29" eb="30">
      <t>トウ</t>
    </rPh>
    <phoneticPr fontId="6"/>
  </si>
  <si>
    <t>軽自動車税</t>
    <phoneticPr fontId="6"/>
  </si>
  <si>
    <t>市たばこ税</t>
    <phoneticPr fontId="6"/>
  </si>
  <si>
    <t>事業所税</t>
    <rPh sb="0" eb="3">
      <t>ジギョウショ</t>
    </rPh>
    <rPh sb="3" eb="4">
      <t>ゼイ</t>
    </rPh>
    <phoneticPr fontId="6"/>
  </si>
  <si>
    <t>都市計画税</t>
    <rPh sb="0" eb="2">
      <t>トシ</t>
    </rPh>
    <rPh sb="2" eb="4">
      <t>ケイカク</t>
    </rPh>
    <rPh sb="4" eb="5">
      <t>ゼイ</t>
    </rPh>
    <phoneticPr fontId="6"/>
  </si>
  <si>
    <t xml:space="preserve"> 2 地方譲与税</t>
    <phoneticPr fontId="6"/>
  </si>
  <si>
    <t>地方揮発油譲与税</t>
    <rPh sb="0" eb="2">
      <t>チホウ</t>
    </rPh>
    <rPh sb="2" eb="5">
      <t>キハツユ</t>
    </rPh>
    <phoneticPr fontId="5"/>
  </si>
  <si>
    <t>自動車重量譲与税</t>
  </si>
  <si>
    <t>森林環境譲与税</t>
    <rPh sb="0" eb="2">
      <t>シンリン</t>
    </rPh>
    <rPh sb="2" eb="4">
      <t>カンキョウ</t>
    </rPh>
    <phoneticPr fontId="5"/>
  </si>
  <si>
    <t xml:space="preserve"> 3 利子割交付金</t>
    <rPh sb="3" eb="4">
      <t>リ</t>
    </rPh>
    <rPh sb="4" eb="5">
      <t>シ</t>
    </rPh>
    <rPh sb="5" eb="6">
      <t>ワリ</t>
    </rPh>
    <rPh sb="6" eb="9">
      <t>コウフキン</t>
    </rPh>
    <phoneticPr fontId="6"/>
  </si>
  <si>
    <t>利子割交付金</t>
  </si>
  <si>
    <t xml:space="preserve"> 4 配当割交付金</t>
    <rPh sb="3" eb="5">
      <t>ハイトウ</t>
    </rPh>
    <rPh sb="5" eb="6">
      <t>ワリ</t>
    </rPh>
    <rPh sb="6" eb="9">
      <t>コウフキン</t>
    </rPh>
    <phoneticPr fontId="6"/>
  </si>
  <si>
    <t>配当割交付金</t>
  </si>
  <si>
    <r>
      <t xml:space="preserve"> 5 </t>
    </r>
    <r>
      <rPr>
        <sz val="9"/>
        <rFont val="BIZ UDゴシック"/>
        <family val="3"/>
        <charset val="128"/>
      </rPr>
      <t>株式等譲渡所得割交付金</t>
    </r>
    <rPh sb="3" eb="5">
      <t>カブシキ</t>
    </rPh>
    <rPh sb="5" eb="6">
      <t>トウ</t>
    </rPh>
    <rPh sb="6" eb="8">
      <t>ジョウト</t>
    </rPh>
    <rPh sb="8" eb="10">
      <t>ショトク</t>
    </rPh>
    <rPh sb="10" eb="11">
      <t>ワリ</t>
    </rPh>
    <rPh sb="11" eb="14">
      <t>コウフキン</t>
    </rPh>
    <phoneticPr fontId="6"/>
  </si>
  <si>
    <t>株式等譲渡所得割交付金</t>
  </si>
  <si>
    <t>法人事業税交付金</t>
    <rPh sb="0" eb="2">
      <t>ホウジン</t>
    </rPh>
    <rPh sb="2" eb="5">
      <t>ジギョウゼイ</t>
    </rPh>
    <rPh sb="5" eb="8">
      <t>コウフキン</t>
    </rPh>
    <phoneticPr fontId="5"/>
  </si>
  <si>
    <t>地方消費税交付金</t>
    <phoneticPr fontId="5"/>
  </si>
  <si>
    <t>地方特例交付金</t>
  </si>
  <si>
    <t>普通交付税</t>
  </si>
  <si>
    <t>特別交付税</t>
  </si>
  <si>
    <r>
      <t>11 交</t>
    </r>
    <r>
      <rPr>
        <sz val="9"/>
        <rFont val="BIZ UDゴシック"/>
        <family val="3"/>
        <charset val="128"/>
      </rPr>
      <t>通安全対策特別交付金</t>
    </r>
    <phoneticPr fontId="5"/>
  </si>
  <si>
    <t>交通安全対策特別交付金</t>
  </si>
  <si>
    <t>保育所入所児童保護者負担金</t>
  </si>
  <si>
    <t>斎場整備等事業負担金</t>
    <rPh sb="0" eb="2">
      <t>サイジョウ</t>
    </rPh>
    <rPh sb="2" eb="4">
      <t>セイビ</t>
    </rPh>
    <rPh sb="4" eb="5">
      <t>トウ</t>
    </rPh>
    <rPh sb="5" eb="7">
      <t>ジギョウ</t>
    </rPh>
    <rPh sb="7" eb="10">
      <t>フ</t>
    </rPh>
    <phoneticPr fontId="6"/>
  </si>
  <si>
    <t>かんがい排水整備事業費等負担金</t>
    <rPh sb="4" eb="6">
      <t>ハイスイ</t>
    </rPh>
    <rPh sb="6" eb="8">
      <t>セイビ</t>
    </rPh>
    <rPh sb="8" eb="10">
      <t>ジギョウ</t>
    </rPh>
    <rPh sb="11" eb="12">
      <t>トウ</t>
    </rPh>
    <rPh sb="12" eb="15">
      <t>フタンキン</t>
    </rPh>
    <phoneticPr fontId="4"/>
  </si>
  <si>
    <t>行政財産使用料</t>
    <rPh sb="0" eb="2">
      <t>ギョウセイ</t>
    </rPh>
    <rPh sb="2" eb="4">
      <t>ザイサン</t>
    </rPh>
    <rPh sb="4" eb="7">
      <t>シヨウリョウ</t>
    </rPh>
    <phoneticPr fontId="5"/>
  </si>
  <si>
    <t>地区センター使用料</t>
    <rPh sb="0" eb="2">
      <t>チク</t>
    </rPh>
    <phoneticPr fontId="5"/>
  </si>
  <si>
    <t>中央市民会館使用料</t>
    <rPh sb="0" eb="2">
      <t>チュウオウ</t>
    </rPh>
    <rPh sb="2" eb="4">
      <t>シミン</t>
    </rPh>
    <rPh sb="4" eb="6">
      <t>カイカン</t>
    </rPh>
    <phoneticPr fontId="5"/>
  </si>
  <si>
    <t>保育所使用料</t>
  </si>
  <si>
    <t>学童保育室使用料</t>
  </si>
  <si>
    <t>斎場使用料</t>
    <rPh sb="0" eb="2">
      <t>サイジョウ</t>
    </rPh>
    <rPh sb="2" eb="5">
      <t>シヨウリョウ</t>
    </rPh>
    <phoneticPr fontId="6"/>
  </si>
  <si>
    <t>道水路等占用料</t>
    <phoneticPr fontId="5"/>
  </si>
  <si>
    <t>市営住宅使用料</t>
  </si>
  <si>
    <t>コミュニティセンター使用料</t>
    <phoneticPr fontId="6"/>
  </si>
  <si>
    <t>屋外体育施設使用料</t>
    <rPh sb="0" eb="2">
      <t>オクガイ</t>
    </rPh>
    <rPh sb="2" eb="4">
      <t>タイイク</t>
    </rPh>
    <rPh sb="4" eb="6">
      <t>シセツ</t>
    </rPh>
    <phoneticPr fontId="5"/>
  </si>
  <si>
    <t>温水プール等使用料</t>
  </si>
  <si>
    <t>体育館使用料</t>
    <rPh sb="0" eb="3">
      <t>タイイクカン</t>
    </rPh>
    <phoneticPr fontId="5"/>
  </si>
  <si>
    <t>住民票諸手数料</t>
  </si>
  <si>
    <t>戸籍謄抄本手数料</t>
  </si>
  <si>
    <t>印鑑証明手数料</t>
  </si>
  <si>
    <t>と畜検査等手数料</t>
    <phoneticPr fontId="5"/>
  </si>
  <si>
    <t>粗大ごみ収集運搬手数料</t>
    <rPh sb="0" eb="2">
      <t>ソダイ</t>
    </rPh>
    <rPh sb="4" eb="6">
      <t>シュウシュウ</t>
    </rPh>
    <rPh sb="6" eb="8">
      <t>ウンパン</t>
    </rPh>
    <rPh sb="8" eb="10">
      <t>テスウ</t>
    </rPh>
    <rPh sb="10" eb="11">
      <t>リョウ</t>
    </rPh>
    <phoneticPr fontId="5"/>
  </si>
  <si>
    <t>し尿処理手数料</t>
  </si>
  <si>
    <t>障がい者自立支援医療給付費負担金</t>
    <rPh sb="3" eb="4">
      <t>シャ</t>
    </rPh>
    <rPh sb="4" eb="6">
      <t>ジリツ</t>
    </rPh>
    <rPh sb="6" eb="8">
      <t>シエン</t>
    </rPh>
    <rPh sb="8" eb="10">
      <t>イリョウ</t>
    </rPh>
    <rPh sb="10" eb="12">
      <t>キュウフ</t>
    </rPh>
    <rPh sb="12" eb="13">
      <t>ヒ</t>
    </rPh>
    <rPh sb="13" eb="16">
      <t>フタンキン</t>
    </rPh>
    <phoneticPr fontId="5"/>
  </si>
  <si>
    <t>障がい者施設サービス給付費負担金</t>
    <rPh sb="0" eb="1">
      <t>サワ</t>
    </rPh>
    <rPh sb="3" eb="4">
      <t>モノ</t>
    </rPh>
    <rPh sb="4" eb="6">
      <t>シセツ</t>
    </rPh>
    <rPh sb="10" eb="12">
      <t>キュウフ</t>
    </rPh>
    <rPh sb="12" eb="13">
      <t>ヒ</t>
    </rPh>
    <rPh sb="13" eb="16">
      <t>フ</t>
    </rPh>
    <phoneticPr fontId="5"/>
  </si>
  <si>
    <t>障がい者介護給付費負担金</t>
    <rPh sb="0" eb="1">
      <t>サワ</t>
    </rPh>
    <rPh sb="3" eb="4">
      <t>モノ</t>
    </rPh>
    <rPh sb="4" eb="6">
      <t>カイゴ</t>
    </rPh>
    <rPh sb="6" eb="8">
      <t>キュウフ</t>
    </rPh>
    <rPh sb="8" eb="9">
      <t>ヒ</t>
    </rPh>
    <rPh sb="9" eb="12">
      <t>フ</t>
    </rPh>
    <phoneticPr fontId="5"/>
  </si>
  <si>
    <t>保険基盤安定負担金</t>
    <phoneticPr fontId="5"/>
  </si>
  <si>
    <t>未就学児均等割保険税負担金</t>
    <rPh sb="0" eb="4">
      <t>ミシュウガクジ</t>
    </rPh>
    <rPh sb="4" eb="7">
      <t>キントウワリ</t>
    </rPh>
    <rPh sb="7" eb="9">
      <t>ホケン</t>
    </rPh>
    <rPh sb="9" eb="10">
      <t>ゼイ</t>
    </rPh>
    <rPh sb="10" eb="13">
      <t>フタンキン</t>
    </rPh>
    <phoneticPr fontId="5"/>
  </si>
  <si>
    <t>児童扶養手当負担金</t>
    <phoneticPr fontId="5"/>
  </si>
  <si>
    <t>障がい児通所給付費負担金</t>
    <rPh sb="0" eb="1">
      <t>ショウ</t>
    </rPh>
    <rPh sb="3" eb="4">
      <t>ジ</t>
    </rPh>
    <rPh sb="4" eb="6">
      <t>ツウショ</t>
    </rPh>
    <rPh sb="6" eb="8">
      <t>キュウフ</t>
    </rPh>
    <rPh sb="8" eb="9">
      <t>ヒ</t>
    </rPh>
    <rPh sb="9" eb="12">
      <t>フタンキン</t>
    </rPh>
    <phoneticPr fontId="5"/>
  </si>
  <si>
    <t>施設型給付費負担金</t>
    <phoneticPr fontId="5"/>
  </si>
  <si>
    <t>地域型保育給付費負担金</t>
    <phoneticPr fontId="5"/>
  </si>
  <si>
    <t>施設等利用費負担金</t>
    <rPh sb="0" eb="2">
      <t>シセツ</t>
    </rPh>
    <rPh sb="2" eb="3">
      <t>トウ</t>
    </rPh>
    <rPh sb="3" eb="5">
      <t>リヨウ</t>
    </rPh>
    <rPh sb="5" eb="6">
      <t>ヒ</t>
    </rPh>
    <phoneticPr fontId="5"/>
  </si>
  <si>
    <t>児童手当負担金</t>
    <rPh sb="0" eb="2">
      <t>ジドウ</t>
    </rPh>
    <rPh sb="2" eb="4">
      <t>テア</t>
    </rPh>
    <phoneticPr fontId="5"/>
  </si>
  <si>
    <t>生活扶助費等負担金</t>
    <rPh sb="0" eb="2">
      <t>セイカツ</t>
    </rPh>
    <rPh sb="2" eb="6">
      <t>フジョヒトウ</t>
    </rPh>
    <rPh sb="6" eb="9">
      <t>フタンキン</t>
    </rPh>
    <phoneticPr fontId="5"/>
  </si>
  <si>
    <t>医療扶助費等負担金</t>
    <rPh sb="0" eb="2">
      <t>イリョウ</t>
    </rPh>
    <rPh sb="2" eb="6">
      <t>フジョヒトウ</t>
    </rPh>
    <rPh sb="6" eb="9">
      <t>フタンキン</t>
    </rPh>
    <phoneticPr fontId="5"/>
  </si>
  <si>
    <t>介護扶助費等負担金</t>
    <rPh sb="0" eb="2">
      <t>カイゴ</t>
    </rPh>
    <rPh sb="2" eb="6">
      <t>フジョヒトウ</t>
    </rPh>
    <rPh sb="6" eb="9">
      <t>フタンキン</t>
    </rPh>
    <phoneticPr fontId="5"/>
  </si>
  <si>
    <t>未熟児養育医療給付費負担金</t>
    <rPh sb="0" eb="3">
      <t>ミジュクジ</t>
    </rPh>
    <rPh sb="3" eb="5">
      <t>ヨウイク</t>
    </rPh>
    <rPh sb="5" eb="7">
      <t>イリョウ</t>
    </rPh>
    <rPh sb="7" eb="9">
      <t>キュウフ</t>
    </rPh>
    <rPh sb="9" eb="10">
      <t>ヒ</t>
    </rPh>
    <rPh sb="10" eb="13">
      <t>フタンキン</t>
    </rPh>
    <phoneticPr fontId="5"/>
  </si>
  <si>
    <t>小児慢性特定疾病医療費負担金</t>
    <rPh sb="0" eb="2">
      <t>ショウニ</t>
    </rPh>
    <rPh sb="2" eb="4">
      <t>マンセイ</t>
    </rPh>
    <rPh sb="4" eb="6">
      <t>トクテイ</t>
    </rPh>
    <rPh sb="6" eb="8">
      <t>シッペイ</t>
    </rPh>
    <rPh sb="8" eb="11">
      <t>イリョウヒ</t>
    </rPh>
    <rPh sb="11" eb="14">
      <t>フタンキン</t>
    </rPh>
    <phoneticPr fontId="5"/>
  </si>
  <si>
    <t>新型コロナウイルスワクチン接種対策費負担金</t>
    <phoneticPr fontId="5"/>
  </si>
  <si>
    <t>デジタル基盤改革支援補助金</t>
    <rPh sb="4" eb="8">
      <t>キバンカイカク</t>
    </rPh>
    <rPh sb="8" eb="10">
      <t>シエン</t>
    </rPh>
    <rPh sb="10" eb="13">
      <t>ホジョキン</t>
    </rPh>
    <phoneticPr fontId="5"/>
  </si>
  <si>
    <t>個人番号カード関連事務費補助金</t>
    <rPh sb="0" eb="2">
      <t>コジン</t>
    </rPh>
    <rPh sb="2" eb="4">
      <t>バンゴウ</t>
    </rPh>
    <rPh sb="7" eb="9">
      <t>カンレン</t>
    </rPh>
    <rPh sb="9" eb="11">
      <t>ジム</t>
    </rPh>
    <rPh sb="11" eb="12">
      <t>ヒ</t>
    </rPh>
    <rPh sb="12" eb="15">
      <t>ホジョキン</t>
    </rPh>
    <phoneticPr fontId="5"/>
  </si>
  <si>
    <t>重層的支援体制整備事業交付金</t>
    <phoneticPr fontId="5"/>
  </si>
  <si>
    <t>子ども・子育て支援交付金</t>
    <rPh sb="0" eb="1">
      <t>コ</t>
    </rPh>
    <rPh sb="4" eb="6">
      <t>コソダ</t>
    </rPh>
    <rPh sb="7" eb="9">
      <t>シエン</t>
    </rPh>
    <rPh sb="9" eb="12">
      <t>コウフキン</t>
    </rPh>
    <phoneticPr fontId="5"/>
  </si>
  <si>
    <t>保育対策総合支援事業費補助金</t>
    <rPh sb="0" eb="2">
      <t>ホイク</t>
    </rPh>
    <rPh sb="2" eb="4">
      <t>タイサク</t>
    </rPh>
    <rPh sb="4" eb="6">
      <t>ソウゴウ</t>
    </rPh>
    <rPh sb="6" eb="8">
      <t>シエン</t>
    </rPh>
    <rPh sb="8" eb="10">
      <t>ジギョウ</t>
    </rPh>
    <rPh sb="10" eb="11">
      <t>ヒ</t>
    </rPh>
    <rPh sb="11" eb="14">
      <t>ホジョキン</t>
    </rPh>
    <phoneticPr fontId="5"/>
  </si>
  <si>
    <t>新型コロナウイルスワクチン接種体制確保事業費補助金</t>
    <rPh sb="0" eb="2">
      <t>シンガタ</t>
    </rPh>
    <rPh sb="13" eb="15">
      <t>セッシュ</t>
    </rPh>
    <rPh sb="15" eb="17">
      <t>タイセイ</t>
    </rPh>
    <rPh sb="17" eb="19">
      <t>カクホ</t>
    </rPh>
    <rPh sb="19" eb="21">
      <t>ジギョウ</t>
    </rPh>
    <rPh sb="21" eb="22">
      <t>ヒ</t>
    </rPh>
    <rPh sb="22" eb="25">
      <t>ホジョキン</t>
    </rPh>
    <phoneticPr fontId="5"/>
  </si>
  <si>
    <t>循環型社会形成推進交付金</t>
    <rPh sb="0" eb="3">
      <t>ジュンカンガタ</t>
    </rPh>
    <rPh sb="3" eb="5">
      <t>シャカイ</t>
    </rPh>
    <rPh sb="5" eb="7">
      <t>ケイセイ</t>
    </rPh>
    <rPh sb="7" eb="9">
      <t>スイシン</t>
    </rPh>
    <rPh sb="9" eb="12">
      <t>コウフキン</t>
    </rPh>
    <phoneticPr fontId="5"/>
  </si>
  <si>
    <t>道路整備事業費補助金</t>
    <rPh sb="0" eb="2">
      <t>ドウロ</t>
    </rPh>
    <rPh sb="2" eb="4">
      <t>セイビ</t>
    </rPh>
    <rPh sb="4" eb="7">
      <t>ジギョウヒ</t>
    </rPh>
    <rPh sb="7" eb="10">
      <t>ホジョキン</t>
    </rPh>
    <phoneticPr fontId="5"/>
  </si>
  <si>
    <t>川柳大成町線整備事業費補助金</t>
    <rPh sb="0" eb="1">
      <t>カワ</t>
    </rPh>
    <rPh sb="1" eb="2">
      <t>ヤナギ</t>
    </rPh>
    <rPh sb="2" eb="3">
      <t>タイ</t>
    </rPh>
    <rPh sb="3" eb="4">
      <t>セイ</t>
    </rPh>
    <rPh sb="4" eb="5">
      <t>チョウ</t>
    </rPh>
    <rPh sb="5" eb="6">
      <t>セン</t>
    </rPh>
    <rPh sb="6" eb="8">
      <t>セイビ</t>
    </rPh>
    <rPh sb="8" eb="11">
      <t>ジギョウヒ</t>
    </rPh>
    <rPh sb="11" eb="14">
      <t>ホジョキン</t>
    </rPh>
    <phoneticPr fontId="5"/>
  </si>
  <si>
    <t>健康福祉村大袋線整備事業費補助金</t>
    <rPh sb="0" eb="2">
      <t>ケンコウ</t>
    </rPh>
    <rPh sb="2" eb="4">
      <t>フクシ</t>
    </rPh>
    <rPh sb="4" eb="5">
      <t>ムラ</t>
    </rPh>
    <rPh sb="5" eb="7">
      <t>オオブクロ</t>
    </rPh>
    <rPh sb="7" eb="8">
      <t>セン</t>
    </rPh>
    <rPh sb="8" eb="10">
      <t>セイビ</t>
    </rPh>
    <rPh sb="10" eb="12">
      <t>ジギョウ</t>
    </rPh>
    <rPh sb="12" eb="13">
      <t>ヒ</t>
    </rPh>
    <rPh sb="13" eb="16">
      <t>ホジョキン</t>
    </rPh>
    <phoneticPr fontId="5"/>
  </si>
  <si>
    <t>平方公園整備事業費補助金</t>
    <phoneticPr fontId="5"/>
  </si>
  <si>
    <t>西大袋公園整備事業費補助金</t>
    <rPh sb="0" eb="5">
      <t>ニシオオブクロコウエン</t>
    </rPh>
    <rPh sb="9" eb="10">
      <t>ヒ</t>
    </rPh>
    <rPh sb="10" eb="13">
      <t>ホジョキン</t>
    </rPh>
    <phoneticPr fontId="6"/>
  </si>
  <si>
    <t>学校施設整備事業交付金</t>
    <phoneticPr fontId="5"/>
  </si>
  <si>
    <t>区画整理事業費補助金</t>
  </si>
  <si>
    <t>国民年金事務委託金</t>
    <rPh sb="0" eb="2">
      <t>コクミン</t>
    </rPh>
    <rPh sb="2" eb="4">
      <t>ネンキン</t>
    </rPh>
    <rPh sb="4" eb="6">
      <t>ジム</t>
    </rPh>
    <rPh sb="6" eb="8">
      <t>イタク</t>
    </rPh>
    <rPh sb="8" eb="9">
      <t>キン</t>
    </rPh>
    <phoneticPr fontId="5"/>
  </si>
  <si>
    <t>保険基盤安定負担金</t>
  </si>
  <si>
    <t>未就学児均等割保険税負担金</t>
    <phoneticPr fontId="6"/>
  </si>
  <si>
    <t>後期高齢者医療保険基盤安定拠出金負担金</t>
    <rPh sb="0" eb="2">
      <t>コウキ</t>
    </rPh>
    <rPh sb="2" eb="5">
      <t>コウレイシャ</t>
    </rPh>
    <rPh sb="5" eb="7">
      <t>イリョウ</t>
    </rPh>
    <rPh sb="7" eb="9">
      <t>ホケン</t>
    </rPh>
    <rPh sb="9" eb="11">
      <t>キバン</t>
    </rPh>
    <rPh sb="11" eb="13">
      <t>アンテイ</t>
    </rPh>
    <rPh sb="13" eb="16">
      <t>キョシュツキン</t>
    </rPh>
    <rPh sb="16" eb="19">
      <t>フ</t>
    </rPh>
    <phoneticPr fontId="5"/>
  </si>
  <si>
    <t>障がい児通所給付費負担金</t>
    <rPh sb="0" eb="1">
      <t>ショウ</t>
    </rPh>
    <rPh sb="3" eb="4">
      <t>ジ</t>
    </rPh>
    <rPh sb="4" eb="9">
      <t>ツウショキュウフヒ</t>
    </rPh>
    <rPh sb="9" eb="12">
      <t>フタンキン</t>
    </rPh>
    <phoneticPr fontId="5"/>
  </si>
  <si>
    <t>施設型給付費負担金</t>
  </si>
  <si>
    <t>地域型保育給付費負担金</t>
  </si>
  <si>
    <t>施設等利用費負担金</t>
    <rPh sb="0" eb="5">
      <t>シセツトウリヨウ</t>
    </rPh>
    <phoneticPr fontId="5"/>
  </si>
  <si>
    <t>消費者行政活性化補助金</t>
    <rPh sb="0" eb="3">
      <t>ショウヒシャ</t>
    </rPh>
    <rPh sb="3" eb="5">
      <t>ギョウセイ</t>
    </rPh>
    <rPh sb="5" eb="8">
      <t>カッセイカ</t>
    </rPh>
    <rPh sb="8" eb="11">
      <t>ホジョキン</t>
    </rPh>
    <phoneticPr fontId="5"/>
  </si>
  <si>
    <t>重度心身障がい者医療費補助金</t>
    <phoneticPr fontId="5"/>
  </si>
  <si>
    <t>在宅重度心身障がい者手当給付費補助金</t>
    <phoneticPr fontId="5"/>
  </si>
  <si>
    <t>放課後児童健全育成事業費補助金</t>
    <rPh sb="0" eb="3">
      <t>ホウカゴ</t>
    </rPh>
    <rPh sb="3" eb="5">
      <t>ジドウ</t>
    </rPh>
    <rPh sb="5" eb="7">
      <t>ケンゼン</t>
    </rPh>
    <rPh sb="7" eb="9">
      <t>イクセイ</t>
    </rPh>
    <rPh sb="9" eb="12">
      <t>ジギョウヒ</t>
    </rPh>
    <rPh sb="12" eb="15">
      <t>ホジョキン</t>
    </rPh>
    <phoneticPr fontId="5"/>
  </si>
  <si>
    <t>乳幼児医療給付費補助金</t>
    <phoneticPr fontId="5"/>
  </si>
  <si>
    <t>多子世帯保育料軽減事業費補助金</t>
    <phoneticPr fontId="5"/>
  </si>
  <si>
    <t>母子訪問事業費補助金</t>
    <rPh sb="0" eb="2">
      <t>ボシ</t>
    </rPh>
    <rPh sb="2" eb="4">
      <t>ホウモン</t>
    </rPh>
    <rPh sb="4" eb="7">
      <t>ジギョウヒ</t>
    </rPh>
    <rPh sb="7" eb="10">
      <t>ホジョキン</t>
    </rPh>
    <phoneticPr fontId="5"/>
  </si>
  <si>
    <t>新型コロナウイルス感染症緊急包括支援交付金</t>
    <rPh sb="0" eb="2">
      <t>シンガタ</t>
    </rPh>
    <rPh sb="9" eb="12">
      <t>カンセンショウ</t>
    </rPh>
    <rPh sb="12" eb="16">
      <t>キンキュウホウカツ</t>
    </rPh>
    <rPh sb="16" eb="18">
      <t>シエン</t>
    </rPh>
    <rPh sb="18" eb="21">
      <t>コウフキン</t>
    </rPh>
    <phoneticPr fontId="5"/>
  </si>
  <si>
    <t>合併処理浄化槽設置整備奨励交付金</t>
    <rPh sb="0" eb="2">
      <t>ガッペイ</t>
    </rPh>
    <rPh sb="2" eb="4">
      <t>ショリ</t>
    </rPh>
    <rPh sb="4" eb="7">
      <t>ジョウカソウ</t>
    </rPh>
    <rPh sb="7" eb="9">
      <t>セッチ</t>
    </rPh>
    <rPh sb="9" eb="11">
      <t>セイビ</t>
    </rPh>
    <rPh sb="11" eb="13">
      <t>ショウレイ</t>
    </rPh>
    <rPh sb="13" eb="16">
      <t>コウフキン</t>
    </rPh>
    <phoneticPr fontId="5"/>
  </si>
  <si>
    <t>かんがい排水整備事業費補助金</t>
    <rPh sb="4" eb="6">
      <t>ハイスイ</t>
    </rPh>
    <rPh sb="6" eb="8">
      <t>セイビ</t>
    </rPh>
    <rPh sb="8" eb="10">
      <t>ジギョウ</t>
    </rPh>
    <rPh sb="11" eb="14">
      <t>ホジョキン</t>
    </rPh>
    <phoneticPr fontId="4"/>
  </si>
  <si>
    <t>経営体育成条件整備事業費補助金</t>
    <rPh sb="0" eb="5">
      <t>ケイエイタイイクセイ</t>
    </rPh>
    <rPh sb="5" eb="7">
      <t>ジョウケン</t>
    </rPh>
    <rPh sb="7" eb="9">
      <t>セイビ</t>
    </rPh>
    <rPh sb="9" eb="12">
      <t>ジギョウヒ</t>
    </rPh>
    <rPh sb="12" eb="15">
      <t>ホジョキン</t>
    </rPh>
    <phoneticPr fontId="5"/>
  </si>
  <si>
    <t>鉄道駅ホームドア設置促進事業補助金</t>
    <rPh sb="0" eb="2">
      <t>テツドウ</t>
    </rPh>
    <rPh sb="2" eb="3">
      <t>エキ</t>
    </rPh>
    <rPh sb="8" eb="10">
      <t>セッチ</t>
    </rPh>
    <rPh sb="10" eb="12">
      <t>ソクシン</t>
    </rPh>
    <rPh sb="12" eb="14">
      <t>ジギョウ</t>
    </rPh>
    <rPh sb="14" eb="17">
      <t>ホジョキン</t>
    </rPh>
    <phoneticPr fontId="5"/>
  </si>
  <si>
    <t>県民税賦課徴収委託金</t>
    <phoneticPr fontId="5"/>
  </si>
  <si>
    <t>県議会議員選挙費委託金</t>
    <phoneticPr fontId="5"/>
  </si>
  <si>
    <t>県知事選挙費委託金</t>
    <rPh sb="0" eb="3">
      <t>ケンチジ</t>
    </rPh>
    <rPh sb="3" eb="5">
      <t>センキョ</t>
    </rPh>
    <rPh sb="5" eb="6">
      <t>ヒ</t>
    </rPh>
    <rPh sb="6" eb="8">
      <t>イタク</t>
    </rPh>
    <rPh sb="8" eb="9">
      <t>キン</t>
    </rPh>
    <phoneticPr fontId="5"/>
  </si>
  <si>
    <t>基幹統計調査事務委託金</t>
    <rPh sb="0" eb="2">
      <t>キカン</t>
    </rPh>
    <rPh sb="2" eb="4">
      <t>トウケイ</t>
    </rPh>
    <rPh sb="4" eb="6">
      <t>チョウサ</t>
    </rPh>
    <rPh sb="6" eb="8">
      <t>ジム</t>
    </rPh>
    <rPh sb="8" eb="10">
      <t>イタク</t>
    </rPh>
    <rPh sb="10" eb="11">
      <t>キン</t>
    </rPh>
    <phoneticPr fontId="5"/>
  </si>
  <si>
    <t>土地貸付収入</t>
  </si>
  <si>
    <t>建物貸付収入</t>
    <phoneticPr fontId="5"/>
  </si>
  <si>
    <t>一般寄附金、越谷しらこばと基金寄附金</t>
    <rPh sb="6" eb="8">
      <t>コシガヤ</t>
    </rPh>
    <rPh sb="13" eb="15">
      <t>キキン</t>
    </rPh>
    <rPh sb="15" eb="18">
      <t>キフキン</t>
    </rPh>
    <phoneticPr fontId="5"/>
  </si>
  <si>
    <t>青少年教育指導費寄附金</t>
    <rPh sb="0" eb="3">
      <t>セイショウネン</t>
    </rPh>
    <rPh sb="3" eb="8">
      <t>キョウイクシドウヒ</t>
    </rPh>
    <rPh sb="8" eb="11">
      <t>キフキン</t>
    </rPh>
    <phoneticPr fontId="6"/>
  </si>
  <si>
    <t>市立体育館費寄附金</t>
    <rPh sb="0" eb="5">
      <t>シリツタイイクカン</t>
    </rPh>
    <rPh sb="5" eb="6">
      <t>ヒ</t>
    </rPh>
    <rPh sb="6" eb="9">
      <t>キフキン</t>
    </rPh>
    <phoneticPr fontId="6"/>
  </si>
  <si>
    <t>財政調整基金繰入金　　</t>
    <phoneticPr fontId="5"/>
  </si>
  <si>
    <t>しらこばと基金繰入金　　</t>
    <phoneticPr fontId="5"/>
  </si>
  <si>
    <t>公共施設等整備基金繰入金</t>
    <rPh sb="9" eb="12">
      <t>クリイレキン</t>
    </rPh>
    <phoneticPr fontId="5"/>
  </si>
  <si>
    <t>森林環境譲与税基金繰入金</t>
    <rPh sb="0" eb="2">
      <t>シンリン</t>
    </rPh>
    <rPh sb="2" eb="4">
      <t>カンキョウ</t>
    </rPh>
    <rPh sb="4" eb="6">
      <t>ジョウヨ</t>
    </rPh>
    <rPh sb="6" eb="7">
      <t>ゼイ</t>
    </rPh>
    <rPh sb="9" eb="12">
      <t>クリイレキン</t>
    </rPh>
    <phoneticPr fontId="5"/>
  </si>
  <si>
    <t>前年度繰越金</t>
  </si>
  <si>
    <t>歳計現金預金利子</t>
    <phoneticPr fontId="5"/>
  </si>
  <si>
    <t>中小企業資金融資預託金元利収入</t>
    <rPh sb="0" eb="2">
      <t>チュウショウ</t>
    </rPh>
    <rPh sb="2" eb="4">
      <t>キギョウ</t>
    </rPh>
    <rPh sb="4" eb="6">
      <t>シキン</t>
    </rPh>
    <rPh sb="6" eb="8">
      <t>ユウシ</t>
    </rPh>
    <rPh sb="8" eb="11">
      <t>ヨタクキン</t>
    </rPh>
    <rPh sb="11" eb="13">
      <t>ガンリ</t>
    </rPh>
    <rPh sb="13" eb="15">
      <t>シュウニュウ</t>
    </rPh>
    <phoneticPr fontId="5"/>
  </si>
  <si>
    <t>入学準備金貸付金償還金</t>
    <rPh sb="0" eb="2">
      <t>ニュウガク</t>
    </rPh>
    <rPh sb="2" eb="5">
      <t>ジュンビキン</t>
    </rPh>
    <rPh sb="8" eb="10">
      <t>ショウカン</t>
    </rPh>
    <phoneticPr fontId="5"/>
  </si>
  <si>
    <t>後期高齢者医療健康診査業務受託収入</t>
    <rPh sb="0" eb="2">
      <t>コウキ</t>
    </rPh>
    <rPh sb="2" eb="5">
      <t>コウレイシャ</t>
    </rPh>
    <rPh sb="5" eb="7">
      <t>イリョウ</t>
    </rPh>
    <rPh sb="7" eb="9">
      <t>ケンコウ</t>
    </rPh>
    <rPh sb="9" eb="11">
      <t>シンサ</t>
    </rPh>
    <rPh sb="11" eb="13">
      <t>ギョウム</t>
    </rPh>
    <rPh sb="13" eb="15">
      <t>ジュタク</t>
    </rPh>
    <rPh sb="15" eb="17">
      <t>シュウニュウ</t>
    </rPh>
    <phoneticPr fontId="5"/>
  </si>
  <si>
    <t>競艇事業収入</t>
    <phoneticPr fontId="5"/>
  </si>
  <si>
    <t>障がい福祉サービス事業訓練等給付費等収入</t>
    <rPh sb="0" eb="1">
      <t>ショウ</t>
    </rPh>
    <rPh sb="3" eb="5">
      <t>フクシ</t>
    </rPh>
    <rPh sb="9" eb="11">
      <t>ジギョウ</t>
    </rPh>
    <rPh sb="11" eb="14">
      <t>クンレンナド</t>
    </rPh>
    <rPh sb="14" eb="16">
      <t>キュウフ</t>
    </rPh>
    <rPh sb="16" eb="18">
      <t>ヒナド</t>
    </rPh>
    <rPh sb="18" eb="20">
      <t>シュウニュウ</t>
    </rPh>
    <phoneticPr fontId="5"/>
  </si>
  <si>
    <t>児童発達支援センター給付費収入</t>
    <rPh sb="0" eb="2">
      <t>ジドウ</t>
    </rPh>
    <rPh sb="2" eb="4">
      <t>ハッタツ</t>
    </rPh>
    <rPh sb="4" eb="6">
      <t>シエン</t>
    </rPh>
    <rPh sb="10" eb="12">
      <t>キュウフ</t>
    </rPh>
    <rPh sb="12" eb="13">
      <t>ヒ</t>
    </rPh>
    <rPh sb="13" eb="15">
      <t>シュウニュウ</t>
    </rPh>
    <phoneticPr fontId="5"/>
  </si>
  <si>
    <t>急患診療所診療収入</t>
    <rPh sb="0" eb="2">
      <t>キュウカン</t>
    </rPh>
    <rPh sb="2" eb="5">
      <t>シンリョウジョ</t>
    </rPh>
    <rPh sb="5" eb="7">
      <t>シンリョウ</t>
    </rPh>
    <rPh sb="7" eb="9">
      <t>シュウニュウ</t>
    </rPh>
    <phoneticPr fontId="5"/>
  </si>
  <si>
    <t>学校給食費実費徴収金</t>
  </si>
  <si>
    <t>収入印紙等売捌収入</t>
    <rPh sb="0" eb="2">
      <t>シュウニュウ</t>
    </rPh>
    <rPh sb="2" eb="4">
      <t>インシ</t>
    </rPh>
    <rPh sb="4" eb="5">
      <t>トウ</t>
    </rPh>
    <rPh sb="5" eb="7">
      <t>ウリサバ</t>
    </rPh>
    <rPh sb="7" eb="9">
      <t>シュウニュウ</t>
    </rPh>
    <phoneticPr fontId="5"/>
  </si>
  <si>
    <t>県収入証紙売捌収入</t>
    <rPh sb="1" eb="3">
      <t>シュウニュウ</t>
    </rPh>
    <rPh sb="3" eb="4">
      <t>ショウ</t>
    </rPh>
    <rPh sb="4" eb="5">
      <t>カミ</t>
    </rPh>
    <rPh sb="5" eb="6">
      <t>ウ</t>
    </rPh>
    <rPh sb="6" eb="7">
      <t>サバ</t>
    </rPh>
    <rPh sb="7" eb="9">
      <t>シュウニュウ</t>
    </rPh>
    <phoneticPr fontId="5"/>
  </si>
  <si>
    <t>古紙等売払代金</t>
    <rPh sb="0" eb="2">
      <t>コシ</t>
    </rPh>
    <rPh sb="2" eb="3">
      <t>トウ</t>
    </rPh>
    <rPh sb="3" eb="5">
      <t>ウリハラ</t>
    </rPh>
    <rPh sb="5" eb="7">
      <t>ダイキン</t>
    </rPh>
    <phoneticPr fontId="5"/>
  </si>
  <si>
    <t>金属等売払代金</t>
    <rPh sb="0" eb="2">
      <t>キンゾク</t>
    </rPh>
    <rPh sb="2" eb="3">
      <t>トウ</t>
    </rPh>
    <rPh sb="3" eb="5">
      <t>ウリハラ</t>
    </rPh>
    <rPh sb="5" eb="7">
      <t>ダイキン</t>
    </rPh>
    <phoneticPr fontId="5"/>
  </si>
  <si>
    <t>市町村振興協会交付金</t>
    <rPh sb="0" eb="3">
      <t>シチョウソン</t>
    </rPh>
    <rPh sb="3" eb="5">
      <t>シンコウ</t>
    </rPh>
    <rPh sb="5" eb="7">
      <t>キョウカイ</t>
    </rPh>
    <rPh sb="7" eb="10">
      <t>コウフキン</t>
    </rPh>
    <phoneticPr fontId="5"/>
  </si>
  <si>
    <t>コミュニティプラザ貸付収入</t>
    <rPh sb="9" eb="11">
      <t>カシツケ</t>
    </rPh>
    <rPh sb="11" eb="13">
      <t>シュウニュウ</t>
    </rPh>
    <phoneticPr fontId="5"/>
  </si>
  <si>
    <t>本庁舎建設事業債</t>
  </si>
  <si>
    <t>地区センター・公民館整備事業債</t>
    <rPh sb="0" eb="2">
      <t>チク</t>
    </rPh>
    <rPh sb="7" eb="10">
      <t>コウミンカン</t>
    </rPh>
    <rPh sb="10" eb="12">
      <t>セイビ</t>
    </rPh>
    <rPh sb="12" eb="14">
      <t>ジギョウ</t>
    </rPh>
    <phoneticPr fontId="5"/>
  </si>
  <si>
    <t>市民会館整備事業債</t>
    <rPh sb="0" eb="4">
      <t>シミンカイカン</t>
    </rPh>
    <rPh sb="4" eb="8">
      <t>セイビジギョウ</t>
    </rPh>
    <rPh sb="8" eb="9">
      <t>サイ</t>
    </rPh>
    <phoneticPr fontId="5"/>
  </si>
  <si>
    <t>交流館整備事業債</t>
    <rPh sb="0" eb="3">
      <t>コウリュウカン</t>
    </rPh>
    <phoneticPr fontId="5"/>
  </si>
  <si>
    <t>障がい者施設整備事業債</t>
    <phoneticPr fontId="5"/>
  </si>
  <si>
    <t>老人福祉施設整備事業債</t>
    <phoneticPr fontId="5"/>
  </si>
  <si>
    <t>保育所整備事業債</t>
    <rPh sb="2" eb="3">
      <t>ショ</t>
    </rPh>
    <phoneticPr fontId="5"/>
  </si>
  <si>
    <t>児童館整備事業債</t>
    <rPh sb="0" eb="3">
      <t>ジドウカン</t>
    </rPh>
    <phoneticPr fontId="5"/>
  </si>
  <si>
    <t>農道整備事業債</t>
    <rPh sb="0" eb="2">
      <t>ノウドウ</t>
    </rPh>
    <phoneticPr fontId="5"/>
  </si>
  <si>
    <t>かんがい排水整備事業債</t>
  </si>
  <si>
    <t>道路整備事業債</t>
  </si>
  <si>
    <t>新川用水整備事業債</t>
  </si>
  <si>
    <t>平新川改修事業債</t>
    <rPh sb="0" eb="1">
      <t>タイラ</t>
    </rPh>
    <rPh sb="1" eb="3">
      <t>シンカワ</t>
    </rPh>
    <rPh sb="3" eb="5">
      <t>カイシュウ</t>
    </rPh>
    <phoneticPr fontId="5"/>
  </si>
  <si>
    <t>末田落し改修事業債</t>
    <rPh sb="0" eb="3">
      <t>スエダオト</t>
    </rPh>
    <rPh sb="4" eb="6">
      <t>カイシュウ</t>
    </rPh>
    <phoneticPr fontId="6"/>
  </si>
  <si>
    <t>応急対策事業債</t>
  </si>
  <si>
    <t>川柳大成町線整備事業債</t>
  </si>
  <si>
    <t>健康福祉村大袋線整備事業債</t>
    <phoneticPr fontId="6"/>
  </si>
  <si>
    <t>平方公園整備事業債</t>
  </si>
  <si>
    <t>住区基幹公園整備事業債</t>
  </si>
  <si>
    <t>西大袋公園整備事業債</t>
    <rPh sb="0" eb="5">
      <t>ニシオオブクロコウエン</t>
    </rPh>
    <phoneticPr fontId="6"/>
  </si>
  <si>
    <t>排水路整備事業債</t>
  </si>
  <si>
    <t>消防施設整備事業債</t>
  </si>
  <si>
    <t>学校施設整備事業債（小中学校）</t>
    <rPh sb="0" eb="2">
      <t>ガッコウ</t>
    </rPh>
    <rPh sb="2" eb="4">
      <t>シセツ</t>
    </rPh>
    <rPh sb="4" eb="6">
      <t>セイビ</t>
    </rPh>
    <rPh sb="6" eb="8">
      <t>ジギョウ</t>
    </rPh>
    <rPh sb="8" eb="9">
      <t>サイ</t>
    </rPh>
    <rPh sb="10" eb="12">
      <t>ショウチュウ</t>
    </rPh>
    <rPh sb="12" eb="14">
      <t>ガッコウ</t>
    </rPh>
    <phoneticPr fontId="5"/>
  </si>
  <si>
    <t>令和５年度臨時財政対策債</t>
    <rPh sb="0" eb="2">
      <t>レイワ</t>
    </rPh>
    <phoneticPr fontId="5"/>
  </si>
  <si>
    <t>歳　入　　計</t>
    <rPh sb="0" eb="1">
      <t>トシ</t>
    </rPh>
    <rPh sb="2" eb="3">
      <t>イリ</t>
    </rPh>
    <rPh sb="5" eb="6">
      <t>ケイ</t>
    </rPh>
    <phoneticPr fontId="6"/>
  </si>
  <si>
    <t>（歳出）</t>
    <rPh sb="1" eb="3">
      <t>サイシュツ</t>
    </rPh>
    <phoneticPr fontId="6"/>
  </si>
  <si>
    <t>細節名等</t>
    <rPh sb="0" eb="2">
      <t>サイセツ</t>
    </rPh>
    <rPh sb="2" eb="3">
      <t>メイ</t>
    </rPh>
    <rPh sb="3" eb="4">
      <t>トウ</t>
    </rPh>
    <phoneticPr fontId="5"/>
  </si>
  <si>
    <t>事業費</t>
    <rPh sb="0" eb="3">
      <t>ジギョウヒ</t>
    </rPh>
    <phoneticPr fontId="6"/>
  </si>
  <si>
    <t>議会費　</t>
    <rPh sb="0" eb="2">
      <t>ギカイ</t>
    </rPh>
    <rPh sb="2" eb="3">
      <t>ヒ</t>
    </rPh>
    <phoneticPr fontId="5"/>
  </si>
  <si>
    <t>議員報酬221,980、議員期末手当97,670、議員共済給付費負担金70,160等</t>
    <rPh sb="12" eb="14">
      <t>ギイン</t>
    </rPh>
    <rPh sb="14" eb="16">
      <t>キマツ</t>
    </rPh>
    <rPh sb="16" eb="18">
      <t>テアテ</t>
    </rPh>
    <rPh sb="41" eb="42">
      <t>トウ</t>
    </rPh>
    <phoneticPr fontId="5"/>
  </si>
  <si>
    <t>広報活動費</t>
    <rPh sb="0" eb="2">
      <t>コウホウ</t>
    </rPh>
    <rPh sb="2" eb="4">
      <t>カツドウ</t>
    </rPh>
    <rPh sb="4" eb="5">
      <t>ヒ</t>
    </rPh>
    <phoneticPr fontId="5"/>
  </si>
  <si>
    <t>印刷製本費5,400、会議録検索システム委託料1,800、議会中継システム委託料2,300等</t>
    <rPh sb="0" eb="2">
      <t>インサツ</t>
    </rPh>
    <rPh sb="2" eb="4">
      <t>セイホン</t>
    </rPh>
    <rPh sb="4" eb="5">
      <t>ヒ</t>
    </rPh>
    <rPh sb="45" eb="46">
      <t>チュウトウ</t>
    </rPh>
    <phoneticPr fontId="5"/>
  </si>
  <si>
    <t>政務活動費</t>
    <rPh sb="0" eb="2">
      <t>セイム</t>
    </rPh>
    <rPh sb="2" eb="4">
      <t>カツドウ</t>
    </rPh>
    <rPh sb="4" eb="5">
      <t>ヒ</t>
    </rPh>
    <phoneticPr fontId="5"/>
  </si>
  <si>
    <t>総務費　</t>
    <rPh sb="0" eb="2">
      <t>ソウム</t>
    </rPh>
    <rPh sb="2" eb="3">
      <t>ヒ</t>
    </rPh>
    <phoneticPr fontId="5"/>
  </si>
  <si>
    <t>外部監査事業</t>
    <rPh sb="0" eb="2">
      <t>ガイブ</t>
    </rPh>
    <rPh sb="2" eb="4">
      <t>カンサ</t>
    </rPh>
    <rPh sb="4" eb="6">
      <t>ジギョウ</t>
    </rPh>
    <phoneticPr fontId="5"/>
  </si>
  <si>
    <t>包括外部監査委託料</t>
    <rPh sb="0" eb="2">
      <t>ホウカツ</t>
    </rPh>
    <rPh sb="2" eb="4">
      <t>ガイブ</t>
    </rPh>
    <rPh sb="4" eb="6">
      <t>カンサ</t>
    </rPh>
    <rPh sb="6" eb="9">
      <t>イタクリョウ</t>
    </rPh>
    <phoneticPr fontId="5"/>
  </si>
  <si>
    <t>職員採用費</t>
    <rPh sb="0" eb="5">
      <t>ショクインサイヨウヒ</t>
    </rPh>
    <phoneticPr fontId="5"/>
  </si>
  <si>
    <r>
      <t xml:space="preserve">採用試験委託料4,400、職員採用管理システム委託料830
</t>
    </r>
    <r>
      <rPr>
        <b/>
        <sz val="9"/>
        <rFont val="BIZ UDゴシック"/>
        <family val="3"/>
        <charset val="128"/>
      </rPr>
      <t>【今年度の取組】</t>
    </r>
    <r>
      <rPr>
        <sz val="9"/>
        <rFont val="BIZ UDゴシック"/>
        <family val="3"/>
        <charset val="128"/>
      </rPr>
      <t xml:space="preserve">
事務・技師の試験にテストセンター方式を導入する。また、職員採用管理システムを導入し、業務の効率化を図る。</t>
    </r>
    <rPh sb="0" eb="7">
      <t>サイヨウシケンイタクリョウ</t>
    </rPh>
    <rPh sb="13" eb="19">
      <t>ショクインサイヨウカンリ</t>
    </rPh>
    <rPh sb="23" eb="26">
      <t>イタクリョウ</t>
    </rPh>
    <rPh sb="31" eb="34">
      <t>コンネンド</t>
    </rPh>
    <rPh sb="35" eb="37">
      <t>トリクミ</t>
    </rPh>
    <rPh sb="39" eb="41">
      <t>ジム</t>
    </rPh>
    <rPh sb="42" eb="44">
      <t>ギシ</t>
    </rPh>
    <rPh sb="45" eb="47">
      <t>シケン</t>
    </rPh>
    <rPh sb="55" eb="57">
      <t>ホウシキ</t>
    </rPh>
    <rPh sb="58" eb="60">
      <t>ドウニュウ</t>
    </rPh>
    <rPh sb="66" eb="72">
      <t>ショクインサイヨウカンリ</t>
    </rPh>
    <rPh sb="77" eb="79">
      <t>ドウニュウ</t>
    </rPh>
    <rPh sb="81" eb="83">
      <t>ギョウム</t>
    </rPh>
    <rPh sb="84" eb="87">
      <t>コウリツカ</t>
    </rPh>
    <rPh sb="88" eb="89">
      <t>ハカ</t>
    </rPh>
    <phoneticPr fontId="5"/>
  </si>
  <si>
    <t>広報紙発行事業</t>
    <rPh sb="0" eb="3">
      <t>コウホウシ</t>
    </rPh>
    <rPh sb="3" eb="7">
      <t>ハッコウジギョウ</t>
    </rPh>
    <phoneticPr fontId="5"/>
  </si>
  <si>
    <t>印刷製本費30,500、発送業務委託料390等</t>
    <rPh sb="0" eb="2">
      <t>インサツ</t>
    </rPh>
    <rPh sb="2" eb="4">
      <t>セイホン</t>
    </rPh>
    <rPh sb="4" eb="5">
      <t>ヒ</t>
    </rPh>
    <rPh sb="12" eb="14">
      <t>ハッソウ</t>
    </rPh>
    <rPh sb="14" eb="16">
      <t>ギョウム</t>
    </rPh>
    <rPh sb="16" eb="18">
      <t>イタク</t>
    </rPh>
    <rPh sb="18" eb="19">
      <t>リョウ</t>
    </rPh>
    <rPh sb="22" eb="23">
      <t>トウ</t>
    </rPh>
    <phoneticPr fontId="5"/>
  </si>
  <si>
    <t>ホームページ等広報事業</t>
    <rPh sb="6" eb="7">
      <t>ナド</t>
    </rPh>
    <rPh sb="7" eb="9">
      <t>コウホウ</t>
    </rPh>
    <rPh sb="9" eb="11">
      <t>ジギョウ</t>
    </rPh>
    <phoneticPr fontId="5"/>
  </si>
  <si>
    <t>放送料5,240、テレビ広報番組制作等委託料4,900、ホームページシステム保守管理等委託料11,600</t>
    <rPh sb="0" eb="2">
      <t>ホウソウ</t>
    </rPh>
    <rPh sb="2" eb="3">
      <t>リョウ</t>
    </rPh>
    <rPh sb="12" eb="14">
      <t>コウホウ</t>
    </rPh>
    <rPh sb="14" eb="16">
      <t>バングミ</t>
    </rPh>
    <rPh sb="16" eb="18">
      <t>セイサク</t>
    </rPh>
    <rPh sb="18" eb="19">
      <t>トウ</t>
    </rPh>
    <rPh sb="19" eb="21">
      <t>イタク</t>
    </rPh>
    <rPh sb="21" eb="22">
      <t>リョウ</t>
    </rPh>
    <rPh sb="38" eb="40">
      <t>ホシュ</t>
    </rPh>
    <rPh sb="40" eb="42">
      <t>カンリ</t>
    </rPh>
    <rPh sb="42" eb="43">
      <t>トウ</t>
    </rPh>
    <rPh sb="43" eb="45">
      <t>イタク</t>
    </rPh>
    <rPh sb="45" eb="46">
      <t>リョウ</t>
    </rPh>
    <phoneticPr fontId="5"/>
  </si>
  <si>
    <t>監理委託料11,800、新庁舎建設工事費1,041,200、外構整備工事費680,000等</t>
    <rPh sb="12" eb="15">
      <t>シンチョウシャ</t>
    </rPh>
    <rPh sb="15" eb="17">
      <t>ケンセツ</t>
    </rPh>
    <rPh sb="17" eb="19">
      <t>コウジ</t>
    </rPh>
    <rPh sb="19" eb="20">
      <t>ヒ</t>
    </rPh>
    <rPh sb="30" eb="32">
      <t>ガイコウ</t>
    </rPh>
    <rPh sb="32" eb="34">
      <t>セイビ</t>
    </rPh>
    <rPh sb="34" eb="36">
      <t>コウジ</t>
    </rPh>
    <rPh sb="36" eb="37">
      <t>ヒ</t>
    </rPh>
    <rPh sb="44" eb="45">
      <t>トウ</t>
    </rPh>
    <phoneticPr fontId="5"/>
  </si>
  <si>
    <t>公有財産管理費</t>
    <rPh sb="0" eb="2">
      <t>コウユウ</t>
    </rPh>
    <rPh sb="2" eb="4">
      <t>ザイサン</t>
    </rPh>
    <rPh sb="4" eb="6">
      <t>カンリ</t>
    </rPh>
    <rPh sb="6" eb="7">
      <t>ヒ</t>
    </rPh>
    <phoneticPr fontId="5"/>
  </si>
  <si>
    <t>修繕料650、賠償補償保険料9,200、測量委託料600、不動産鑑定委託料500等</t>
    <rPh sb="0" eb="2">
      <t>シュウゼン</t>
    </rPh>
    <rPh sb="2" eb="3">
      <t>リョウ</t>
    </rPh>
    <rPh sb="20" eb="22">
      <t>ソクリョウ</t>
    </rPh>
    <rPh sb="22" eb="24">
      <t>イタク</t>
    </rPh>
    <rPh sb="24" eb="25">
      <t>リョウ</t>
    </rPh>
    <rPh sb="29" eb="32">
      <t>フドウサン</t>
    </rPh>
    <rPh sb="32" eb="34">
      <t>カンテイ</t>
    </rPh>
    <rPh sb="34" eb="36">
      <t>イタク</t>
    </rPh>
    <rPh sb="36" eb="37">
      <t>リョウ</t>
    </rPh>
    <rPh sb="40" eb="41">
      <t>トウ</t>
    </rPh>
    <phoneticPr fontId="5"/>
  </si>
  <si>
    <t>公共施設等総合管理事業</t>
    <rPh sb="0" eb="2">
      <t>コウキョウ</t>
    </rPh>
    <rPh sb="2" eb="5">
      <t>シセツトウ</t>
    </rPh>
    <rPh sb="5" eb="7">
      <t>ソウゴウ</t>
    </rPh>
    <rPh sb="7" eb="9">
      <t>カンリ</t>
    </rPh>
    <rPh sb="9" eb="11">
      <t>ジギョウ</t>
    </rPh>
    <phoneticPr fontId="5"/>
  </si>
  <si>
    <t>公共施設マネジメントシステム電算委託料1,640</t>
    <rPh sb="16" eb="19">
      <t>イタクリョウ</t>
    </rPh>
    <phoneticPr fontId="5"/>
  </si>
  <si>
    <t>総合企画調整事務費</t>
    <rPh sb="0" eb="2">
      <t>ソウゴウ</t>
    </rPh>
    <rPh sb="2" eb="4">
      <t>キカク</t>
    </rPh>
    <rPh sb="4" eb="6">
      <t>チョウセイ</t>
    </rPh>
    <rPh sb="6" eb="8">
      <t>ジム</t>
    </rPh>
    <rPh sb="8" eb="9">
      <t>ヒ</t>
    </rPh>
    <phoneticPr fontId="5"/>
  </si>
  <si>
    <t>企業版ふるさと納税ＰＲ等支援業務委託料10、埼玉県東南部都市連絡調整会議負担金15,200等</t>
    <rPh sb="0" eb="3">
      <t>キギョウバン</t>
    </rPh>
    <rPh sb="7" eb="9">
      <t>ノウゼイ</t>
    </rPh>
    <rPh sb="11" eb="12">
      <t>トウ</t>
    </rPh>
    <rPh sb="12" eb="19">
      <t>シエンギョウムイタクリョウ</t>
    </rPh>
    <rPh sb="22" eb="25">
      <t>サイタマケン</t>
    </rPh>
    <rPh sb="25" eb="28">
      <t>トウナンブ</t>
    </rPh>
    <rPh sb="28" eb="30">
      <t>トシ</t>
    </rPh>
    <rPh sb="30" eb="32">
      <t>レンラク</t>
    </rPh>
    <rPh sb="32" eb="34">
      <t>チョウセイ</t>
    </rPh>
    <rPh sb="34" eb="36">
      <t>カイギ</t>
    </rPh>
    <rPh sb="36" eb="39">
      <t>フタンキン</t>
    </rPh>
    <rPh sb="45" eb="46">
      <t>トウ</t>
    </rPh>
    <phoneticPr fontId="5"/>
  </si>
  <si>
    <t>南越谷駅・新越谷駅周辺地域にぎわい創出事業</t>
    <rPh sb="0" eb="1">
      <t>ミナミ</t>
    </rPh>
    <rPh sb="1" eb="3">
      <t>コシガヤ</t>
    </rPh>
    <rPh sb="3" eb="4">
      <t>エキ</t>
    </rPh>
    <rPh sb="5" eb="6">
      <t>シン</t>
    </rPh>
    <rPh sb="6" eb="8">
      <t>コシガヤ</t>
    </rPh>
    <rPh sb="8" eb="9">
      <t>エキ</t>
    </rPh>
    <rPh sb="9" eb="11">
      <t>シュウヘン</t>
    </rPh>
    <rPh sb="11" eb="13">
      <t>チイキ</t>
    </rPh>
    <rPh sb="17" eb="19">
      <t>ソウシュツ</t>
    </rPh>
    <rPh sb="19" eb="21">
      <t>ジギョウ</t>
    </rPh>
    <phoneticPr fontId="5"/>
  </si>
  <si>
    <t>コミュニティプラザ施設維持管理等業務委託料465,000、越谷サンシティ整備事業アドバイザリー業務委託料14,000等</t>
    <rPh sb="9" eb="11">
      <t>シセツ</t>
    </rPh>
    <rPh sb="38" eb="40">
      <t>ジギョウ</t>
    </rPh>
    <rPh sb="58" eb="59">
      <t>トウ</t>
    </rPh>
    <phoneticPr fontId="5"/>
  </si>
  <si>
    <t>シティプロモーション推進事業</t>
    <rPh sb="10" eb="12">
      <t>スイシン</t>
    </rPh>
    <rPh sb="12" eb="14">
      <t>ジギョウ</t>
    </rPh>
    <phoneticPr fontId="5"/>
  </si>
  <si>
    <r>
      <t xml:space="preserve">こしがや愛されグルメ発信事業委託料3,000、シティプロモーション推進事業委託料7,000、等
</t>
    </r>
    <r>
      <rPr>
        <b/>
        <sz val="9"/>
        <rFont val="BIZ UDゴシック"/>
        <family val="3"/>
        <charset val="128"/>
      </rPr>
      <t>【今年度の取組】</t>
    </r>
    <r>
      <rPr>
        <sz val="9"/>
        <rFont val="BIZ UDゴシック"/>
        <family val="3"/>
        <charset val="128"/>
      </rPr>
      <t xml:space="preserve">
市の地域資源を活用し、持続可能なまちの推進を目的としたアクションプランを策定する。</t>
    </r>
    <rPh sb="33" eb="40">
      <t>スイシンジギョウイタクリョウ</t>
    </rPh>
    <rPh sb="46" eb="47">
      <t>トウ</t>
    </rPh>
    <rPh sb="79" eb="81">
      <t>モクテキ</t>
    </rPh>
    <rPh sb="93" eb="95">
      <t>サクテイ</t>
    </rPh>
    <phoneticPr fontId="5"/>
  </si>
  <si>
    <t>電算運用事業</t>
    <phoneticPr fontId="5"/>
  </si>
  <si>
    <t>住民情報電算委託料430,000、市税電算委託料215,000、内部事務システム電算委託料177,000等</t>
    <rPh sb="0" eb="2">
      <t>ジュウミン</t>
    </rPh>
    <rPh sb="2" eb="4">
      <t>ジョウホウ</t>
    </rPh>
    <rPh sb="4" eb="6">
      <t>デンサン</t>
    </rPh>
    <rPh sb="6" eb="9">
      <t>イタクリョウ</t>
    </rPh>
    <rPh sb="17" eb="19">
      <t>シゼイ</t>
    </rPh>
    <rPh sb="19" eb="21">
      <t>デンサン</t>
    </rPh>
    <rPh sb="21" eb="24">
      <t>イタクリョウ</t>
    </rPh>
    <rPh sb="32" eb="36">
      <t>ナイブジム</t>
    </rPh>
    <rPh sb="40" eb="42">
      <t>デンサン</t>
    </rPh>
    <rPh sb="42" eb="45">
      <t>イタクリョウ</t>
    </rPh>
    <rPh sb="52" eb="53">
      <t>トウ</t>
    </rPh>
    <phoneticPr fontId="5"/>
  </si>
  <si>
    <t>人権推進事業</t>
    <rPh sb="0" eb="6">
      <t>ジンケンスイシンジギョウ</t>
    </rPh>
    <phoneticPr fontId="5"/>
  </si>
  <si>
    <t>会場借上料4,300等</t>
    <rPh sb="0" eb="2">
      <t>カイジョウ</t>
    </rPh>
    <rPh sb="2" eb="3">
      <t>シャク</t>
    </rPh>
    <rPh sb="3" eb="4">
      <t>ジョウ</t>
    </rPh>
    <rPh sb="4" eb="5">
      <t>リョウ</t>
    </rPh>
    <rPh sb="10" eb="11">
      <t>トウ</t>
    </rPh>
    <phoneticPr fontId="5"/>
  </si>
  <si>
    <t>パスポートセンター運営費</t>
    <rPh sb="9" eb="12">
      <t>ウンエイヒ</t>
    </rPh>
    <phoneticPr fontId="6"/>
  </si>
  <si>
    <t>県収入証紙購入費10,000、収入印紙等購入費80,000、越谷ツインシティ管理費等負担金3,160等</t>
    <rPh sb="0" eb="1">
      <t>ケン</t>
    </rPh>
    <rPh sb="1" eb="3">
      <t>シュウニュウ</t>
    </rPh>
    <rPh sb="3" eb="5">
      <t>ショウシ</t>
    </rPh>
    <rPh sb="5" eb="7">
      <t>コウニュウ</t>
    </rPh>
    <rPh sb="7" eb="8">
      <t>ヒ</t>
    </rPh>
    <rPh sb="19" eb="20">
      <t>トウ</t>
    </rPh>
    <rPh sb="30" eb="32">
      <t>コシガヤ</t>
    </rPh>
    <rPh sb="38" eb="41">
      <t>カンリヒ</t>
    </rPh>
    <rPh sb="41" eb="42">
      <t>トウ</t>
    </rPh>
    <rPh sb="42" eb="45">
      <t>フタンキン</t>
    </rPh>
    <rPh sb="50" eb="51">
      <t>トウ</t>
    </rPh>
    <phoneticPr fontId="5"/>
  </si>
  <si>
    <t>自治会振興交付金90,000等</t>
    <rPh sb="0" eb="3">
      <t>ジチカイ</t>
    </rPh>
    <rPh sb="3" eb="5">
      <t>シンコウ</t>
    </rPh>
    <rPh sb="5" eb="8">
      <t>コウフキン</t>
    </rPh>
    <rPh sb="14" eb="15">
      <t>トウ</t>
    </rPh>
    <phoneticPr fontId="5"/>
  </si>
  <si>
    <t>集会施設整備事業費補助金</t>
    <rPh sb="6" eb="9">
      <t>ジギョウヒ</t>
    </rPh>
    <rPh sb="9" eb="12">
      <t>ホジョキン</t>
    </rPh>
    <phoneticPr fontId="5"/>
  </si>
  <si>
    <t>コミュニティ事業助成金2,500、地区まちづくり助成金43,000等</t>
    <rPh sb="6" eb="8">
      <t>ジギョウ</t>
    </rPh>
    <rPh sb="8" eb="11">
      <t>ジョセイキン</t>
    </rPh>
    <rPh sb="17" eb="19">
      <t>チク</t>
    </rPh>
    <rPh sb="24" eb="27">
      <t>ジョセイキン</t>
    </rPh>
    <rPh sb="33" eb="34">
      <t>トウ</t>
    </rPh>
    <phoneticPr fontId="5"/>
  </si>
  <si>
    <t>ふるさと納税活用推進事業</t>
    <rPh sb="4" eb="6">
      <t>ノウゼイ</t>
    </rPh>
    <rPh sb="6" eb="12">
      <t>カツヨウスイシンジギョウ</t>
    </rPh>
    <phoneticPr fontId="5"/>
  </si>
  <si>
    <r>
      <t xml:space="preserve">報償費5,000、手数料250、ふるさと納税活用推進事務委託料3,800、NPO等支援事業交付金4,300等
</t>
    </r>
    <r>
      <rPr>
        <b/>
        <sz val="9"/>
        <rFont val="BIZ UDゴシック"/>
        <family val="3"/>
        <charset val="128"/>
      </rPr>
      <t>【今年度の取組】</t>
    </r>
    <r>
      <rPr>
        <sz val="9"/>
        <rFont val="BIZ UDゴシック"/>
        <family val="3"/>
        <charset val="128"/>
      </rPr>
      <t xml:space="preserve">
令和４年度に実施した自治体版クラウドファンディングによる寄附金を活用し、NPO等の市民活動団体を支援する。</t>
    </r>
    <rPh sb="0" eb="3">
      <t>ホウショウヒ</t>
    </rPh>
    <rPh sb="9" eb="12">
      <t>テスウリョウ</t>
    </rPh>
    <rPh sb="20" eb="22">
      <t>ノウゼイ</t>
    </rPh>
    <rPh sb="22" eb="24">
      <t>カツヨウ</t>
    </rPh>
    <rPh sb="24" eb="26">
      <t>スイシン</t>
    </rPh>
    <rPh sb="26" eb="28">
      <t>ジム</t>
    </rPh>
    <rPh sb="28" eb="30">
      <t>イタク</t>
    </rPh>
    <rPh sb="30" eb="31">
      <t>リョウ</t>
    </rPh>
    <rPh sb="40" eb="41">
      <t>トウ</t>
    </rPh>
    <rPh sb="41" eb="48">
      <t>シエンジギョウコウフキン</t>
    </rPh>
    <rPh sb="53" eb="54">
      <t>トウ</t>
    </rPh>
    <rPh sb="64" eb="66">
      <t>レイワ</t>
    </rPh>
    <rPh sb="67" eb="69">
      <t>ネンド</t>
    </rPh>
    <rPh sb="70" eb="72">
      <t>ジッシ</t>
    </rPh>
    <rPh sb="74" eb="78">
      <t>ジチタイバン</t>
    </rPh>
    <rPh sb="96" eb="98">
      <t>カツヨウ</t>
    </rPh>
    <rPh sb="105" eb="111">
      <t>シミンカツドウダンタイ</t>
    </rPh>
    <phoneticPr fontId="5"/>
  </si>
  <si>
    <t>大袋地区センター・公民館整備事業</t>
    <rPh sb="0" eb="2">
      <t>オオブクロ</t>
    </rPh>
    <rPh sb="2" eb="4">
      <t>チク</t>
    </rPh>
    <rPh sb="9" eb="12">
      <t>コウミンカン</t>
    </rPh>
    <rPh sb="12" eb="14">
      <t>セイビ</t>
    </rPh>
    <rPh sb="14" eb="16">
      <t>ジギョウ</t>
    </rPh>
    <phoneticPr fontId="5"/>
  </si>
  <si>
    <t>地質調査委託料9,400、設計委託料59,200</t>
    <rPh sb="0" eb="7">
      <t>チシツチョウサイタクリョウ</t>
    </rPh>
    <phoneticPr fontId="5"/>
  </si>
  <si>
    <t>中央市民会館管理運営委託料191,000等</t>
    <rPh sb="20" eb="21">
      <t>トウ</t>
    </rPh>
    <phoneticPr fontId="5"/>
  </si>
  <si>
    <t>市民活動支援センター管理費</t>
    <rPh sb="0" eb="2">
      <t>シミン</t>
    </rPh>
    <rPh sb="2" eb="4">
      <t>カツドウ</t>
    </rPh>
    <rPh sb="4" eb="6">
      <t>シエン</t>
    </rPh>
    <rPh sb="10" eb="13">
      <t>カンリヒ</t>
    </rPh>
    <phoneticPr fontId="5"/>
  </si>
  <si>
    <t>市民活動支援センター管理運営委託料105,000等</t>
    <rPh sb="0" eb="2">
      <t>シミン</t>
    </rPh>
    <rPh sb="2" eb="4">
      <t>カツドウ</t>
    </rPh>
    <rPh sb="4" eb="6">
      <t>シエン</t>
    </rPh>
    <rPh sb="10" eb="12">
      <t>カンリ</t>
    </rPh>
    <rPh sb="12" eb="14">
      <t>ウンエイ</t>
    </rPh>
    <rPh sb="14" eb="17">
      <t>イタクリョウ</t>
    </rPh>
    <rPh sb="24" eb="25">
      <t>トウ</t>
    </rPh>
    <phoneticPr fontId="5"/>
  </si>
  <si>
    <t>多文化共生推進事業</t>
    <rPh sb="0" eb="3">
      <t>タブンカ</t>
    </rPh>
    <rPh sb="3" eb="5">
      <t>キョウセイ</t>
    </rPh>
    <rPh sb="5" eb="7">
      <t>スイシン</t>
    </rPh>
    <rPh sb="7" eb="9">
      <t>ジギョウ</t>
    </rPh>
    <phoneticPr fontId="5"/>
  </si>
  <si>
    <t>報償費300、講師等謝礼170、遠隔通訳サービス業務委託料400等</t>
    <rPh sb="0" eb="2">
      <t>ホウショウ</t>
    </rPh>
    <rPh sb="2" eb="3">
      <t>ヒ</t>
    </rPh>
    <rPh sb="7" eb="9">
      <t>コウシ</t>
    </rPh>
    <rPh sb="9" eb="10">
      <t>トウ</t>
    </rPh>
    <rPh sb="10" eb="12">
      <t>シャレイ</t>
    </rPh>
    <rPh sb="16" eb="18">
      <t>エンカク</t>
    </rPh>
    <rPh sb="18" eb="20">
      <t>ツウヤク</t>
    </rPh>
    <rPh sb="24" eb="29">
      <t>ギョウムイタクリョウ</t>
    </rPh>
    <rPh sb="32" eb="33">
      <t>トウ</t>
    </rPh>
    <phoneticPr fontId="5"/>
  </si>
  <si>
    <t>国際交流員事業</t>
    <rPh sb="0" eb="2">
      <t>コクサイ</t>
    </rPh>
    <rPh sb="2" eb="4">
      <t>コウリュウ</t>
    </rPh>
    <rPh sb="4" eb="5">
      <t>イン</t>
    </rPh>
    <rPh sb="5" eb="7">
      <t>ジギョウ</t>
    </rPh>
    <phoneticPr fontId="5"/>
  </si>
  <si>
    <t>会計年度任用職員報酬4,210等</t>
    <rPh sb="0" eb="2">
      <t>カイケイ</t>
    </rPh>
    <rPh sb="2" eb="4">
      <t>ネンド</t>
    </rPh>
    <rPh sb="4" eb="6">
      <t>ニンヨウ</t>
    </rPh>
    <rPh sb="6" eb="8">
      <t>ショクイン</t>
    </rPh>
    <rPh sb="8" eb="10">
      <t>ホウシュウ</t>
    </rPh>
    <rPh sb="15" eb="16">
      <t>トウ</t>
    </rPh>
    <phoneticPr fontId="5"/>
  </si>
  <si>
    <t>男女共同参画支援センター管理費</t>
    <rPh sb="0" eb="2">
      <t>ダンジョ</t>
    </rPh>
    <rPh sb="2" eb="4">
      <t>キョウドウ</t>
    </rPh>
    <rPh sb="4" eb="6">
      <t>サンカク</t>
    </rPh>
    <rPh sb="6" eb="8">
      <t>シエン</t>
    </rPh>
    <rPh sb="12" eb="15">
      <t>カンリヒ</t>
    </rPh>
    <phoneticPr fontId="5"/>
  </si>
  <si>
    <t>男女共同参画支援センター管理運営委託料29,600等</t>
    <rPh sb="0" eb="2">
      <t>ダンジョ</t>
    </rPh>
    <rPh sb="2" eb="4">
      <t>キョウドウ</t>
    </rPh>
    <rPh sb="4" eb="6">
      <t>サンカク</t>
    </rPh>
    <rPh sb="6" eb="8">
      <t>シエン</t>
    </rPh>
    <rPh sb="12" eb="14">
      <t>カンリ</t>
    </rPh>
    <rPh sb="14" eb="16">
      <t>ウンエイ</t>
    </rPh>
    <rPh sb="16" eb="18">
      <t>イタク</t>
    </rPh>
    <rPh sb="18" eb="19">
      <t>リョウ</t>
    </rPh>
    <rPh sb="25" eb="26">
      <t>トウ</t>
    </rPh>
    <phoneticPr fontId="5"/>
  </si>
  <si>
    <t>県議会議員選挙事業</t>
    <rPh sb="0" eb="3">
      <t>ケンギカイ</t>
    </rPh>
    <rPh sb="3" eb="5">
      <t>ギイン</t>
    </rPh>
    <rPh sb="5" eb="7">
      <t>センキョ</t>
    </rPh>
    <rPh sb="7" eb="9">
      <t>ジギョウ</t>
    </rPh>
    <phoneticPr fontId="5"/>
  </si>
  <si>
    <t>ポスター掲示場架設撤去委託料10,780、名簿調製電算委託料7,930等</t>
    <rPh sb="35" eb="36">
      <t>トウ</t>
    </rPh>
    <phoneticPr fontId="5"/>
  </si>
  <si>
    <t>市議会議員選挙事業</t>
    <rPh sb="0" eb="1">
      <t>シ</t>
    </rPh>
    <rPh sb="1" eb="3">
      <t>ギカイ</t>
    </rPh>
    <rPh sb="3" eb="5">
      <t>ギイン</t>
    </rPh>
    <rPh sb="5" eb="7">
      <t>センキョ</t>
    </rPh>
    <rPh sb="7" eb="9">
      <t>ジギョウ</t>
    </rPh>
    <phoneticPr fontId="5"/>
  </si>
  <si>
    <t>ポスター掲示場架設撤去委託料36,680、名簿調製電算委託料7,930、選挙公営負担金68,000等</t>
    <rPh sb="49" eb="50">
      <t>トウ</t>
    </rPh>
    <phoneticPr fontId="5"/>
  </si>
  <si>
    <t>県知事選挙事業</t>
    <rPh sb="0" eb="3">
      <t>ケンチジ</t>
    </rPh>
    <rPh sb="3" eb="5">
      <t>センキョ</t>
    </rPh>
    <rPh sb="5" eb="7">
      <t>ジギョウ</t>
    </rPh>
    <phoneticPr fontId="5"/>
  </si>
  <si>
    <t>通信運搬費10,500、ポスター掲示場架設撤去委託料10,780、名簿調製電算委託料7,930等</t>
    <phoneticPr fontId="5"/>
  </si>
  <si>
    <t>交通安全指導事業</t>
    <rPh sb="0" eb="2">
      <t>コウツウ</t>
    </rPh>
    <rPh sb="2" eb="4">
      <t>アンゼン</t>
    </rPh>
    <rPh sb="4" eb="6">
      <t>シドウ</t>
    </rPh>
    <rPh sb="6" eb="8">
      <t>ジギョウ</t>
    </rPh>
    <phoneticPr fontId="5"/>
  </si>
  <si>
    <t>会計年度任用職員報酬47,000、消耗品費1,700等</t>
    <rPh sb="0" eb="2">
      <t>カイケイ</t>
    </rPh>
    <rPh sb="2" eb="4">
      <t>ネンド</t>
    </rPh>
    <rPh sb="4" eb="6">
      <t>ニンヨウ</t>
    </rPh>
    <rPh sb="6" eb="8">
      <t>ショクイン</t>
    </rPh>
    <rPh sb="8" eb="10">
      <t>ホウシュウ</t>
    </rPh>
    <rPh sb="17" eb="19">
      <t>ショウモウ</t>
    </rPh>
    <rPh sb="19" eb="20">
      <t>ヒン</t>
    </rPh>
    <rPh sb="20" eb="21">
      <t>ヒ</t>
    </rPh>
    <phoneticPr fontId="5"/>
  </si>
  <si>
    <t>防犯対策事業</t>
    <rPh sb="0" eb="2">
      <t>ボウハン</t>
    </rPh>
    <rPh sb="2" eb="4">
      <t>タイサク</t>
    </rPh>
    <rPh sb="4" eb="6">
      <t>ジギョウ</t>
    </rPh>
    <phoneticPr fontId="5"/>
  </si>
  <si>
    <t>消耗品費2,500、手数料220、防犯用カメラ借上料570、防犯協会補助金4,000等</t>
    <rPh sb="10" eb="13">
      <t>テスウリョウ</t>
    </rPh>
    <rPh sb="17" eb="19">
      <t>ボウハン</t>
    </rPh>
    <rPh sb="19" eb="20">
      <t>ヨウ</t>
    </rPh>
    <rPh sb="23" eb="24">
      <t>シャク</t>
    </rPh>
    <rPh sb="24" eb="25">
      <t>ジョウ</t>
    </rPh>
    <rPh sb="25" eb="26">
      <t>リョウ</t>
    </rPh>
    <rPh sb="30" eb="32">
      <t>ボウハン</t>
    </rPh>
    <rPh sb="32" eb="34">
      <t>キョウカイ</t>
    </rPh>
    <rPh sb="34" eb="37">
      <t>ホジョキン</t>
    </rPh>
    <rPh sb="42" eb="43">
      <t>トウ</t>
    </rPh>
    <phoneticPr fontId="5"/>
  </si>
  <si>
    <t>市民相談事業</t>
    <rPh sb="0" eb="2">
      <t>シミン</t>
    </rPh>
    <rPh sb="2" eb="4">
      <t>ソウダン</t>
    </rPh>
    <rPh sb="4" eb="6">
      <t>ジギョウ</t>
    </rPh>
    <phoneticPr fontId="5"/>
  </si>
  <si>
    <t>会計年度任用職員報酬6,760、法律相談謝礼2,760等</t>
    <rPh sb="0" eb="2">
      <t>カイケイ</t>
    </rPh>
    <rPh sb="2" eb="4">
      <t>ネンド</t>
    </rPh>
    <rPh sb="4" eb="6">
      <t>ニンヨウ</t>
    </rPh>
    <rPh sb="6" eb="8">
      <t>ショクイン</t>
    </rPh>
    <rPh sb="8" eb="10">
      <t>ホウシュウ</t>
    </rPh>
    <rPh sb="16" eb="18">
      <t>ホウリツ</t>
    </rPh>
    <rPh sb="18" eb="20">
      <t>ソウダン</t>
    </rPh>
    <rPh sb="20" eb="22">
      <t>シャレイ</t>
    </rPh>
    <phoneticPr fontId="5"/>
  </si>
  <si>
    <t>消費者啓発事業</t>
    <rPh sb="0" eb="3">
      <t>ショウヒシャ</t>
    </rPh>
    <rPh sb="3" eb="5">
      <t>ケイハツ</t>
    </rPh>
    <rPh sb="5" eb="7">
      <t>ジギョウ</t>
    </rPh>
    <phoneticPr fontId="5"/>
  </si>
  <si>
    <t>消費生活センター運営委員謝礼450、消耗品費1,800等</t>
    <rPh sb="0" eb="4">
      <t>ショウヒセイカツ</t>
    </rPh>
    <rPh sb="8" eb="12">
      <t>ウンエイイイン</t>
    </rPh>
    <rPh sb="12" eb="14">
      <t>シャレイ</t>
    </rPh>
    <rPh sb="18" eb="22">
      <t>ショウモウヒンヒ</t>
    </rPh>
    <rPh sb="27" eb="28">
      <t>トウ</t>
    </rPh>
    <phoneticPr fontId="5"/>
  </si>
  <si>
    <t>消耗品費4,000、防災行政無線保守点検委託料12,900、キーボックス設置工事費3,900等</t>
    <rPh sb="0" eb="4">
      <t>ショウモウヒンヒ</t>
    </rPh>
    <rPh sb="10" eb="12">
      <t>ボウサイ</t>
    </rPh>
    <rPh sb="12" eb="18">
      <t>ギョウセイムセンホシュ</t>
    </rPh>
    <rPh sb="18" eb="20">
      <t>テンケン</t>
    </rPh>
    <rPh sb="36" eb="38">
      <t>セッチ</t>
    </rPh>
    <rPh sb="38" eb="41">
      <t>コウジヒ</t>
    </rPh>
    <rPh sb="46" eb="47">
      <t>トウ</t>
    </rPh>
    <phoneticPr fontId="5"/>
  </si>
  <si>
    <t>自主防災組織育成費補助金</t>
    <phoneticPr fontId="5"/>
  </si>
  <si>
    <t>災害復旧事業</t>
    <rPh sb="0" eb="2">
      <t>サイガイ</t>
    </rPh>
    <rPh sb="2" eb="4">
      <t>フッキュウ</t>
    </rPh>
    <rPh sb="4" eb="6">
      <t>ジギョウ</t>
    </rPh>
    <phoneticPr fontId="5"/>
  </si>
  <si>
    <t>災害復旧委託料</t>
    <rPh sb="0" eb="2">
      <t>サイガイ</t>
    </rPh>
    <rPh sb="2" eb="4">
      <t>フッキュウ</t>
    </rPh>
    <rPh sb="4" eb="7">
      <t>イタクリョウ</t>
    </rPh>
    <phoneticPr fontId="5"/>
  </si>
  <si>
    <t>民生費</t>
    <rPh sb="0" eb="2">
      <t>ミンセイ</t>
    </rPh>
    <rPh sb="2" eb="3">
      <t>ヒ</t>
    </rPh>
    <phoneticPr fontId="5"/>
  </si>
  <si>
    <t>成年後見制度利用支援事業</t>
    <rPh sb="0" eb="2">
      <t>セイネン</t>
    </rPh>
    <rPh sb="2" eb="4">
      <t>コウケン</t>
    </rPh>
    <rPh sb="4" eb="6">
      <t>セイド</t>
    </rPh>
    <rPh sb="6" eb="8">
      <t>リヨウ</t>
    </rPh>
    <rPh sb="8" eb="9">
      <t>シ</t>
    </rPh>
    <phoneticPr fontId="5"/>
  </si>
  <si>
    <r>
      <t xml:space="preserve">成年後見制度利用支援援助費10,000等
</t>
    </r>
    <r>
      <rPr>
        <b/>
        <sz val="9"/>
        <rFont val="BIZ UDゴシック"/>
        <family val="3"/>
        <charset val="128"/>
      </rPr>
      <t>【今年度の取組】</t>
    </r>
    <r>
      <rPr>
        <sz val="9"/>
        <rFont val="BIZ UDゴシック"/>
        <family val="3"/>
        <charset val="128"/>
      </rPr>
      <t xml:space="preserve">
市長申立以外の後見人等を報酬助成対象に追加する。</t>
    </r>
    <rPh sb="0" eb="2">
      <t>セイネン</t>
    </rPh>
    <rPh sb="2" eb="4">
      <t>コウケン</t>
    </rPh>
    <rPh sb="4" eb="6">
      <t>セイド</t>
    </rPh>
    <rPh sb="6" eb="8">
      <t>リヨウ</t>
    </rPh>
    <rPh sb="8" eb="10">
      <t>シエン</t>
    </rPh>
    <rPh sb="10" eb="12">
      <t>エンジョ</t>
    </rPh>
    <rPh sb="12" eb="13">
      <t>ヒ</t>
    </rPh>
    <rPh sb="19" eb="20">
      <t>トウ</t>
    </rPh>
    <rPh sb="37" eb="41">
      <t>コウケンニントウ</t>
    </rPh>
    <rPh sb="49" eb="51">
      <t>ツイカ</t>
    </rPh>
    <phoneticPr fontId="5"/>
  </si>
  <si>
    <t>成年後見事業</t>
    <rPh sb="0" eb="2">
      <t>セイネン</t>
    </rPh>
    <rPh sb="2" eb="4">
      <t>コウケン</t>
    </rPh>
    <rPh sb="4" eb="6">
      <t>ジギョウ</t>
    </rPh>
    <phoneticPr fontId="5"/>
  </si>
  <si>
    <t>成年後見事業委託料</t>
    <rPh sb="0" eb="2">
      <t>セイネン</t>
    </rPh>
    <rPh sb="2" eb="4">
      <t>コウケン</t>
    </rPh>
    <rPh sb="4" eb="6">
      <t>ジギョウ</t>
    </rPh>
    <rPh sb="6" eb="8">
      <t>イタク</t>
    </rPh>
    <rPh sb="8" eb="9">
      <t>リョウ</t>
    </rPh>
    <phoneticPr fontId="5"/>
  </si>
  <si>
    <t>生活困窮者自立支援事業</t>
    <rPh sb="0" eb="5">
      <t>セイカツコンキュウシャ</t>
    </rPh>
    <rPh sb="5" eb="11">
      <t>ジリツシエンジギョウ</t>
    </rPh>
    <phoneticPr fontId="5"/>
  </si>
  <si>
    <t>生活困窮者自立支援事業委託料29,100、子どもの学習・生活支援事業委託料25,300、住居確保給付金20,000等</t>
    <rPh sb="9" eb="11">
      <t>ジギョウ</t>
    </rPh>
    <rPh sb="11" eb="14">
      <t>イタクリョウ</t>
    </rPh>
    <rPh sb="21" eb="22">
      <t>コ</t>
    </rPh>
    <rPh sb="25" eb="27">
      <t>ガクシュウ</t>
    </rPh>
    <rPh sb="28" eb="30">
      <t>セイカツ</t>
    </rPh>
    <rPh sb="30" eb="32">
      <t>シエン</t>
    </rPh>
    <rPh sb="32" eb="34">
      <t>ジギョウ</t>
    </rPh>
    <rPh sb="34" eb="37">
      <t>イタクリョウ</t>
    </rPh>
    <rPh sb="44" eb="46">
      <t>ジュウキョ</t>
    </rPh>
    <rPh sb="46" eb="48">
      <t>カクホ</t>
    </rPh>
    <rPh sb="48" eb="51">
      <t>キュウフキン</t>
    </rPh>
    <rPh sb="57" eb="58">
      <t>トウ</t>
    </rPh>
    <phoneticPr fontId="5"/>
  </si>
  <si>
    <t>地域福祉計画推進事業</t>
    <rPh sb="0" eb="2">
      <t>チイキ</t>
    </rPh>
    <rPh sb="2" eb="4">
      <t>フクシ</t>
    </rPh>
    <rPh sb="4" eb="6">
      <t>ケイカク</t>
    </rPh>
    <rPh sb="6" eb="8">
      <t>スイシン</t>
    </rPh>
    <rPh sb="8" eb="10">
      <t>ジギョウ</t>
    </rPh>
    <phoneticPr fontId="5"/>
  </si>
  <si>
    <t>重層的支援体制整備事業委託料18,000等</t>
    <rPh sb="0" eb="2">
      <t>ジュウソウ</t>
    </rPh>
    <rPh sb="2" eb="3">
      <t>テキ</t>
    </rPh>
    <rPh sb="3" eb="5">
      <t>シエン</t>
    </rPh>
    <rPh sb="5" eb="7">
      <t>タイセイ</t>
    </rPh>
    <rPh sb="7" eb="9">
      <t>セイビ</t>
    </rPh>
    <rPh sb="9" eb="11">
      <t>ジギョウ</t>
    </rPh>
    <rPh sb="11" eb="14">
      <t>イタクリョウ</t>
    </rPh>
    <rPh sb="20" eb="21">
      <t>トウ</t>
    </rPh>
    <phoneticPr fontId="5"/>
  </si>
  <si>
    <t>施設サービス給付費</t>
    <rPh sb="0" eb="2">
      <t>シセツ</t>
    </rPh>
    <rPh sb="6" eb="8">
      <t>キュウフ</t>
    </rPh>
    <rPh sb="8" eb="9">
      <t>ヒ</t>
    </rPh>
    <phoneticPr fontId="5"/>
  </si>
  <si>
    <t>生活介護給付費1,300,000等</t>
    <rPh sb="0" eb="2">
      <t>セイカツ</t>
    </rPh>
    <rPh sb="2" eb="4">
      <t>カイゴ</t>
    </rPh>
    <rPh sb="4" eb="6">
      <t>キュウフ</t>
    </rPh>
    <rPh sb="6" eb="7">
      <t>ヒ</t>
    </rPh>
    <rPh sb="16" eb="17">
      <t>トウ</t>
    </rPh>
    <phoneticPr fontId="5"/>
  </si>
  <si>
    <t>グループホーム等支援事業</t>
    <rPh sb="7" eb="8">
      <t>トウ</t>
    </rPh>
    <rPh sb="8" eb="12">
      <t>シエンジギョウ</t>
    </rPh>
    <phoneticPr fontId="5"/>
  </si>
  <si>
    <t>障がい者グループホーム等給付費640,000等</t>
    <rPh sb="0" eb="1">
      <t>ショウ</t>
    </rPh>
    <rPh sb="3" eb="4">
      <t>シャ</t>
    </rPh>
    <rPh sb="11" eb="12">
      <t>トウ</t>
    </rPh>
    <rPh sb="12" eb="14">
      <t>キュウフ</t>
    </rPh>
    <rPh sb="14" eb="15">
      <t>ヒ</t>
    </rPh>
    <rPh sb="22" eb="23">
      <t>トウ</t>
    </rPh>
    <phoneticPr fontId="5"/>
  </si>
  <si>
    <t>障がい者就労訓練施設運営費</t>
    <rPh sb="4" eb="6">
      <t>シュウロウ</t>
    </rPh>
    <rPh sb="6" eb="8">
      <t>クンレン</t>
    </rPh>
    <rPh sb="8" eb="10">
      <t>シセツ</t>
    </rPh>
    <rPh sb="10" eb="13">
      <t>ウンエイヒ</t>
    </rPh>
    <phoneticPr fontId="5"/>
  </si>
  <si>
    <t>障がい者就労訓練施設管理運営委託料179,800等</t>
    <rPh sb="0" eb="1">
      <t>サワ</t>
    </rPh>
    <rPh sb="3" eb="4">
      <t>シャ</t>
    </rPh>
    <rPh sb="4" eb="6">
      <t>シュウロウ</t>
    </rPh>
    <rPh sb="6" eb="8">
      <t>クンレン</t>
    </rPh>
    <rPh sb="8" eb="10">
      <t>シセツ</t>
    </rPh>
    <rPh sb="10" eb="12">
      <t>カンリ</t>
    </rPh>
    <rPh sb="12" eb="14">
      <t>ウンエイ</t>
    </rPh>
    <rPh sb="14" eb="17">
      <t>イタクリョウ</t>
    </rPh>
    <rPh sb="24" eb="25">
      <t>トウ</t>
    </rPh>
    <phoneticPr fontId="5"/>
  </si>
  <si>
    <t>ホームヘルプサービス事業</t>
    <rPh sb="10" eb="12">
      <t>ジギョウ</t>
    </rPh>
    <phoneticPr fontId="5"/>
  </si>
  <si>
    <t>障がい者居宅介護等給付費780,000、障がい者移動支援事業給付費50,000等</t>
    <rPh sb="0" eb="1">
      <t>ショウ</t>
    </rPh>
    <rPh sb="3" eb="4">
      <t>シャ</t>
    </rPh>
    <rPh sb="4" eb="6">
      <t>キョタク</t>
    </rPh>
    <rPh sb="6" eb="8">
      <t>カイゴ</t>
    </rPh>
    <rPh sb="8" eb="9">
      <t>トウ</t>
    </rPh>
    <rPh sb="9" eb="12">
      <t>キュウフヒ</t>
    </rPh>
    <rPh sb="20" eb="21">
      <t>ショウ</t>
    </rPh>
    <rPh sb="23" eb="24">
      <t>シャ</t>
    </rPh>
    <rPh sb="24" eb="28">
      <t>イドウシエン</t>
    </rPh>
    <rPh sb="28" eb="30">
      <t>ジギョウ</t>
    </rPh>
    <rPh sb="30" eb="33">
      <t>キュウフヒ</t>
    </rPh>
    <rPh sb="39" eb="40">
      <t>ナド</t>
    </rPh>
    <phoneticPr fontId="5"/>
  </si>
  <si>
    <t>デイサービス事業</t>
    <rPh sb="6" eb="8">
      <t>ジギョウ</t>
    </rPh>
    <phoneticPr fontId="5"/>
  </si>
  <si>
    <t>障がい者福祉センター管理運営委託料23,200、障がい者ショートステイ給付費68,000等</t>
    <rPh sb="0" eb="1">
      <t>ショウ</t>
    </rPh>
    <rPh sb="3" eb="4">
      <t>シャ</t>
    </rPh>
    <rPh sb="4" eb="6">
      <t>フクシ</t>
    </rPh>
    <rPh sb="10" eb="14">
      <t>カンリウンエイ</t>
    </rPh>
    <rPh sb="14" eb="17">
      <t>イタクリョウ</t>
    </rPh>
    <rPh sb="24" eb="25">
      <t>ショウ</t>
    </rPh>
    <rPh sb="27" eb="28">
      <t>シャ</t>
    </rPh>
    <rPh sb="35" eb="38">
      <t>キュウフヒ</t>
    </rPh>
    <rPh sb="44" eb="45">
      <t>ナド</t>
    </rPh>
    <phoneticPr fontId="5"/>
  </si>
  <si>
    <t>社会生活支援事業</t>
    <rPh sb="0" eb="2">
      <t>シャカイ</t>
    </rPh>
    <rPh sb="2" eb="4">
      <t>セイカツ</t>
    </rPh>
    <rPh sb="4" eb="6">
      <t>シエン</t>
    </rPh>
    <rPh sb="6" eb="8">
      <t>ジギョウ</t>
    </rPh>
    <phoneticPr fontId="5"/>
  </si>
  <si>
    <t>障がい者就労支援事業委託料17,900、福祉タクシー・自動車燃料券給付費46,000等</t>
    <rPh sb="0" eb="1">
      <t>ショウ</t>
    </rPh>
    <rPh sb="3" eb="4">
      <t>シャ</t>
    </rPh>
    <rPh sb="4" eb="6">
      <t>シュウロウ</t>
    </rPh>
    <rPh sb="6" eb="8">
      <t>シエン</t>
    </rPh>
    <rPh sb="8" eb="10">
      <t>ジギョウ</t>
    </rPh>
    <rPh sb="10" eb="12">
      <t>イタク</t>
    </rPh>
    <rPh sb="12" eb="13">
      <t>リョウ</t>
    </rPh>
    <rPh sb="42" eb="43">
      <t>トウ</t>
    </rPh>
    <phoneticPr fontId="5"/>
  </si>
  <si>
    <t>地域生活支援拠点事業</t>
    <rPh sb="0" eb="2">
      <t>チイキ</t>
    </rPh>
    <rPh sb="2" eb="4">
      <t>セイカツ</t>
    </rPh>
    <rPh sb="4" eb="6">
      <t>シエン</t>
    </rPh>
    <rPh sb="6" eb="8">
      <t>キョテン</t>
    </rPh>
    <rPh sb="8" eb="9">
      <t>ゴト</t>
    </rPh>
    <phoneticPr fontId="5"/>
  </si>
  <si>
    <r>
      <t xml:space="preserve">障がい者等相談支援事業委託料83,000等
</t>
    </r>
    <r>
      <rPr>
        <b/>
        <sz val="9"/>
        <rFont val="BIZ UDゴシック"/>
        <family val="3"/>
        <charset val="128"/>
      </rPr>
      <t>【今年度の取組】</t>
    </r>
    <r>
      <rPr>
        <sz val="9"/>
        <rFont val="BIZ UDゴシック"/>
        <family val="3"/>
        <charset val="128"/>
      </rPr>
      <t xml:space="preserve">
障がい者が安心して地域での生活を送るための新たな役割を、現行の障がい者等相談支援センターに追加して基幹相談支援センターとし、相談業務の機能強化を図る。</t>
    </r>
    <rPh sb="0" eb="1">
      <t>ショウ</t>
    </rPh>
    <rPh sb="3" eb="4">
      <t>シャ</t>
    </rPh>
    <rPh sb="4" eb="5">
      <t>ナド</t>
    </rPh>
    <rPh sb="5" eb="7">
      <t>ソウダン</t>
    </rPh>
    <rPh sb="7" eb="9">
      <t>シエン</t>
    </rPh>
    <rPh sb="9" eb="11">
      <t>ジギョウ</t>
    </rPh>
    <rPh sb="11" eb="14">
      <t>イタクリョウ</t>
    </rPh>
    <rPh sb="20" eb="21">
      <t>トウ</t>
    </rPh>
    <phoneticPr fontId="5"/>
  </si>
  <si>
    <t>重度心身障がい者医療給付費</t>
  </si>
  <si>
    <t>重度心身障がい者医療給付費580,000等</t>
    <rPh sb="20" eb="21">
      <t>トウ</t>
    </rPh>
    <phoneticPr fontId="5"/>
  </si>
  <si>
    <t>日常生活用具給付費</t>
    <rPh sb="0" eb="6">
      <t>ニチジョウセイカツヨウグ</t>
    </rPh>
    <rPh sb="6" eb="9">
      <t>キュウフヒ</t>
    </rPh>
    <phoneticPr fontId="5"/>
  </si>
  <si>
    <t>障がい者日常生活用具給付費</t>
    <rPh sb="0" eb="1">
      <t>ショウ</t>
    </rPh>
    <rPh sb="3" eb="4">
      <t>シャ</t>
    </rPh>
    <rPh sb="4" eb="8">
      <t>ニチジョウセイカツ</t>
    </rPh>
    <rPh sb="8" eb="10">
      <t>ヨウグ</t>
    </rPh>
    <rPh sb="10" eb="13">
      <t>キュウフヒ</t>
    </rPh>
    <phoneticPr fontId="5"/>
  </si>
  <si>
    <t>障がい福祉計画策定事業</t>
    <rPh sb="0" eb="1">
      <t>ショウ</t>
    </rPh>
    <rPh sb="3" eb="5">
      <t>フクシ</t>
    </rPh>
    <rPh sb="5" eb="7">
      <t>ケイカク</t>
    </rPh>
    <rPh sb="7" eb="9">
      <t>サクテイ</t>
    </rPh>
    <rPh sb="9" eb="11">
      <t>ジギョウ</t>
    </rPh>
    <phoneticPr fontId="5"/>
  </si>
  <si>
    <t>障がい福祉計画策定支援業務委託料</t>
    <rPh sb="0" eb="1">
      <t>ショウ</t>
    </rPh>
    <rPh sb="3" eb="5">
      <t>フクシ</t>
    </rPh>
    <rPh sb="5" eb="7">
      <t>ケイカク</t>
    </rPh>
    <rPh sb="7" eb="9">
      <t>サクテイ</t>
    </rPh>
    <rPh sb="9" eb="11">
      <t>シエン</t>
    </rPh>
    <rPh sb="11" eb="13">
      <t>ギョウム</t>
    </rPh>
    <rPh sb="13" eb="16">
      <t>イタクリョウ</t>
    </rPh>
    <phoneticPr fontId="5"/>
  </si>
  <si>
    <t>国民健康保険会計繰出金</t>
  </si>
  <si>
    <t>国民健康保険会計</t>
  </si>
  <si>
    <t>老人福祉センター運営費</t>
  </si>
  <si>
    <t>老人福祉センター管理運営委託料287,000等</t>
    <rPh sb="22" eb="23">
      <t>トウ</t>
    </rPh>
    <phoneticPr fontId="5"/>
  </si>
  <si>
    <t>日常生活支援事業</t>
    <rPh sb="0" eb="2">
      <t>ニチジョウ</t>
    </rPh>
    <rPh sb="2" eb="4">
      <t>セイカツ</t>
    </rPh>
    <rPh sb="4" eb="6">
      <t>シエン</t>
    </rPh>
    <rPh sb="6" eb="8">
      <t>ジギョウ</t>
    </rPh>
    <phoneticPr fontId="5"/>
  </si>
  <si>
    <r>
      <t xml:space="preserve">補聴器購入費助成金1,000等
</t>
    </r>
    <r>
      <rPr>
        <b/>
        <sz val="9"/>
        <rFont val="BIZ UDゴシック"/>
        <family val="3"/>
        <charset val="128"/>
      </rPr>
      <t>【今年度の取組】</t>
    </r>
    <r>
      <rPr>
        <sz val="9"/>
        <rFont val="BIZ UDゴシック"/>
        <family val="3"/>
        <charset val="128"/>
      </rPr>
      <t xml:space="preserve">
加齢性難聴高齢者に対し、補聴器の購入費用の一部を助成する。</t>
    </r>
    <phoneticPr fontId="5"/>
  </si>
  <si>
    <t>家族介護支援事業</t>
    <rPh sb="0" eb="2">
      <t>カゾク</t>
    </rPh>
    <rPh sb="2" eb="4">
      <t>カイゴ</t>
    </rPh>
    <rPh sb="4" eb="6">
      <t>シエン</t>
    </rPh>
    <rPh sb="6" eb="8">
      <t>ジギョウ</t>
    </rPh>
    <phoneticPr fontId="5"/>
  </si>
  <si>
    <r>
      <t xml:space="preserve">ケアラー実態調査委託料4,000等
</t>
    </r>
    <r>
      <rPr>
        <b/>
        <sz val="9"/>
        <rFont val="BIZ UDゴシック"/>
        <family val="3"/>
        <charset val="128"/>
      </rPr>
      <t>【今年度の取組】</t>
    </r>
    <r>
      <rPr>
        <sz val="9"/>
        <rFont val="BIZ UDゴシック"/>
        <family val="3"/>
        <charset val="128"/>
      </rPr>
      <t xml:space="preserve">
介護者の現状と支援ニーズを把握するための実態調査を行う。</t>
    </r>
    <phoneticPr fontId="5"/>
  </si>
  <si>
    <t>介護支援事業</t>
    <rPh sb="2" eb="4">
      <t>シエン</t>
    </rPh>
    <rPh sb="4" eb="6">
      <t>ジギョウ</t>
    </rPh>
    <phoneticPr fontId="5"/>
  </si>
  <si>
    <t>特別養護老人ホーム等施設整備促進事業費補助金250,000等</t>
    <rPh sb="0" eb="2">
      <t>トクベツ</t>
    </rPh>
    <rPh sb="2" eb="4">
      <t>ヨウゴ</t>
    </rPh>
    <rPh sb="4" eb="6">
      <t>ロウジン</t>
    </rPh>
    <rPh sb="9" eb="10">
      <t>トウ</t>
    </rPh>
    <rPh sb="10" eb="12">
      <t>シセツ</t>
    </rPh>
    <rPh sb="12" eb="14">
      <t>セイビ</t>
    </rPh>
    <rPh sb="14" eb="16">
      <t>ソクシン</t>
    </rPh>
    <rPh sb="16" eb="19">
      <t>ジギョウヒ</t>
    </rPh>
    <rPh sb="19" eb="22">
      <t>ホジョキン</t>
    </rPh>
    <rPh sb="29" eb="30">
      <t>トウ</t>
    </rPh>
    <phoneticPr fontId="5"/>
  </si>
  <si>
    <t>介護保険会計繰出金</t>
  </si>
  <si>
    <t>介護保険会計</t>
  </si>
  <si>
    <t>社会参加推進事業</t>
    <rPh sb="0" eb="2">
      <t>シャカイ</t>
    </rPh>
    <rPh sb="2" eb="4">
      <t>サンカ</t>
    </rPh>
    <rPh sb="4" eb="6">
      <t>スイシン</t>
    </rPh>
    <rPh sb="6" eb="8">
      <t>ジギョウ</t>
    </rPh>
    <phoneticPr fontId="5"/>
  </si>
  <si>
    <r>
      <t xml:space="preserve">共同研究事業運営費負担金1,800等
</t>
    </r>
    <r>
      <rPr>
        <b/>
        <sz val="9"/>
        <rFont val="BIZ UDゴシック"/>
        <family val="3"/>
        <charset val="128"/>
      </rPr>
      <t>【今年度の取組】</t>
    </r>
    <r>
      <rPr>
        <sz val="9"/>
        <rFont val="BIZ UDゴシック"/>
        <family val="3"/>
        <charset val="128"/>
      </rPr>
      <t xml:space="preserve">
高齢者の生きがい対策・フレイル予防を推進するため、健康アプリを活用した取組等を実施する。</t>
    </r>
    <rPh sb="0" eb="2">
      <t>キョウドウ</t>
    </rPh>
    <rPh sb="2" eb="4">
      <t>ケンキュウ</t>
    </rPh>
    <rPh sb="4" eb="6">
      <t>ジギョウ</t>
    </rPh>
    <rPh sb="6" eb="8">
      <t>ウンエイ</t>
    </rPh>
    <rPh sb="8" eb="9">
      <t>ヒ</t>
    </rPh>
    <rPh sb="9" eb="12">
      <t>フタンキン</t>
    </rPh>
    <rPh sb="17" eb="18">
      <t>トウ</t>
    </rPh>
    <rPh sb="46" eb="48">
      <t>スイシン</t>
    </rPh>
    <rPh sb="53" eb="55">
      <t>ケンコウ</t>
    </rPh>
    <rPh sb="59" eb="61">
      <t>カツヨウ</t>
    </rPh>
    <rPh sb="63" eb="65">
      <t>トリクミ</t>
    </rPh>
    <rPh sb="65" eb="66">
      <t>トウ</t>
    </rPh>
    <rPh sb="67" eb="69">
      <t>ジッシ</t>
    </rPh>
    <phoneticPr fontId="5"/>
  </si>
  <si>
    <t>後期高齢者医療広域連合事業</t>
    <rPh sb="0" eb="2">
      <t>コウキ</t>
    </rPh>
    <rPh sb="2" eb="5">
      <t>コウレイシャ</t>
    </rPh>
    <rPh sb="5" eb="7">
      <t>イリョウ</t>
    </rPh>
    <rPh sb="11" eb="13">
      <t>ジギョウ</t>
    </rPh>
    <phoneticPr fontId="5"/>
  </si>
  <si>
    <t>広域連合共通経費負担金117,000、療養給付費負担金3,082,000</t>
    <rPh sb="0" eb="2">
      <t>コウイキ</t>
    </rPh>
    <rPh sb="2" eb="4">
      <t>レンゴウ</t>
    </rPh>
    <rPh sb="4" eb="8">
      <t>キョウツウケイヒ</t>
    </rPh>
    <rPh sb="8" eb="11">
      <t>フタンキン</t>
    </rPh>
    <phoneticPr fontId="5"/>
  </si>
  <si>
    <t>後期高齢者医療会計繰出金</t>
  </si>
  <si>
    <t>後期高齢者医療会計</t>
    <rPh sb="0" eb="2">
      <t>コウキ</t>
    </rPh>
    <rPh sb="2" eb="5">
      <t>コウレイシャ</t>
    </rPh>
    <rPh sb="5" eb="7">
      <t>イリョウ</t>
    </rPh>
    <rPh sb="7" eb="9">
      <t>カイケイ</t>
    </rPh>
    <phoneticPr fontId="5"/>
  </si>
  <si>
    <t>児童相談事業</t>
    <rPh sb="0" eb="6">
      <t>ジドウソウダンジギョウ</t>
    </rPh>
    <phoneticPr fontId="5"/>
  </si>
  <si>
    <t>会計年度任用職員報酬7,300等</t>
    <rPh sb="0" eb="10">
      <t>カイケイネンドニンヨウショクインホウシュウ</t>
    </rPh>
    <rPh sb="15" eb="16">
      <t>ナド</t>
    </rPh>
    <phoneticPr fontId="5"/>
  </si>
  <si>
    <t>子育て支援事業</t>
  </si>
  <si>
    <r>
      <t xml:space="preserve">子育てサロン運営委託料28,900、ファミリーサポートセンター事業委託料14,000等
</t>
    </r>
    <r>
      <rPr>
        <b/>
        <sz val="9"/>
        <color theme="1"/>
        <rFont val="BIZ UDゴシック"/>
        <family val="3"/>
        <charset val="128"/>
      </rPr>
      <t>【今年度の取組】</t>
    </r>
    <r>
      <rPr>
        <sz val="9"/>
        <color theme="1"/>
        <rFont val="BIZ UDゴシック"/>
        <family val="3"/>
        <charset val="128"/>
      </rPr>
      <t xml:space="preserve">
レイクタウン地区の子育てサロン（出張ひろば）の開催回数を週1回から週2回に増やす。</t>
    </r>
    <rPh sb="42" eb="43">
      <t>トウ</t>
    </rPh>
    <rPh sb="59" eb="61">
      <t>チク</t>
    </rPh>
    <rPh sb="62" eb="64">
      <t>コソダ</t>
    </rPh>
    <rPh sb="90" eb="91">
      <t>フ</t>
    </rPh>
    <phoneticPr fontId="5"/>
  </si>
  <si>
    <t>子育て充実事業</t>
    <rPh sb="3" eb="5">
      <t>ジュウジツ</t>
    </rPh>
    <rPh sb="5" eb="7">
      <t>ジギョウ</t>
    </rPh>
    <phoneticPr fontId="5"/>
  </si>
  <si>
    <r>
      <t xml:space="preserve">こしがや「プラス保育」幼稚園事業費補助金121,000、医療的ケア児保育事業費補助金8,000等
</t>
    </r>
    <r>
      <rPr>
        <b/>
        <sz val="9"/>
        <rFont val="BIZ UDゴシック"/>
        <family val="3"/>
        <charset val="128"/>
      </rPr>
      <t>【今年度の取組】</t>
    </r>
    <r>
      <rPr>
        <sz val="9"/>
        <rFont val="BIZ UDゴシック"/>
        <family val="3"/>
        <charset val="128"/>
      </rPr>
      <t xml:space="preserve">
子どもの置き去り事故を防止するため、送迎バスへの安全装置設置費用に係る補助金を交付する。</t>
    </r>
    <rPh sb="8" eb="10">
      <t>ホイク</t>
    </rPh>
    <rPh sb="11" eb="14">
      <t>ヨウチエン</t>
    </rPh>
    <rPh sb="14" eb="17">
      <t>ジギョウヒ</t>
    </rPh>
    <rPh sb="17" eb="20">
      <t>ホジョキン</t>
    </rPh>
    <rPh sb="28" eb="30">
      <t>イリョウ</t>
    </rPh>
    <rPh sb="30" eb="31">
      <t>テキ</t>
    </rPh>
    <rPh sb="33" eb="34">
      <t>ジ</t>
    </rPh>
    <rPh sb="34" eb="36">
      <t>ホイク</t>
    </rPh>
    <rPh sb="36" eb="38">
      <t>ジギョウ</t>
    </rPh>
    <rPh sb="38" eb="39">
      <t>ヒ</t>
    </rPh>
    <rPh sb="39" eb="42">
      <t>ホジョキン</t>
    </rPh>
    <rPh sb="47" eb="48">
      <t>トウ</t>
    </rPh>
    <rPh sb="91" eb="92">
      <t>カカ</t>
    </rPh>
    <rPh sb="95" eb="96">
      <t>キン</t>
    </rPh>
    <rPh sb="97" eb="99">
      <t>コウフ</t>
    </rPh>
    <phoneticPr fontId="5"/>
  </si>
  <si>
    <t>保育ステーション事業</t>
  </si>
  <si>
    <t>保育ステーション事業委託料130,900等</t>
    <rPh sb="20" eb="21">
      <t>トウ</t>
    </rPh>
    <phoneticPr fontId="5"/>
  </si>
  <si>
    <t>病児保育事業</t>
    <rPh sb="0" eb="1">
      <t>ビョウ</t>
    </rPh>
    <rPh sb="1" eb="2">
      <t>ジ</t>
    </rPh>
    <rPh sb="2" eb="4">
      <t>ホイク</t>
    </rPh>
    <rPh sb="4" eb="6">
      <t>ジギョウ</t>
    </rPh>
    <phoneticPr fontId="5"/>
  </si>
  <si>
    <t>病児保育事業委託料32,000等</t>
    <rPh sb="0" eb="1">
      <t>ビョウ</t>
    </rPh>
    <rPh sb="1" eb="2">
      <t>ジ</t>
    </rPh>
    <rPh sb="2" eb="4">
      <t>ホイク</t>
    </rPh>
    <rPh sb="4" eb="6">
      <t>ジギョウ</t>
    </rPh>
    <rPh sb="6" eb="8">
      <t>イタク</t>
    </rPh>
    <rPh sb="8" eb="9">
      <t>リョウ</t>
    </rPh>
    <rPh sb="15" eb="16">
      <t>トウ</t>
    </rPh>
    <phoneticPr fontId="5"/>
  </si>
  <si>
    <t>障がい児支援事業</t>
    <rPh sb="0" eb="1">
      <t>ショウ</t>
    </rPh>
    <rPh sb="3" eb="4">
      <t>ジ</t>
    </rPh>
    <rPh sb="4" eb="6">
      <t>シエン</t>
    </rPh>
    <rPh sb="6" eb="8">
      <t>ジギョウ</t>
    </rPh>
    <phoneticPr fontId="5"/>
  </si>
  <si>
    <r>
      <t xml:space="preserve">障がい児通所給付費1,700,000等
</t>
    </r>
    <r>
      <rPr>
        <b/>
        <sz val="9"/>
        <rFont val="BIZ UDゴシック"/>
        <family val="3"/>
        <charset val="128"/>
      </rPr>
      <t>【今年度の取組】</t>
    </r>
    <r>
      <rPr>
        <sz val="9"/>
        <rFont val="BIZ UDゴシック"/>
        <family val="3"/>
        <charset val="128"/>
      </rPr>
      <t xml:space="preserve">
送迎バスへの安全装置設置費用や、子どもの登降園管理などのICT化に係る補助金を交付する。</t>
    </r>
    <rPh sb="18" eb="19">
      <t>トウ</t>
    </rPh>
    <rPh sb="62" eb="63">
      <t>カカ</t>
    </rPh>
    <rPh sb="64" eb="67">
      <t>ホジョキン</t>
    </rPh>
    <rPh sb="68" eb="70">
      <t>コウフ</t>
    </rPh>
    <phoneticPr fontId="5"/>
  </si>
  <si>
    <t>こども医療給付費</t>
    <rPh sb="3" eb="5">
      <t>イリョウ</t>
    </rPh>
    <rPh sb="5" eb="7">
      <t>キュウフ</t>
    </rPh>
    <rPh sb="7" eb="8">
      <t>ヒ</t>
    </rPh>
    <phoneticPr fontId="5"/>
  </si>
  <si>
    <t>こども医療給付費1,100,000等</t>
    <rPh sb="17" eb="18">
      <t>トウ</t>
    </rPh>
    <phoneticPr fontId="5"/>
  </si>
  <si>
    <t>子ども・子育て支援給付費</t>
    <rPh sb="0" eb="1">
      <t>コ</t>
    </rPh>
    <rPh sb="4" eb="6">
      <t>コソダ</t>
    </rPh>
    <rPh sb="7" eb="9">
      <t>シエン</t>
    </rPh>
    <rPh sb="9" eb="11">
      <t>キュウフ</t>
    </rPh>
    <rPh sb="11" eb="12">
      <t>ヒ</t>
    </rPh>
    <phoneticPr fontId="5"/>
  </si>
  <si>
    <t>施設型給付費3,800,000、地域型保育給付費2,200,000、施設等利用費1,400,000</t>
    <rPh sb="0" eb="3">
      <t>シセツガタ</t>
    </rPh>
    <rPh sb="3" eb="5">
      <t>キュウフ</t>
    </rPh>
    <rPh sb="5" eb="6">
      <t>ヒ</t>
    </rPh>
    <rPh sb="16" eb="19">
      <t>チイキガタ</t>
    </rPh>
    <rPh sb="19" eb="21">
      <t>ホイク</t>
    </rPh>
    <rPh sb="21" eb="23">
      <t>キュウフ</t>
    </rPh>
    <rPh sb="23" eb="24">
      <t>ヒ</t>
    </rPh>
    <rPh sb="34" eb="36">
      <t>シセツ</t>
    </rPh>
    <rPh sb="36" eb="37">
      <t>トウ</t>
    </rPh>
    <rPh sb="37" eb="39">
      <t>リヨウ</t>
    </rPh>
    <rPh sb="39" eb="40">
      <t>ヒ</t>
    </rPh>
    <phoneticPr fontId="5"/>
  </si>
  <si>
    <t>児童手当給付費</t>
    <rPh sb="0" eb="2">
      <t>ジドウ</t>
    </rPh>
    <rPh sb="2" eb="4">
      <t>テアテ</t>
    </rPh>
    <rPh sb="4" eb="6">
      <t>キュウフ</t>
    </rPh>
    <rPh sb="6" eb="7">
      <t>ヒ</t>
    </rPh>
    <phoneticPr fontId="5"/>
  </si>
  <si>
    <t>児童手当給付費5,100,000等</t>
    <rPh sb="0" eb="2">
      <t>ジドウ</t>
    </rPh>
    <rPh sb="2" eb="4">
      <t>テアテ</t>
    </rPh>
    <rPh sb="4" eb="6">
      <t>キュウフ</t>
    </rPh>
    <rPh sb="6" eb="7">
      <t>ヒ</t>
    </rPh>
    <rPh sb="16" eb="17">
      <t>トウ</t>
    </rPh>
    <phoneticPr fontId="5"/>
  </si>
  <si>
    <t>母子家庭等相談事業</t>
    <rPh sb="0" eb="5">
      <t>ボシカテイトウ</t>
    </rPh>
    <rPh sb="5" eb="9">
      <t>ソウダンジギョウ</t>
    </rPh>
    <phoneticPr fontId="5"/>
  </si>
  <si>
    <t>会計年度任用職員報酬5,000等</t>
    <rPh sb="0" eb="10">
      <t>カイケイネンドニンヨウショクインホウシュウ</t>
    </rPh>
    <rPh sb="15" eb="16">
      <t>ナド</t>
    </rPh>
    <phoneticPr fontId="5"/>
  </si>
  <si>
    <t>児童扶養手当給付費</t>
  </si>
  <si>
    <t>児童扶養手当給付費</t>
    <rPh sb="0" eb="2">
      <t>ジドウ</t>
    </rPh>
    <rPh sb="2" eb="4">
      <t>フヨウ</t>
    </rPh>
    <rPh sb="4" eb="6">
      <t>テアテ</t>
    </rPh>
    <rPh sb="6" eb="8">
      <t>キュウフ</t>
    </rPh>
    <rPh sb="8" eb="9">
      <t>ヒ</t>
    </rPh>
    <phoneticPr fontId="5"/>
  </si>
  <si>
    <t>児童発達支援センター運営費</t>
    <rPh sb="0" eb="2">
      <t>ジドウ</t>
    </rPh>
    <rPh sb="2" eb="4">
      <t>ハッタツ</t>
    </rPh>
    <rPh sb="4" eb="6">
      <t>シエン</t>
    </rPh>
    <rPh sb="10" eb="13">
      <t>ウンエイヒ</t>
    </rPh>
    <phoneticPr fontId="5"/>
  </si>
  <si>
    <t>会計年度任用職員報酬16,500、心理判定員謝礼3,200、給食材料費3,900等</t>
    <rPh sb="0" eb="2">
      <t>カイケイ</t>
    </rPh>
    <rPh sb="2" eb="4">
      <t>ネンド</t>
    </rPh>
    <rPh sb="4" eb="6">
      <t>ニンヨウ</t>
    </rPh>
    <rPh sb="6" eb="8">
      <t>ショクイン</t>
    </rPh>
    <rPh sb="8" eb="10">
      <t>ホウシュウ</t>
    </rPh>
    <rPh sb="17" eb="19">
      <t>シンリ</t>
    </rPh>
    <rPh sb="19" eb="21">
      <t>ハンテイ</t>
    </rPh>
    <rPh sb="21" eb="22">
      <t>イン</t>
    </rPh>
    <rPh sb="22" eb="24">
      <t>シャレイ</t>
    </rPh>
    <rPh sb="30" eb="32">
      <t>キュウショク</t>
    </rPh>
    <rPh sb="32" eb="35">
      <t>ザイリョウヒ</t>
    </rPh>
    <rPh sb="40" eb="41">
      <t>ナド</t>
    </rPh>
    <phoneticPr fontId="5"/>
  </si>
  <si>
    <t>保育所管理費</t>
    <rPh sb="0" eb="3">
      <t>ホイクショ</t>
    </rPh>
    <rPh sb="3" eb="6">
      <t>カンリヒ</t>
    </rPh>
    <phoneticPr fontId="5"/>
  </si>
  <si>
    <t>光熱水費66,000、保育支援システム委託料3,400等</t>
    <rPh sb="0" eb="4">
      <t>コウネツスイヒ</t>
    </rPh>
    <rPh sb="11" eb="15">
      <t>ホイクシエン</t>
    </rPh>
    <rPh sb="19" eb="22">
      <t>イタクリョウ</t>
    </rPh>
    <rPh sb="27" eb="28">
      <t>トウ</t>
    </rPh>
    <phoneticPr fontId="5"/>
  </si>
  <si>
    <t>（仮称）緑の森公園保育所整備事業</t>
    <rPh sb="1" eb="3">
      <t>カショウ</t>
    </rPh>
    <rPh sb="4" eb="5">
      <t>ミドリ</t>
    </rPh>
    <rPh sb="6" eb="7">
      <t>モリ</t>
    </rPh>
    <rPh sb="7" eb="9">
      <t>コウエン</t>
    </rPh>
    <rPh sb="9" eb="12">
      <t>ホイクショ</t>
    </rPh>
    <rPh sb="12" eb="16">
      <t>セイビジギョウ</t>
    </rPh>
    <phoneticPr fontId="5"/>
  </si>
  <si>
    <t>監理委託料17,300、（仮称）緑の森公園保育所建設工事費422,000、外構工事費60,000等</t>
    <rPh sb="0" eb="2">
      <t>カンリ</t>
    </rPh>
    <rPh sb="2" eb="5">
      <t>イタクリョウ</t>
    </rPh>
    <rPh sb="37" eb="42">
      <t>ガイコウコウジヒ</t>
    </rPh>
    <rPh sb="48" eb="49">
      <t>トウ</t>
    </rPh>
    <phoneticPr fontId="5"/>
  </si>
  <si>
    <t>青少年健全育成推進事業</t>
    <rPh sb="0" eb="3">
      <t>セイショウネン</t>
    </rPh>
    <rPh sb="3" eb="7">
      <t>ケンゼンイクセイ</t>
    </rPh>
    <rPh sb="7" eb="9">
      <t>スイシン</t>
    </rPh>
    <rPh sb="9" eb="11">
      <t>ジギョウ</t>
    </rPh>
    <phoneticPr fontId="5"/>
  </si>
  <si>
    <t>青少年指導員謝礼900、青少年健全育成事業委託料5,500等</t>
    <rPh sb="0" eb="3">
      <t>セイショウネン</t>
    </rPh>
    <rPh sb="3" eb="6">
      <t>シドウイン</t>
    </rPh>
    <rPh sb="6" eb="8">
      <t>シャレイ</t>
    </rPh>
    <rPh sb="12" eb="15">
      <t>セイショウネン</t>
    </rPh>
    <rPh sb="15" eb="19">
      <t>ケンゼンイクセイ</t>
    </rPh>
    <rPh sb="19" eb="21">
      <t>ジギョウ</t>
    </rPh>
    <rPh sb="21" eb="24">
      <t>イタクリョウ</t>
    </rPh>
    <rPh sb="29" eb="30">
      <t>ナド</t>
    </rPh>
    <phoneticPr fontId="5"/>
  </si>
  <si>
    <t>プレーパーク運営費</t>
    <rPh sb="6" eb="8">
      <t>ウンエイ</t>
    </rPh>
    <rPh sb="8" eb="9">
      <t>ヒ</t>
    </rPh>
    <phoneticPr fontId="5"/>
  </si>
  <si>
    <r>
      <t xml:space="preserve">講師等謝礼1,000、自動車購入費7,000等
</t>
    </r>
    <r>
      <rPr>
        <b/>
        <sz val="9"/>
        <rFont val="BIZ UDゴシック"/>
        <family val="3"/>
        <charset val="128"/>
      </rPr>
      <t>【今年度の取組】</t>
    </r>
    <r>
      <rPr>
        <sz val="9"/>
        <rFont val="BIZ UDゴシック"/>
        <family val="3"/>
        <charset val="128"/>
      </rPr>
      <t xml:space="preserve">
移動型拠点施設とするための車両を購入する。</t>
    </r>
    <rPh sb="0" eb="2">
      <t>コウシ</t>
    </rPh>
    <rPh sb="2" eb="3">
      <t>トウ</t>
    </rPh>
    <rPh sb="3" eb="5">
      <t>シャレイ</t>
    </rPh>
    <rPh sb="11" eb="14">
      <t>ジドウシャ</t>
    </rPh>
    <rPh sb="14" eb="17">
      <t>コウニュウヒ</t>
    </rPh>
    <rPh sb="22" eb="23">
      <t>トウ</t>
    </rPh>
    <phoneticPr fontId="5"/>
  </si>
  <si>
    <t>学童保育室施設管理費</t>
    <rPh sb="0" eb="2">
      <t>ガクドウ</t>
    </rPh>
    <rPh sb="2" eb="5">
      <t>ホイクシツ</t>
    </rPh>
    <rPh sb="5" eb="10">
      <t>シセツカンリヒ</t>
    </rPh>
    <phoneticPr fontId="5"/>
  </si>
  <si>
    <t>光熱水費3,300、修繕料2,500等</t>
    <rPh sb="0" eb="4">
      <t>コウネツスイヒ</t>
    </rPh>
    <rPh sb="10" eb="12">
      <t>シュウゼン</t>
    </rPh>
    <rPh sb="12" eb="13">
      <t>リョウ</t>
    </rPh>
    <rPh sb="18" eb="19">
      <t>トウ</t>
    </rPh>
    <phoneticPr fontId="5"/>
  </si>
  <si>
    <t>生活保護事務費</t>
    <phoneticPr fontId="5"/>
  </si>
  <si>
    <t>就労支援事業委託料10,700、年金等申請支援事業委託料14,800等</t>
    <rPh sb="16" eb="18">
      <t>ネンキン</t>
    </rPh>
    <rPh sb="18" eb="19">
      <t>トウ</t>
    </rPh>
    <rPh sb="19" eb="21">
      <t>シンセイ</t>
    </rPh>
    <rPh sb="21" eb="23">
      <t>シエン</t>
    </rPh>
    <rPh sb="23" eb="25">
      <t>ジギョウ</t>
    </rPh>
    <rPh sb="25" eb="28">
      <t>イタクリョウ</t>
    </rPh>
    <rPh sb="34" eb="35">
      <t>トウ</t>
    </rPh>
    <phoneticPr fontId="5"/>
  </si>
  <si>
    <t>生活保護扶助費</t>
  </si>
  <si>
    <t>生活扶助費2,400,000、医療扶助費3,000,000等</t>
    <rPh sb="0" eb="5">
      <t>セイカツフジョヒ</t>
    </rPh>
    <rPh sb="15" eb="17">
      <t>イリョウ</t>
    </rPh>
    <rPh sb="17" eb="20">
      <t>フジョヒ</t>
    </rPh>
    <rPh sb="29" eb="30">
      <t>トウ</t>
    </rPh>
    <phoneticPr fontId="5"/>
  </si>
  <si>
    <t>衛生費</t>
    <rPh sb="0" eb="2">
      <t>エイセイ</t>
    </rPh>
    <rPh sb="2" eb="3">
      <t>ヒ</t>
    </rPh>
    <phoneticPr fontId="5"/>
  </si>
  <si>
    <t>地域医療推進事業</t>
    <rPh sb="0" eb="2">
      <t>チイキ</t>
    </rPh>
    <rPh sb="2" eb="4">
      <t>イリョウ</t>
    </rPh>
    <rPh sb="4" eb="6">
      <t>スイシン</t>
    </rPh>
    <rPh sb="6" eb="8">
      <t>ジギョウ</t>
    </rPh>
    <phoneticPr fontId="5"/>
  </si>
  <si>
    <t>在宅療養支援ベッド確保事業補助金1,800、看護師等修学資金貸付金53,000等</t>
    <rPh sb="0" eb="4">
      <t>ザイタクリョウヨウ</t>
    </rPh>
    <rPh sb="4" eb="6">
      <t>シエン</t>
    </rPh>
    <rPh sb="9" eb="13">
      <t>カクホジギョウ</t>
    </rPh>
    <rPh sb="13" eb="16">
      <t>ホジョキン</t>
    </rPh>
    <rPh sb="22" eb="26">
      <t>カンゴシトウ</t>
    </rPh>
    <rPh sb="26" eb="28">
      <t>シュウガク</t>
    </rPh>
    <rPh sb="28" eb="30">
      <t>シキン</t>
    </rPh>
    <rPh sb="30" eb="31">
      <t>カ</t>
    </rPh>
    <rPh sb="31" eb="32">
      <t>ツ</t>
    </rPh>
    <rPh sb="32" eb="33">
      <t>キン</t>
    </rPh>
    <rPh sb="39" eb="40">
      <t>トウ</t>
    </rPh>
    <phoneticPr fontId="5"/>
  </si>
  <si>
    <t>救急医療対策事業</t>
    <rPh sb="0" eb="2">
      <t>キュウキュウ</t>
    </rPh>
    <rPh sb="2" eb="4">
      <t>イリョウ</t>
    </rPh>
    <rPh sb="4" eb="6">
      <t>タイサク</t>
    </rPh>
    <rPh sb="6" eb="8">
      <t>ジギョウ</t>
    </rPh>
    <phoneticPr fontId="5"/>
  </si>
  <si>
    <t>休日当番医制事業委託料6,540、休日歯科当番医制事業委託料2,440等</t>
    <rPh sb="0" eb="2">
      <t>キュウジツ</t>
    </rPh>
    <rPh sb="2" eb="4">
      <t>トウバン</t>
    </rPh>
    <rPh sb="4" eb="5">
      <t>イ</t>
    </rPh>
    <rPh sb="5" eb="6">
      <t>セイ</t>
    </rPh>
    <rPh sb="6" eb="8">
      <t>ジギョウ</t>
    </rPh>
    <rPh sb="8" eb="10">
      <t>イタク</t>
    </rPh>
    <rPh sb="10" eb="11">
      <t>リョウ</t>
    </rPh>
    <rPh sb="19" eb="21">
      <t>シカ</t>
    </rPh>
    <rPh sb="35" eb="36">
      <t>トウ</t>
    </rPh>
    <phoneticPr fontId="5"/>
  </si>
  <si>
    <t>健康づくり推進事業</t>
    <rPh sb="0" eb="2">
      <t>ケンコウ</t>
    </rPh>
    <rPh sb="5" eb="7">
      <t>スイシン</t>
    </rPh>
    <rPh sb="7" eb="9">
      <t>ジギョウ</t>
    </rPh>
    <phoneticPr fontId="5"/>
  </si>
  <si>
    <t>健康づくり行動計画策定支援業務委託料4,000、埼玉県コバトン健康マイレージ事業負担金1,300等</t>
    <rPh sb="0" eb="2">
      <t>ケンコウ</t>
    </rPh>
    <rPh sb="5" eb="7">
      <t>コウドウ</t>
    </rPh>
    <rPh sb="7" eb="9">
      <t>ケイカク</t>
    </rPh>
    <rPh sb="9" eb="11">
      <t>サクテイ</t>
    </rPh>
    <rPh sb="11" eb="13">
      <t>シエン</t>
    </rPh>
    <rPh sb="13" eb="15">
      <t>ギョウム</t>
    </rPh>
    <rPh sb="15" eb="18">
      <t>イタクリョウ</t>
    </rPh>
    <rPh sb="24" eb="26">
      <t>サイタマ</t>
    </rPh>
    <rPh sb="26" eb="27">
      <t>ケン</t>
    </rPh>
    <rPh sb="31" eb="33">
      <t>ケンコウ</t>
    </rPh>
    <rPh sb="38" eb="40">
      <t>ジギョウ</t>
    </rPh>
    <rPh sb="40" eb="43">
      <t>フタンキン</t>
    </rPh>
    <rPh sb="48" eb="49">
      <t>ナド</t>
    </rPh>
    <phoneticPr fontId="5"/>
  </si>
  <si>
    <t>乳幼児等健診事業</t>
    <rPh sb="0" eb="3">
      <t>ニュウヨウジ</t>
    </rPh>
    <rPh sb="3" eb="4">
      <t>トウ</t>
    </rPh>
    <rPh sb="4" eb="6">
      <t>ケンシン</t>
    </rPh>
    <rPh sb="6" eb="8">
      <t>ジギョウ</t>
    </rPh>
    <phoneticPr fontId="5"/>
  </si>
  <si>
    <t>健康診査委託料40,000、妊婦健康診査等委託料240,000、妊婦PCR検査等事業委託料8,000、産婦健康診査委託料12,000等</t>
    <rPh sb="0" eb="2">
      <t>ケンコウ</t>
    </rPh>
    <rPh sb="2" eb="4">
      <t>シンサ</t>
    </rPh>
    <rPh sb="4" eb="6">
      <t>イタク</t>
    </rPh>
    <rPh sb="6" eb="7">
      <t>リョウ</t>
    </rPh>
    <rPh sb="14" eb="16">
      <t>ニンプ</t>
    </rPh>
    <rPh sb="16" eb="18">
      <t>ケンコウ</t>
    </rPh>
    <rPh sb="18" eb="20">
      <t>シンサ</t>
    </rPh>
    <rPh sb="20" eb="21">
      <t>トウ</t>
    </rPh>
    <rPh sb="21" eb="23">
      <t>イタク</t>
    </rPh>
    <rPh sb="23" eb="24">
      <t>リョウ</t>
    </rPh>
    <rPh sb="37" eb="39">
      <t>ケンサ</t>
    </rPh>
    <rPh sb="39" eb="40">
      <t>トウ</t>
    </rPh>
    <rPh sb="40" eb="42">
      <t>ジギョウ</t>
    </rPh>
    <rPh sb="42" eb="44">
      <t>イタク</t>
    </rPh>
    <rPh sb="44" eb="45">
      <t>リョウ</t>
    </rPh>
    <rPh sb="51" eb="57">
      <t>サンプケンコウシンサ</t>
    </rPh>
    <rPh sb="57" eb="60">
      <t>イタクリョウ</t>
    </rPh>
    <rPh sb="66" eb="67">
      <t>ナド</t>
    </rPh>
    <phoneticPr fontId="5"/>
  </si>
  <si>
    <t>母子健康づくり事業</t>
  </si>
  <si>
    <t>妊産婦・新生児訪問委託料10,000、産後ケア事業委託料5,200、子育て支援アプリ運用・保守管理委託料750等</t>
    <rPh sb="19" eb="21">
      <t>サンゴ</t>
    </rPh>
    <rPh sb="23" eb="25">
      <t>ジギョウ</t>
    </rPh>
    <rPh sb="25" eb="27">
      <t>イタク</t>
    </rPh>
    <rPh sb="27" eb="28">
      <t>リョウ</t>
    </rPh>
    <rPh sb="51" eb="52">
      <t>リョウ</t>
    </rPh>
    <rPh sb="55" eb="56">
      <t>トウ</t>
    </rPh>
    <phoneticPr fontId="5"/>
  </si>
  <si>
    <t>医療等支援事業</t>
    <rPh sb="0" eb="3">
      <t>イリョウナド</t>
    </rPh>
    <rPh sb="3" eb="5">
      <t>シエン</t>
    </rPh>
    <rPh sb="5" eb="7">
      <t>ジギョウ</t>
    </rPh>
    <phoneticPr fontId="5"/>
  </si>
  <si>
    <t>特定不妊治療助成金3,000、小児慢性特定疾病医療給付費70,000、未熟児養育医療給付費25,000等</t>
    <rPh sb="0" eb="2">
      <t>トクテイ</t>
    </rPh>
    <rPh sb="2" eb="4">
      <t>フニン</t>
    </rPh>
    <rPh sb="4" eb="6">
      <t>チリョウ</t>
    </rPh>
    <rPh sb="6" eb="9">
      <t>ジョセイキン</t>
    </rPh>
    <rPh sb="35" eb="38">
      <t>ミジュクジ</t>
    </rPh>
    <rPh sb="38" eb="40">
      <t>ヨウイク</t>
    </rPh>
    <rPh sb="40" eb="42">
      <t>イリョウ</t>
    </rPh>
    <rPh sb="42" eb="44">
      <t>キュウフ</t>
    </rPh>
    <rPh sb="44" eb="45">
      <t>ヒ</t>
    </rPh>
    <rPh sb="51" eb="52">
      <t>トウ</t>
    </rPh>
    <phoneticPr fontId="5"/>
  </si>
  <si>
    <t>健康診査等事業</t>
    <rPh sb="0" eb="5">
      <t>ケンコウシンサトウ</t>
    </rPh>
    <rPh sb="5" eb="7">
      <t>ジギョウ</t>
    </rPh>
    <phoneticPr fontId="5"/>
  </si>
  <si>
    <t>健康診査委託料4,200、肝炎ウイルス検診委託料7,000等</t>
    <rPh sb="0" eb="4">
      <t>ケンコウシンサ</t>
    </rPh>
    <rPh sb="4" eb="7">
      <t>イタクリョウ</t>
    </rPh>
    <rPh sb="13" eb="15">
      <t>カンエン</t>
    </rPh>
    <rPh sb="19" eb="21">
      <t>ケンシン</t>
    </rPh>
    <rPh sb="21" eb="24">
      <t>イタクリョウ</t>
    </rPh>
    <rPh sb="29" eb="30">
      <t>トウ</t>
    </rPh>
    <phoneticPr fontId="5"/>
  </si>
  <si>
    <t>がん検診等事業</t>
  </si>
  <si>
    <r>
      <t xml:space="preserve">各種がん検診委託料447,000、乳がん検診読影システム機器借上料1,740、がん検診助成金50等
</t>
    </r>
    <r>
      <rPr>
        <b/>
        <sz val="9"/>
        <rFont val="BIZ UDゴシック"/>
        <family val="3"/>
        <charset val="128"/>
      </rPr>
      <t>【今年度の取組】</t>
    </r>
    <r>
      <rPr>
        <sz val="9"/>
        <rFont val="BIZ UDゴシック"/>
        <family val="3"/>
        <charset val="128"/>
      </rPr>
      <t xml:space="preserve">
乳がん検診において、二重読影を行う。</t>
    </r>
    <rPh sb="0" eb="2">
      <t>カクシュ</t>
    </rPh>
    <rPh sb="4" eb="6">
      <t>ケンシン</t>
    </rPh>
    <rPh sb="6" eb="9">
      <t>イタクリョウ</t>
    </rPh>
    <rPh sb="48" eb="49">
      <t>トウ</t>
    </rPh>
    <rPh sb="59" eb="60">
      <t>ニュウ</t>
    </rPh>
    <rPh sb="62" eb="64">
      <t>ケンシン</t>
    </rPh>
    <rPh sb="69" eb="73">
      <t>ニジュウドクエイ</t>
    </rPh>
    <rPh sb="74" eb="75">
      <t>オコナ</t>
    </rPh>
    <phoneticPr fontId="5"/>
  </si>
  <si>
    <t>歯科健康診査等事業</t>
    <rPh sb="0" eb="2">
      <t>シカ</t>
    </rPh>
    <rPh sb="2" eb="4">
      <t>ケンコウ</t>
    </rPh>
    <rPh sb="4" eb="6">
      <t>シンサ</t>
    </rPh>
    <rPh sb="6" eb="7">
      <t>トウ</t>
    </rPh>
    <rPh sb="7" eb="9">
      <t>ジギョウ</t>
    </rPh>
    <phoneticPr fontId="5"/>
  </si>
  <si>
    <t>歯周病検診委託料10,000、口腔がん検診委託料15,000等</t>
    <rPh sb="0" eb="2">
      <t>シシュウ</t>
    </rPh>
    <rPh sb="2" eb="3">
      <t>ビョウ</t>
    </rPh>
    <rPh sb="3" eb="5">
      <t>ケンシン</t>
    </rPh>
    <rPh sb="5" eb="8">
      <t>イタクリョウ</t>
    </rPh>
    <rPh sb="15" eb="17">
      <t>コウクウ</t>
    </rPh>
    <rPh sb="19" eb="21">
      <t>ケンシン</t>
    </rPh>
    <rPh sb="21" eb="24">
      <t>イタクリョウ</t>
    </rPh>
    <rPh sb="30" eb="31">
      <t>ナド</t>
    </rPh>
    <phoneticPr fontId="5"/>
  </si>
  <si>
    <t>予防接種事業</t>
  </si>
  <si>
    <t>予防接種委託料900,000、高齢者予防接種委託料100,000、風しん抗体検査委託料10,000等</t>
    <rPh sb="33" eb="34">
      <t>フウ</t>
    </rPh>
    <rPh sb="36" eb="38">
      <t>コウタイ</t>
    </rPh>
    <rPh sb="38" eb="40">
      <t>ケンサ</t>
    </rPh>
    <rPh sb="40" eb="43">
      <t>イタクリョウ</t>
    </rPh>
    <rPh sb="49" eb="50">
      <t>トウ</t>
    </rPh>
    <phoneticPr fontId="5"/>
  </si>
  <si>
    <t>新型コロナウイルスワクチン接種事業</t>
    <rPh sb="0" eb="2">
      <t>シンガタ</t>
    </rPh>
    <rPh sb="13" eb="15">
      <t>セッシュ</t>
    </rPh>
    <rPh sb="15" eb="17">
      <t>ジギョウ</t>
    </rPh>
    <phoneticPr fontId="5"/>
  </si>
  <si>
    <t>新型コロナウイルスワクチン接種委託料740,000、ワクチン接種支援業務委託料790,000、医療従事者派遣支援金7,600等</t>
    <rPh sb="47" eb="57">
      <t>イリョウジュウジシャハケンシエンキン</t>
    </rPh>
    <rPh sb="62" eb="63">
      <t>トウ</t>
    </rPh>
    <phoneticPr fontId="5"/>
  </si>
  <si>
    <t>急患診療所診療業務費</t>
    <rPh sb="0" eb="2">
      <t>キュウカン</t>
    </rPh>
    <rPh sb="2" eb="5">
      <t>シンリョウジョ</t>
    </rPh>
    <rPh sb="5" eb="7">
      <t>シンリョウ</t>
    </rPh>
    <rPh sb="7" eb="9">
      <t>ギョウム</t>
    </rPh>
    <rPh sb="9" eb="10">
      <t>ヒ</t>
    </rPh>
    <phoneticPr fontId="5"/>
  </si>
  <si>
    <t>診療管理者報酬2,000、診療業務委託料135,000、レセプト機器借上料1,280等</t>
    <rPh sb="0" eb="2">
      <t>シンリョウ</t>
    </rPh>
    <rPh sb="2" eb="5">
      <t>カンリシャ</t>
    </rPh>
    <rPh sb="5" eb="7">
      <t>ホウシュウ</t>
    </rPh>
    <rPh sb="13" eb="15">
      <t>シンリョウ</t>
    </rPh>
    <rPh sb="15" eb="17">
      <t>ギョウム</t>
    </rPh>
    <rPh sb="17" eb="20">
      <t>イタクリョウ</t>
    </rPh>
    <rPh sb="32" eb="34">
      <t>キキ</t>
    </rPh>
    <rPh sb="34" eb="35">
      <t>シャク</t>
    </rPh>
    <rPh sb="35" eb="36">
      <t>ジョウ</t>
    </rPh>
    <rPh sb="36" eb="37">
      <t>リョウ</t>
    </rPh>
    <rPh sb="42" eb="43">
      <t>ナド</t>
    </rPh>
    <phoneticPr fontId="5"/>
  </si>
  <si>
    <t>感染症対策事業</t>
    <rPh sb="0" eb="3">
      <t>カンセンショウ</t>
    </rPh>
    <rPh sb="3" eb="5">
      <t>タイサク</t>
    </rPh>
    <rPh sb="5" eb="7">
      <t>ジギョウ</t>
    </rPh>
    <phoneticPr fontId="5"/>
  </si>
  <si>
    <t>手数料7,700、感染症対策支援業務委託料420,000、感染症公費負担医療給付費260,000等</t>
    <rPh sb="0" eb="3">
      <t>テスウリョウ</t>
    </rPh>
    <rPh sb="9" eb="12">
      <t>カンセンショウ</t>
    </rPh>
    <rPh sb="12" eb="18">
      <t>タイサクシエンギョウム</t>
    </rPh>
    <rPh sb="18" eb="21">
      <t>イタクリョウ</t>
    </rPh>
    <rPh sb="29" eb="32">
      <t>カンセンショウ</t>
    </rPh>
    <rPh sb="32" eb="34">
      <t>コウヒ</t>
    </rPh>
    <rPh sb="34" eb="36">
      <t>フタン</t>
    </rPh>
    <rPh sb="36" eb="38">
      <t>イリョウ</t>
    </rPh>
    <rPh sb="38" eb="40">
      <t>キュウフ</t>
    </rPh>
    <rPh sb="40" eb="41">
      <t>ヒ</t>
    </rPh>
    <rPh sb="48" eb="49">
      <t>トウ</t>
    </rPh>
    <phoneticPr fontId="5"/>
  </si>
  <si>
    <t>精神保健支援事業</t>
    <rPh sb="0" eb="2">
      <t>セイシン</t>
    </rPh>
    <rPh sb="2" eb="4">
      <t>ホケン</t>
    </rPh>
    <rPh sb="4" eb="6">
      <t>シエン</t>
    </rPh>
    <rPh sb="6" eb="8">
      <t>ジギョウ</t>
    </rPh>
    <phoneticPr fontId="5"/>
  </si>
  <si>
    <t>講師等謝礼650、自殺対策計画策定支援業務委託料2,400等</t>
    <rPh sb="0" eb="3">
      <t>コウシトウ</t>
    </rPh>
    <rPh sb="3" eb="5">
      <t>シャレイ</t>
    </rPh>
    <rPh sb="29" eb="30">
      <t>トウ</t>
    </rPh>
    <phoneticPr fontId="5"/>
  </si>
  <si>
    <t>生活衛生事業</t>
    <rPh sb="0" eb="2">
      <t>セイカツ</t>
    </rPh>
    <rPh sb="2" eb="4">
      <t>エイセイ</t>
    </rPh>
    <rPh sb="4" eb="6">
      <t>ジギョウ</t>
    </rPh>
    <phoneticPr fontId="5"/>
  </si>
  <si>
    <t>薬剤購入費320、スズメバチの巣駆除委託料2,500、薬剤散布委託料5,000等</t>
    <rPh sb="0" eb="2">
      <t>ヤクザイ</t>
    </rPh>
    <rPh sb="2" eb="5">
      <t>コウニュウヒ</t>
    </rPh>
    <rPh sb="15" eb="16">
      <t>ス</t>
    </rPh>
    <rPh sb="16" eb="18">
      <t>クジョ</t>
    </rPh>
    <rPh sb="18" eb="21">
      <t>イタクリョウ</t>
    </rPh>
    <rPh sb="27" eb="29">
      <t>ヤクザイ</t>
    </rPh>
    <rPh sb="29" eb="31">
      <t>サンプ</t>
    </rPh>
    <rPh sb="31" eb="34">
      <t>イタクリョウ</t>
    </rPh>
    <rPh sb="39" eb="40">
      <t>トウ</t>
    </rPh>
    <phoneticPr fontId="5"/>
  </si>
  <si>
    <t>動物管理指導事業</t>
    <rPh sb="0" eb="2">
      <t>ドウブツ</t>
    </rPh>
    <rPh sb="2" eb="4">
      <t>カンリ</t>
    </rPh>
    <rPh sb="4" eb="6">
      <t>シドウ</t>
    </rPh>
    <rPh sb="6" eb="8">
      <t>ジギョウ</t>
    </rPh>
    <phoneticPr fontId="5"/>
  </si>
  <si>
    <t>医薬材料費300、猫の不妊・去勢手術費用補助金1,500等</t>
    <rPh sb="0" eb="2">
      <t>イヤク</t>
    </rPh>
    <rPh sb="2" eb="5">
      <t>ザイリョウヒ</t>
    </rPh>
    <rPh sb="9" eb="10">
      <t>ネコ</t>
    </rPh>
    <rPh sb="10" eb="11">
      <t>イヌネコ</t>
    </rPh>
    <rPh sb="11" eb="13">
      <t>フニン</t>
    </rPh>
    <rPh sb="14" eb="16">
      <t>キョセイ</t>
    </rPh>
    <rPh sb="16" eb="18">
      <t>シュジュツ</t>
    </rPh>
    <rPh sb="18" eb="20">
      <t>ヒヨウ</t>
    </rPh>
    <rPh sb="20" eb="22">
      <t>ホジョ</t>
    </rPh>
    <rPh sb="22" eb="23">
      <t>キン</t>
    </rPh>
    <rPh sb="28" eb="29">
      <t>トウ</t>
    </rPh>
    <phoneticPr fontId="5"/>
  </si>
  <si>
    <t>食品衛生事業</t>
  </si>
  <si>
    <t>消耗品費600、食品等試験検査手数料630等</t>
    <rPh sb="0" eb="2">
      <t>ショウモウ</t>
    </rPh>
    <rPh sb="2" eb="3">
      <t>ヒン</t>
    </rPh>
    <rPh sb="3" eb="4">
      <t>ヒ</t>
    </rPh>
    <rPh sb="8" eb="11">
      <t>ショクヒンナド</t>
    </rPh>
    <rPh sb="11" eb="13">
      <t>シケン</t>
    </rPh>
    <rPh sb="13" eb="15">
      <t>ケンサ</t>
    </rPh>
    <rPh sb="15" eb="18">
      <t>テスウリョウ</t>
    </rPh>
    <rPh sb="21" eb="22">
      <t>トウ</t>
    </rPh>
    <phoneticPr fontId="5"/>
  </si>
  <si>
    <t>食肉検査事業</t>
    <rPh sb="0" eb="2">
      <t>ショクニク</t>
    </rPh>
    <rPh sb="2" eb="4">
      <t>ケンサ</t>
    </rPh>
    <rPh sb="4" eb="6">
      <t>ジギョウ</t>
    </rPh>
    <phoneticPr fontId="5"/>
  </si>
  <si>
    <t>消耗品費3,000、印刷製本費2,200、医薬材料費3,700等</t>
    <rPh sb="0" eb="2">
      <t>ショウモウ</t>
    </rPh>
    <rPh sb="2" eb="3">
      <t>ヒン</t>
    </rPh>
    <rPh sb="3" eb="4">
      <t>ヒ</t>
    </rPh>
    <rPh sb="10" eb="12">
      <t>インサツ</t>
    </rPh>
    <rPh sb="12" eb="14">
      <t>セイホン</t>
    </rPh>
    <rPh sb="14" eb="15">
      <t>ヒ</t>
    </rPh>
    <rPh sb="21" eb="23">
      <t>イヤク</t>
    </rPh>
    <rPh sb="23" eb="26">
      <t>ザイリョウヒ</t>
    </rPh>
    <rPh sb="31" eb="32">
      <t>トウ</t>
    </rPh>
    <phoneticPr fontId="5"/>
  </si>
  <si>
    <t>衛生検査事業</t>
    <rPh sb="0" eb="2">
      <t>エイセイ</t>
    </rPh>
    <rPh sb="2" eb="4">
      <t>ケンサ</t>
    </rPh>
    <rPh sb="4" eb="6">
      <t>ジギョウ</t>
    </rPh>
    <phoneticPr fontId="5"/>
  </si>
  <si>
    <t>消耗品費7,300、医薬材料費19,000、検査機器借上料21,500等</t>
    <rPh sb="0" eb="2">
      <t>ショウモウ</t>
    </rPh>
    <rPh sb="2" eb="3">
      <t>ヒン</t>
    </rPh>
    <rPh sb="3" eb="4">
      <t>ヒ</t>
    </rPh>
    <rPh sb="10" eb="12">
      <t>イヤク</t>
    </rPh>
    <rPh sb="12" eb="15">
      <t>ザイリョウヒ</t>
    </rPh>
    <rPh sb="22" eb="24">
      <t>ケンサ</t>
    </rPh>
    <rPh sb="24" eb="26">
      <t>キキ</t>
    </rPh>
    <rPh sb="26" eb="28">
      <t>カリア</t>
    </rPh>
    <rPh sb="28" eb="29">
      <t>リョウ</t>
    </rPh>
    <rPh sb="35" eb="36">
      <t>トウ</t>
    </rPh>
    <phoneticPr fontId="5"/>
  </si>
  <si>
    <t>斎場運営費</t>
    <rPh sb="0" eb="2">
      <t>サイジョウ</t>
    </rPh>
    <rPh sb="2" eb="5">
      <t>ウンエイヒ</t>
    </rPh>
    <phoneticPr fontId="5"/>
  </si>
  <si>
    <t>斎場運営委託料205,600、斎場管理運営委託料22,400、施設改修工事費42,000、斎場施設購入費248,100等</t>
    <rPh sb="0" eb="2">
      <t>サイジョウ</t>
    </rPh>
    <rPh sb="2" eb="4">
      <t>ウンエイ</t>
    </rPh>
    <rPh sb="4" eb="6">
      <t>イタク</t>
    </rPh>
    <rPh sb="6" eb="7">
      <t>リョウ</t>
    </rPh>
    <rPh sb="15" eb="17">
      <t>サイジョウ</t>
    </rPh>
    <rPh sb="17" eb="19">
      <t>カンリ</t>
    </rPh>
    <rPh sb="19" eb="21">
      <t>ウンエイ</t>
    </rPh>
    <rPh sb="21" eb="24">
      <t>イタクリョウ</t>
    </rPh>
    <rPh sb="31" eb="35">
      <t>シセツカイシュウ</t>
    </rPh>
    <rPh sb="35" eb="38">
      <t>コウジヒ</t>
    </rPh>
    <rPh sb="45" eb="47">
      <t>サイジョウ</t>
    </rPh>
    <rPh sb="59" eb="60">
      <t>トウ</t>
    </rPh>
    <phoneticPr fontId="5"/>
  </si>
  <si>
    <t>地球温暖化対策推進事業</t>
    <rPh sb="0" eb="2">
      <t>チキュウ</t>
    </rPh>
    <rPh sb="2" eb="5">
      <t>オンダンカ</t>
    </rPh>
    <rPh sb="5" eb="7">
      <t>タイサク</t>
    </rPh>
    <rPh sb="7" eb="9">
      <t>スイシン</t>
    </rPh>
    <rPh sb="9" eb="11">
      <t>ジギョウ</t>
    </rPh>
    <phoneticPr fontId="5"/>
  </si>
  <si>
    <r>
      <t xml:space="preserve">森林環境教育イベント運営委託料1,400、脱炭素地域推進検討業務委託料16,000等
</t>
    </r>
    <r>
      <rPr>
        <b/>
        <sz val="9"/>
        <rFont val="BIZ UDゴシック"/>
        <family val="3"/>
        <charset val="128"/>
      </rPr>
      <t>【今年度の取組】</t>
    </r>
    <r>
      <rPr>
        <sz val="9"/>
        <rFont val="BIZ UDゴシック"/>
        <family val="3"/>
        <charset val="128"/>
      </rPr>
      <t xml:space="preserve">
「2050年二酸化炭素排出実質ゼロ」に向けて、エネルギーマネジメントの基本的枠組みの検討と、脱炭素コンソーシアムの運営を行う。</t>
    </r>
    <rPh sb="0" eb="6">
      <t>シンリンカンキョウキョウイク</t>
    </rPh>
    <rPh sb="10" eb="12">
      <t>ウンエイ</t>
    </rPh>
    <rPh sb="12" eb="15">
      <t>イタクリョウ</t>
    </rPh>
    <rPh sb="21" eb="24">
      <t>ダツタンソ</t>
    </rPh>
    <rPh sb="24" eb="26">
      <t>チイキ</t>
    </rPh>
    <rPh sb="26" eb="28">
      <t>スイシン</t>
    </rPh>
    <rPh sb="28" eb="30">
      <t>ケントウ</t>
    </rPh>
    <rPh sb="30" eb="35">
      <t>ギョウムイタクリョウ</t>
    </rPh>
    <rPh sb="41" eb="42">
      <t>トウ</t>
    </rPh>
    <rPh sb="71" eb="72">
      <t>ム</t>
    </rPh>
    <rPh sb="87" eb="92">
      <t>キホンテキワクグ</t>
    </rPh>
    <rPh sb="94" eb="96">
      <t>ケントウ</t>
    </rPh>
    <rPh sb="98" eb="101">
      <t>ダツタンソ</t>
    </rPh>
    <rPh sb="109" eb="111">
      <t>ウンエイ</t>
    </rPh>
    <rPh sb="112" eb="113">
      <t>オコナ</t>
    </rPh>
    <phoneticPr fontId="5"/>
  </si>
  <si>
    <t>再生可能エネルギー推進事業</t>
    <rPh sb="0" eb="2">
      <t>サイセイ</t>
    </rPh>
    <rPh sb="2" eb="4">
      <t>カノウ</t>
    </rPh>
    <rPh sb="9" eb="11">
      <t>スイシン</t>
    </rPh>
    <rPh sb="11" eb="13">
      <t>ジギョウ</t>
    </rPh>
    <phoneticPr fontId="5"/>
  </si>
  <si>
    <t>ゼロカーボン推進補助金</t>
    <rPh sb="6" eb="8">
      <t>スイシン</t>
    </rPh>
    <rPh sb="8" eb="11">
      <t>ホジョキン</t>
    </rPh>
    <phoneticPr fontId="5"/>
  </si>
  <si>
    <t>生物多様性保全・回復事業</t>
    <rPh sb="0" eb="2">
      <t>セイブツ</t>
    </rPh>
    <rPh sb="2" eb="5">
      <t>タヨウセイ</t>
    </rPh>
    <rPh sb="5" eb="7">
      <t>ホゼン</t>
    </rPh>
    <rPh sb="8" eb="10">
      <t>カイフク</t>
    </rPh>
    <rPh sb="10" eb="12">
      <t>ジギョウ</t>
    </rPh>
    <phoneticPr fontId="5"/>
  </si>
  <si>
    <t>有害鳥獣処理委託料1,700、ムクドリ飛来防除業務委託料700、カラス被害対策業務委託料700等</t>
    <rPh sb="0" eb="4">
      <t>ユウガイチョウジュウ</t>
    </rPh>
    <rPh sb="4" eb="6">
      <t>ショリ</t>
    </rPh>
    <rPh sb="6" eb="9">
      <t>イタクリョウ</t>
    </rPh>
    <rPh sb="19" eb="21">
      <t>ヒライ</t>
    </rPh>
    <rPh sb="21" eb="23">
      <t>ボウジョ</t>
    </rPh>
    <rPh sb="23" eb="25">
      <t>ギョウム</t>
    </rPh>
    <rPh sb="25" eb="27">
      <t>イタク</t>
    </rPh>
    <rPh sb="27" eb="28">
      <t>リョウ</t>
    </rPh>
    <rPh sb="47" eb="48">
      <t>トウ</t>
    </rPh>
    <phoneticPr fontId="5"/>
  </si>
  <si>
    <t>大気・水質対策事業</t>
    <rPh sb="0" eb="2">
      <t>タイキ</t>
    </rPh>
    <rPh sb="3" eb="5">
      <t>スイシツ</t>
    </rPh>
    <rPh sb="5" eb="7">
      <t>タイサク</t>
    </rPh>
    <rPh sb="7" eb="9">
      <t>ジギョウ</t>
    </rPh>
    <phoneticPr fontId="5"/>
  </si>
  <si>
    <t>公害分析委託料21,000、大気汚染自動測定機保守管理等委託料7,800等</t>
    <rPh sb="0" eb="2">
      <t>コウガイ</t>
    </rPh>
    <rPh sb="2" eb="4">
      <t>ブンセキ</t>
    </rPh>
    <rPh sb="4" eb="6">
      <t>イタク</t>
    </rPh>
    <rPh sb="6" eb="7">
      <t>リョウ</t>
    </rPh>
    <rPh sb="14" eb="16">
      <t>タイキ</t>
    </rPh>
    <rPh sb="16" eb="18">
      <t>オセン</t>
    </rPh>
    <rPh sb="18" eb="20">
      <t>ジドウ</t>
    </rPh>
    <rPh sb="20" eb="22">
      <t>ソクテイ</t>
    </rPh>
    <rPh sb="22" eb="23">
      <t>キ</t>
    </rPh>
    <rPh sb="23" eb="25">
      <t>ホシュ</t>
    </rPh>
    <rPh sb="25" eb="27">
      <t>カンリ</t>
    </rPh>
    <rPh sb="27" eb="28">
      <t>トウ</t>
    </rPh>
    <rPh sb="28" eb="31">
      <t>イタクリョウ</t>
    </rPh>
    <rPh sb="36" eb="37">
      <t>ナド</t>
    </rPh>
    <phoneticPr fontId="5"/>
  </si>
  <si>
    <t>生活排水対策事業</t>
  </si>
  <si>
    <t>合併処理浄化槽設置補助金31,000等</t>
    <rPh sb="0" eb="2">
      <t>ガッペイ</t>
    </rPh>
    <rPh sb="2" eb="4">
      <t>ショリ</t>
    </rPh>
    <rPh sb="4" eb="7">
      <t>ジョウカソウ</t>
    </rPh>
    <rPh sb="7" eb="9">
      <t>セッチ</t>
    </rPh>
    <rPh sb="9" eb="12">
      <t>ホジョキン</t>
    </rPh>
    <rPh sb="18" eb="19">
      <t>ナド</t>
    </rPh>
    <phoneticPr fontId="5"/>
  </si>
  <si>
    <t>森林環境譲与税基金費</t>
  </si>
  <si>
    <t>森林環境譲与税基金</t>
  </si>
  <si>
    <t>東埼玉資源環境組合負担金事業</t>
  </si>
  <si>
    <t>東埼玉資源環境組合負担金</t>
  </si>
  <si>
    <t>資源回収奨励補助金交付事業</t>
  </si>
  <si>
    <t>資源回収奨励補助金</t>
  </si>
  <si>
    <t>資源物分別収集事業</t>
    <rPh sb="2" eb="3">
      <t>ブツ</t>
    </rPh>
    <rPh sb="3" eb="5">
      <t>ブンベツ</t>
    </rPh>
    <phoneticPr fontId="5"/>
  </si>
  <si>
    <t>資源物等収集運搬委託料300,000等</t>
    <rPh sb="18" eb="19">
      <t>トウ</t>
    </rPh>
    <phoneticPr fontId="5"/>
  </si>
  <si>
    <t>可燃物収集運搬事業</t>
  </si>
  <si>
    <t>可燃物収集運搬委託料</t>
  </si>
  <si>
    <t>粗大ごみ等収集運搬事業</t>
  </si>
  <si>
    <t>粗大ごみ等収集運搬委託料58,000等</t>
    <rPh sb="18" eb="19">
      <t>トウ</t>
    </rPh>
    <phoneticPr fontId="5"/>
  </si>
  <si>
    <t>不燃ごみ収集等事業</t>
    <rPh sb="0" eb="2">
      <t>フネン</t>
    </rPh>
    <rPh sb="4" eb="7">
      <t>シュウシュウトウ</t>
    </rPh>
    <rPh sb="7" eb="9">
      <t>ジギョウ</t>
    </rPh>
    <phoneticPr fontId="5"/>
  </si>
  <si>
    <t>消耗品費2,400、修繕料10,000、自動車購入費24,000等</t>
    <rPh sb="10" eb="13">
      <t>シュウゼンリョウ</t>
    </rPh>
    <rPh sb="20" eb="23">
      <t>ジドウシャ</t>
    </rPh>
    <rPh sb="23" eb="26">
      <t>コウニュウヒ</t>
    </rPh>
    <rPh sb="32" eb="33">
      <t>トウ</t>
    </rPh>
    <phoneticPr fontId="5"/>
  </si>
  <si>
    <t>リサイクルプラザ施設管理費</t>
    <rPh sb="8" eb="10">
      <t>シセツ</t>
    </rPh>
    <rPh sb="10" eb="12">
      <t>カンリ</t>
    </rPh>
    <rPh sb="12" eb="13">
      <t>ヒ</t>
    </rPh>
    <phoneticPr fontId="5"/>
  </si>
  <si>
    <t>修繕料70,000、清掃委託料13,000、運転管理委託料177,000等</t>
    <rPh sb="0" eb="2">
      <t>シュウゼン</t>
    </rPh>
    <rPh sb="2" eb="3">
      <t>リョウ</t>
    </rPh>
    <rPh sb="36" eb="37">
      <t>トウ</t>
    </rPh>
    <phoneticPr fontId="5"/>
  </si>
  <si>
    <t>修理再生等啓発事業</t>
    <rPh sb="0" eb="2">
      <t>シュウリ</t>
    </rPh>
    <rPh sb="2" eb="5">
      <t>サイセイトウ</t>
    </rPh>
    <rPh sb="5" eb="7">
      <t>ケイハツ</t>
    </rPh>
    <rPh sb="7" eb="9">
      <t>ジギョウ</t>
    </rPh>
    <phoneticPr fontId="5"/>
  </si>
  <si>
    <r>
      <t xml:space="preserve">消耗品費1,800、粗大ごみ再生修理委託料2,600等
</t>
    </r>
    <r>
      <rPr>
        <b/>
        <sz val="9"/>
        <rFont val="BIZ UDゴシック"/>
        <family val="3"/>
        <charset val="128"/>
      </rPr>
      <t>【今年度の取組】</t>
    </r>
    <r>
      <rPr>
        <sz val="9"/>
        <rFont val="BIZ UDゴシック"/>
        <family val="3"/>
        <charset val="128"/>
      </rPr>
      <t xml:space="preserve">
埼玉県産木材を使用したキエーロ（木製コンポスト）の普及促進に取組み、生ごみの減量推進と地域木材利用促進を図る。</t>
    </r>
    <rPh sb="0" eb="4">
      <t>ショウモウヒンヒ</t>
    </rPh>
    <rPh sb="10" eb="12">
      <t>ソダイ</t>
    </rPh>
    <rPh sb="14" eb="16">
      <t>サイセイ</t>
    </rPh>
    <rPh sb="16" eb="18">
      <t>シュウリ</t>
    </rPh>
    <rPh sb="18" eb="20">
      <t>イタク</t>
    </rPh>
    <rPh sb="20" eb="21">
      <t>リョウ</t>
    </rPh>
    <rPh sb="26" eb="27">
      <t>ナド</t>
    </rPh>
    <phoneticPr fontId="5"/>
  </si>
  <si>
    <t>環境美化事業</t>
    <rPh sb="0" eb="4">
      <t>カンキョウビカ</t>
    </rPh>
    <rPh sb="4" eb="6">
      <t>ジギョウ</t>
    </rPh>
    <phoneticPr fontId="5"/>
  </si>
  <si>
    <t>消耗品費1,800、光熱水費120、清掃委託料870、分煙機器借上料2,820等</t>
    <rPh sb="0" eb="4">
      <t>ショウモウヒンヒ</t>
    </rPh>
    <rPh sb="10" eb="14">
      <t>コウネツスイヒ</t>
    </rPh>
    <rPh sb="18" eb="23">
      <t>セイソウイタクリョウ</t>
    </rPh>
    <rPh sb="39" eb="40">
      <t>トウ</t>
    </rPh>
    <phoneticPr fontId="5"/>
  </si>
  <si>
    <t>産業廃棄物対策事業</t>
    <rPh sb="0" eb="2">
      <t>サンギョウ</t>
    </rPh>
    <rPh sb="2" eb="5">
      <t>ハイキブツ</t>
    </rPh>
    <rPh sb="5" eb="7">
      <t>タイサク</t>
    </rPh>
    <rPh sb="7" eb="9">
      <t>ジギョウ</t>
    </rPh>
    <phoneticPr fontId="5"/>
  </si>
  <si>
    <r>
      <t xml:space="preserve">消耗品費1,200、不適正処理産業廃棄物分析委託料2,000、事業系ごみ処理ガイドブック作成委託料600等
</t>
    </r>
    <r>
      <rPr>
        <b/>
        <sz val="9"/>
        <rFont val="BIZ UDゴシック"/>
        <family val="3"/>
        <charset val="128"/>
      </rPr>
      <t>【今年度の取組】</t>
    </r>
    <r>
      <rPr>
        <sz val="9"/>
        <rFont val="BIZ UDゴシック"/>
        <family val="3"/>
        <charset val="128"/>
      </rPr>
      <t xml:space="preserve">
事業系ごみ処理ガイドブックを作成し、事業系ごみの減量化、資源化及び適正処理を推進する。</t>
    </r>
    <rPh sb="0" eb="2">
      <t>ショウモウ</t>
    </rPh>
    <rPh sb="2" eb="3">
      <t>ヒン</t>
    </rPh>
    <rPh sb="3" eb="4">
      <t>ヒ</t>
    </rPh>
    <rPh sb="10" eb="11">
      <t>フ</t>
    </rPh>
    <rPh sb="11" eb="13">
      <t>テキセイ</t>
    </rPh>
    <rPh sb="13" eb="15">
      <t>ショリ</t>
    </rPh>
    <rPh sb="15" eb="17">
      <t>サンギョウ</t>
    </rPh>
    <rPh sb="17" eb="20">
      <t>ハイキブツ</t>
    </rPh>
    <rPh sb="20" eb="22">
      <t>ブンセキ</t>
    </rPh>
    <rPh sb="22" eb="25">
      <t>イタクリョウ</t>
    </rPh>
    <rPh sb="52" eb="53">
      <t>ナド</t>
    </rPh>
    <rPh sb="63" eb="66">
      <t>ジギョウケイ</t>
    </rPh>
    <rPh sb="81" eb="84">
      <t>ジギョウケイ</t>
    </rPh>
    <rPh sb="87" eb="90">
      <t>ゲンリョウカ</t>
    </rPh>
    <rPh sb="91" eb="94">
      <t>シゲンカ</t>
    </rPh>
    <rPh sb="94" eb="95">
      <t>オヨ</t>
    </rPh>
    <rPh sb="96" eb="98">
      <t>テキセイ</t>
    </rPh>
    <rPh sb="98" eb="100">
      <t>ショリ</t>
    </rPh>
    <rPh sb="101" eb="103">
      <t>スイシン</t>
    </rPh>
    <phoneticPr fontId="5"/>
  </si>
  <si>
    <t>病院事業支出金</t>
  </si>
  <si>
    <t>病院事業会計負担金</t>
  </si>
  <si>
    <t>労働費</t>
    <rPh sb="0" eb="3">
      <t>ロウドウヒ</t>
    </rPh>
    <phoneticPr fontId="5"/>
  </si>
  <si>
    <t>若年者等就職支援事業委託料</t>
    <rPh sb="0" eb="2">
      <t>ジャクネン</t>
    </rPh>
    <rPh sb="2" eb="3">
      <t>シャ</t>
    </rPh>
    <rPh sb="3" eb="4">
      <t>トウ</t>
    </rPh>
    <rPh sb="4" eb="6">
      <t>シュウショク</t>
    </rPh>
    <rPh sb="6" eb="8">
      <t>シエン</t>
    </rPh>
    <rPh sb="8" eb="10">
      <t>ジギョウ</t>
    </rPh>
    <rPh sb="10" eb="13">
      <t>イタクリョウ</t>
    </rPh>
    <phoneticPr fontId="5"/>
  </si>
  <si>
    <t>高年齢者就業支援事業</t>
    <rPh sb="0" eb="3">
      <t>コウネンレイ</t>
    </rPh>
    <rPh sb="3" eb="4">
      <t>シャ</t>
    </rPh>
    <rPh sb="4" eb="6">
      <t>シュウギョウ</t>
    </rPh>
    <rPh sb="6" eb="8">
      <t>シエン</t>
    </rPh>
    <rPh sb="8" eb="10">
      <t>ジギョウ</t>
    </rPh>
    <phoneticPr fontId="5"/>
  </si>
  <si>
    <t>シルバー人材センター推進事業費補助金13,000等</t>
    <rPh sb="24" eb="25">
      <t>ナド</t>
    </rPh>
    <phoneticPr fontId="5"/>
  </si>
  <si>
    <t>職業能力開発支援事業</t>
    <rPh sb="0" eb="2">
      <t>ショクギョウ</t>
    </rPh>
    <rPh sb="2" eb="4">
      <t>ノウリョク</t>
    </rPh>
    <rPh sb="4" eb="6">
      <t>カイハツ</t>
    </rPh>
    <rPh sb="6" eb="8">
      <t>シエン</t>
    </rPh>
    <rPh sb="8" eb="10">
      <t>ジギョウ</t>
    </rPh>
    <phoneticPr fontId="5"/>
  </si>
  <si>
    <t>講師等謝礼</t>
    <rPh sb="0" eb="3">
      <t>コウシトウ</t>
    </rPh>
    <rPh sb="3" eb="5">
      <t>シャレイ</t>
    </rPh>
    <phoneticPr fontId="5"/>
  </si>
  <si>
    <t>農林水産業費</t>
    <rPh sb="0" eb="2">
      <t>ノウリン</t>
    </rPh>
    <rPh sb="2" eb="4">
      <t>スイサン</t>
    </rPh>
    <rPh sb="4" eb="5">
      <t>ギョウ</t>
    </rPh>
    <rPh sb="5" eb="6">
      <t>ヒ</t>
    </rPh>
    <phoneticPr fontId="5"/>
  </si>
  <si>
    <t>農業生産力強化事業</t>
    <rPh sb="2" eb="9">
      <t>セイサンリョクキョウカジギョウ</t>
    </rPh>
    <phoneticPr fontId="5"/>
  </si>
  <si>
    <t>修繕料8,000、経営体育成条件整備事業費補助金10,000等</t>
    <rPh sb="0" eb="3">
      <t>シュウゼンリョウ</t>
    </rPh>
    <rPh sb="9" eb="16">
      <t>ケイエイタイイクセイジョウケン</t>
    </rPh>
    <rPh sb="16" eb="24">
      <t>セイビジギョウヒホジョキン</t>
    </rPh>
    <rPh sb="30" eb="31">
      <t>トウ</t>
    </rPh>
    <phoneticPr fontId="5"/>
  </si>
  <si>
    <t>都市農業推進支援事業</t>
    <rPh sb="0" eb="10">
      <t>トシノウギョウスイシンシエンジギョウ</t>
    </rPh>
    <phoneticPr fontId="5"/>
  </si>
  <si>
    <r>
      <t xml:space="preserve">試験栽培委託料17,700、施設改修工事費20,000、卸売市場用地購入費202,000、栽培設備購入費10,000等
</t>
    </r>
    <r>
      <rPr>
        <b/>
        <sz val="9"/>
        <rFont val="BIZ UDゴシック"/>
        <family val="3"/>
        <charset val="128"/>
      </rPr>
      <t>【今年度の取組】</t>
    </r>
    <r>
      <rPr>
        <sz val="9"/>
        <rFont val="BIZ UDゴシック"/>
        <family val="3"/>
        <charset val="128"/>
      </rPr>
      <t xml:space="preserve">
越谷スカイメロンの試験栽培を拡充する。</t>
    </r>
    <rPh sb="0" eb="7">
      <t>シケンサイバイイタクリョウ</t>
    </rPh>
    <rPh sb="14" eb="21">
      <t>シセツカイシュウコウジヒ</t>
    </rPh>
    <rPh sb="28" eb="30">
      <t>オロシウリ</t>
    </rPh>
    <rPh sb="30" eb="32">
      <t>イチバ</t>
    </rPh>
    <rPh sb="32" eb="37">
      <t>ヨウチコウニュウヒ</t>
    </rPh>
    <rPh sb="45" eb="47">
      <t>サイバイ</t>
    </rPh>
    <rPh sb="47" eb="49">
      <t>セツビ</t>
    </rPh>
    <rPh sb="49" eb="52">
      <t>コウニュウヒ</t>
    </rPh>
    <rPh sb="58" eb="59">
      <t>トウ</t>
    </rPh>
    <rPh sb="69" eb="71">
      <t>コシガヤ</t>
    </rPh>
    <rPh sb="78" eb="82">
      <t>シケンサイバイ</t>
    </rPh>
    <rPh sb="83" eb="85">
      <t>カクジュウ</t>
    </rPh>
    <phoneticPr fontId="5"/>
  </si>
  <si>
    <t>地産地消推進事業</t>
    <phoneticPr fontId="5"/>
  </si>
  <si>
    <t>印刷製本費50、学校給食米生産奨励事業助成金2,520</t>
    <rPh sb="0" eb="2">
      <t>インサツ</t>
    </rPh>
    <rPh sb="2" eb="4">
      <t>セイホン</t>
    </rPh>
    <rPh sb="4" eb="5">
      <t>ヒ</t>
    </rPh>
    <rPh sb="8" eb="10">
      <t>ガッコウ</t>
    </rPh>
    <rPh sb="9" eb="10">
      <t>コウ</t>
    </rPh>
    <rPh sb="10" eb="12">
      <t>キュウショク</t>
    </rPh>
    <rPh sb="12" eb="13">
      <t>コメ</t>
    </rPh>
    <rPh sb="13" eb="15">
      <t>セイサン</t>
    </rPh>
    <rPh sb="15" eb="17">
      <t>ショウレイ</t>
    </rPh>
    <rPh sb="17" eb="19">
      <t>ジギョウ</t>
    </rPh>
    <rPh sb="19" eb="21">
      <t>ジョセイ</t>
    </rPh>
    <rPh sb="21" eb="22">
      <t>キン</t>
    </rPh>
    <phoneticPr fontId="5"/>
  </si>
  <si>
    <t>農業従事・後継者育成事業</t>
    <rPh sb="0" eb="2">
      <t>ノウギョウ</t>
    </rPh>
    <rPh sb="2" eb="4">
      <t>ジュウジ</t>
    </rPh>
    <rPh sb="5" eb="8">
      <t>コウケイシャ</t>
    </rPh>
    <rPh sb="8" eb="10">
      <t>イクセイ</t>
    </rPh>
    <rPh sb="10" eb="12">
      <t>ジギョウ</t>
    </rPh>
    <phoneticPr fontId="5"/>
  </si>
  <si>
    <t>越谷市特別認定農業者補助金5,000、新規就農・農業後継者育成研修助成金2,400等</t>
    <rPh sb="0" eb="3">
      <t>コシガヤシ</t>
    </rPh>
    <rPh sb="3" eb="7">
      <t>トクベツニンテイ</t>
    </rPh>
    <rPh sb="7" eb="13">
      <t>ノウギョウシャホジョキン</t>
    </rPh>
    <rPh sb="26" eb="28">
      <t>コウケイ</t>
    </rPh>
    <rPh sb="29" eb="31">
      <t>イクセイ</t>
    </rPh>
    <rPh sb="31" eb="33">
      <t>ケンシュウ</t>
    </rPh>
    <rPh sb="33" eb="35">
      <t>ジョセイ</t>
    </rPh>
    <rPh sb="35" eb="36">
      <t>キン</t>
    </rPh>
    <rPh sb="41" eb="42">
      <t>トウ</t>
    </rPh>
    <phoneticPr fontId="5"/>
  </si>
  <si>
    <t>アグリプロモーション事業</t>
    <rPh sb="10" eb="12">
      <t>ジギョウ</t>
    </rPh>
    <phoneticPr fontId="5"/>
  </si>
  <si>
    <r>
      <t>地場農産物利用促進事業委託料1,000</t>
    </r>
    <r>
      <rPr>
        <b/>
        <sz val="9"/>
        <rFont val="BIZ UDゴシック"/>
        <family val="3"/>
        <charset val="128"/>
      </rPr>
      <t/>
    </r>
    <rPh sb="0" eb="2">
      <t>ジバ</t>
    </rPh>
    <rPh sb="2" eb="5">
      <t>ノウサンブツ</t>
    </rPh>
    <rPh sb="5" eb="7">
      <t>リヨウ</t>
    </rPh>
    <rPh sb="7" eb="9">
      <t>ソクシン</t>
    </rPh>
    <rPh sb="9" eb="11">
      <t>ジギョウ</t>
    </rPh>
    <rPh sb="11" eb="14">
      <t>イタクリョウ</t>
    </rPh>
    <phoneticPr fontId="5"/>
  </si>
  <si>
    <t>農地利用集積事業</t>
    <rPh sb="0" eb="2">
      <t>ノウチ</t>
    </rPh>
    <rPh sb="2" eb="4">
      <t>リヨウ</t>
    </rPh>
    <rPh sb="4" eb="6">
      <t>シュウセキ</t>
    </rPh>
    <rPh sb="6" eb="8">
      <t>ジギョウ</t>
    </rPh>
    <phoneticPr fontId="5"/>
  </si>
  <si>
    <r>
      <t xml:space="preserve">設計委託料4,500、農業振興地域整備計画基礎調査業務委託料8,000等
</t>
    </r>
    <r>
      <rPr>
        <b/>
        <sz val="9"/>
        <rFont val="BIZ UDゴシック"/>
        <family val="3"/>
        <charset val="128"/>
      </rPr>
      <t>【今年度の取組】</t>
    </r>
    <r>
      <rPr>
        <sz val="9"/>
        <rFont val="BIZ UDゴシック"/>
        <family val="3"/>
        <charset val="128"/>
      </rPr>
      <t xml:space="preserve">
農業振興地域整備計画に係る基礎調査を実施する。</t>
    </r>
    <rPh sb="0" eb="2">
      <t>セッケイ</t>
    </rPh>
    <rPh sb="2" eb="5">
      <t>イタクリョウ</t>
    </rPh>
    <rPh sb="11" eb="27">
      <t>ノウギョウシンコウチイキセイビケイカクキソチョウサギョウム</t>
    </rPh>
    <rPh sb="27" eb="30">
      <t>イタクリョウ</t>
    </rPh>
    <rPh sb="35" eb="36">
      <t>トウ</t>
    </rPh>
    <rPh sb="46" eb="56">
      <t>ノウギョウシンコウチイキセイビケイカク</t>
    </rPh>
    <rPh sb="57" eb="58">
      <t>カカ</t>
    </rPh>
    <rPh sb="59" eb="63">
      <t>キソチョウサ</t>
    </rPh>
    <rPh sb="64" eb="66">
      <t>ジッシ</t>
    </rPh>
    <phoneticPr fontId="5"/>
  </si>
  <si>
    <t>農道整備事業</t>
    <rPh sb="0" eb="2">
      <t>ノウドウ</t>
    </rPh>
    <rPh sb="2" eb="4">
      <t>セイビ</t>
    </rPh>
    <rPh sb="4" eb="6">
      <t>ジギョウ</t>
    </rPh>
    <phoneticPr fontId="5"/>
  </si>
  <si>
    <t>農道整備工事費14,000等</t>
    <rPh sb="0" eb="2">
      <t>ノウドウ</t>
    </rPh>
    <rPh sb="2" eb="4">
      <t>セイビ</t>
    </rPh>
    <rPh sb="4" eb="7">
      <t>コウジヒ</t>
    </rPh>
    <rPh sb="13" eb="14">
      <t>トウ</t>
    </rPh>
    <phoneticPr fontId="5"/>
  </si>
  <si>
    <t>かんがい排水整備工事費150,000等</t>
    <phoneticPr fontId="5"/>
  </si>
  <si>
    <t>商工費</t>
    <rPh sb="0" eb="2">
      <t>ショウコウ</t>
    </rPh>
    <rPh sb="2" eb="3">
      <t>ヒ</t>
    </rPh>
    <phoneticPr fontId="5"/>
  </si>
  <si>
    <t>産業活性化推進事業</t>
    <rPh sb="0" eb="2">
      <t>サンギョウ</t>
    </rPh>
    <rPh sb="2" eb="4">
      <t>カッセイ</t>
    </rPh>
    <rPh sb="4" eb="5">
      <t>カ</t>
    </rPh>
    <rPh sb="5" eb="7">
      <t>スイシン</t>
    </rPh>
    <rPh sb="7" eb="9">
      <t>ジギョウ</t>
    </rPh>
    <phoneticPr fontId="5"/>
  </si>
  <si>
    <t>ビジネスサポート事業委託料11,600、ビジネスパワーアップ補助金15,000等</t>
    <rPh sb="8" eb="10">
      <t>ジギョウ</t>
    </rPh>
    <rPh sb="10" eb="12">
      <t>イタク</t>
    </rPh>
    <rPh sb="12" eb="13">
      <t>リョウ</t>
    </rPh>
    <rPh sb="30" eb="33">
      <t>ホジョキン</t>
    </rPh>
    <rPh sb="39" eb="40">
      <t>トウ</t>
    </rPh>
    <phoneticPr fontId="5"/>
  </si>
  <si>
    <t>創業者等育成支援事業</t>
    <phoneticPr fontId="5"/>
  </si>
  <si>
    <t>創業者支援補助金7,000等</t>
    <rPh sb="0" eb="3">
      <t>ソウギョウシャ</t>
    </rPh>
    <rPh sb="3" eb="5">
      <t>シエン</t>
    </rPh>
    <rPh sb="5" eb="8">
      <t>ホジョキン</t>
    </rPh>
    <rPh sb="13" eb="14">
      <t>トウ</t>
    </rPh>
    <phoneticPr fontId="5"/>
  </si>
  <si>
    <t>住宅・店舗改修促進事業</t>
    <rPh sb="0" eb="2">
      <t>ジュウタク</t>
    </rPh>
    <rPh sb="3" eb="5">
      <t>テンポ</t>
    </rPh>
    <rPh sb="5" eb="7">
      <t>カイシュウ</t>
    </rPh>
    <rPh sb="7" eb="9">
      <t>ソクシン</t>
    </rPh>
    <rPh sb="9" eb="11">
      <t>ジギョウ</t>
    </rPh>
    <phoneticPr fontId="5"/>
  </si>
  <si>
    <t>住宅・店舗改修促進補助金</t>
    <phoneticPr fontId="5"/>
  </si>
  <si>
    <t>商店街活性化推進事業</t>
    <phoneticPr fontId="5"/>
  </si>
  <si>
    <t>商店街活性化推進事業費補助金</t>
    <phoneticPr fontId="5"/>
  </si>
  <si>
    <t>地域商業活性化事業</t>
    <rPh sb="0" eb="7">
      <t>チイキショウギョウカッセイカ</t>
    </rPh>
    <rPh sb="7" eb="9">
      <t>ジギョウ</t>
    </rPh>
    <phoneticPr fontId="5"/>
  </si>
  <si>
    <t>まちなか賑わい創出事業費補助金1,800等</t>
    <rPh sb="4" eb="5">
      <t>ニギ</t>
    </rPh>
    <rPh sb="7" eb="9">
      <t>ソウシュツ</t>
    </rPh>
    <rPh sb="9" eb="15">
      <t>ジギョウヒホジョキン</t>
    </rPh>
    <rPh sb="20" eb="21">
      <t>トウ</t>
    </rPh>
    <phoneticPr fontId="5"/>
  </si>
  <si>
    <t>ものづくり産業育成事業</t>
    <rPh sb="5" eb="7">
      <t>サンギョウ</t>
    </rPh>
    <rPh sb="7" eb="9">
      <t>イクセイ</t>
    </rPh>
    <rPh sb="9" eb="11">
      <t>ジギョウ</t>
    </rPh>
    <phoneticPr fontId="5"/>
  </si>
  <si>
    <r>
      <t xml:space="preserve">地域企業プロモーション事業委託料3,000、埼玉東部工業展開催事業費補助金200
</t>
    </r>
    <r>
      <rPr>
        <b/>
        <sz val="9"/>
        <rFont val="BIZ UDゴシック"/>
        <family val="3"/>
        <charset val="128"/>
      </rPr>
      <t>【今年度の取組】</t>
    </r>
    <r>
      <rPr>
        <sz val="9"/>
        <rFont val="BIZ UDゴシック"/>
        <family val="3"/>
        <charset val="128"/>
      </rPr>
      <t xml:space="preserve">
地域で活躍する企業のプロモーションを実施し、認知度の向上を図る。</t>
    </r>
    <rPh sb="0" eb="2">
      <t>チイキ</t>
    </rPh>
    <rPh sb="2" eb="4">
      <t>キギョウ</t>
    </rPh>
    <rPh sb="11" eb="13">
      <t>ジギョウ</t>
    </rPh>
    <rPh sb="13" eb="16">
      <t>イタクリョウ</t>
    </rPh>
    <rPh sb="22" eb="24">
      <t>サイタマ</t>
    </rPh>
    <rPh sb="24" eb="26">
      <t>トウブ</t>
    </rPh>
    <rPh sb="26" eb="28">
      <t>コウギョウ</t>
    </rPh>
    <rPh sb="28" eb="29">
      <t>テン</t>
    </rPh>
    <rPh sb="29" eb="31">
      <t>カイサイ</t>
    </rPh>
    <rPh sb="31" eb="34">
      <t>ジギョウヒ</t>
    </rPh>
    <rPh sb="34" eb="37">
      <t>ホジョキン</t>
    </rPh>
    <rPh sb="42" eb="45">
      <t>コンネンド</t>
    </rPh>
    <rPh sb="46" eb="48">
      <t>トリクミ</t>
    </rPh>
    <rPh sb="50" eb="52">
      <t>チイキ</t>
    </rPh>
    <rPh sb="53" eb="55">
      <t>カツヤク</t>
    </rPh>
    <rPh sb="57" eb="59">
      <t>キギョウ</t>
    </rPh>
    <rPh sb="68" eb="70">
      <t>ジッシ</t>
    </rPh>
    <rPh sb="72" eb="75">
      <t>ニンチド</t>
    </rPh>
    <rPh sb="76" eb="78">
      <t>コウジョウ</t>
    </rPh>
    <rPh sb="79" eb="80">
      <t>ハカ</t>
    </rPh>
    <phoneticPr fontId="5"/>
  </si>
  <si>
    <t>伝統的地場産業育成支援事業</t>
    <phoneticPr fontId="5"/>
  </si>
  <si>
    <t>伝統的地場産業育成事業費補助金</t>
    <phoneticPr fontId="5"/>
  </si>
  <si>
    <t>中小企業資金融資事業</t>
    <rPh sb="0" eb="2">
      <t>チュウショウ</t>
    </rPh>
    <rPh sb="2" eb="4">
      <t>キギョウ</t>
    </rPh>
    <rPh sb="4" eb="6">
      <t>シキン</t>
    </rPh>
    <rPh sb="6" eb="8">
      <t>ユウシ</t>
    </rPh>
    <rPh sb="8" eb="10">
      <t>ジギョウ</t>
    </rPh>
    <phoneticPr fontId="6"/>
  </si>
  <si>
    <t>各種利子補給金2,800、各種融資預託金100,000等</t>
    <rPh sb="0" eb="2">
      <t>カクシュ</t>
    </rPh>
    <rPh sb="2" eb="3">
      <t>リ</t>
    </rPh>
    <rPh sb="3" eb="4">
      <t>シ</t>
    </rPh>
    <rPh sb="4" eb="7">
      <t>ホキュウキン</t>
    </rPh>
    <rPh sb="27" eb="28">
      <t>トウ</t>
    </rPh>
    <phoneticPr fontId="5"/>
  </si>
  <si>
    <r>
      <t xml:space="preserve">水辺活用事業委託料5,000、観光振興計画策定支援業務委託料6,000、観光協会補助金66,000等
</t>
    </r>
    <r>
      <rPr>
        <b/>
        <sz val="9"/>
        <rFont val="BIZ UDゴシック"/>
        <family val="3"/>
        <charset val="128"/>
      </rPr>
      <t>【今年度の取組】</t>
    </r>
    <r>
      <rPr>
        <sz val="9"/>
        <rFont val="BIZ UDゴシック"/>
        <family val="3"/>
        <charset val="128"/>
      </rPr>
      <t xml:space="preserve">
イベント等を実施し、水辺活用の機運醸成を図る。また、第二期観光振興計画を策定する。</t>
    </r>
    <rPh sb="0" eb="2">
      <t>ミズベ</t>
    </rPh>
    <rPh sb="2" eb="6">
      <t>カツヨウジギョウ</t>
    </rPh>
    <rPh sb="6" eb="9">
      <t>イタクリョウ</t>
    </rPh>
    <rPh sb="15" eb="21">
      <t>カンコウシンコウケイカク</t>
    </rPh>
    <rPh sb="21" eb="23">
      <t>サクテイ</t>
    </rPh>
    <rPh sb="23" eb="25">
      <t>シエン</t>
    </rPh>
    <rPh sb="25" eb="27">
      <t>ギョウム</t>
    </rPh>
    <rPh sb="27" eb="30">
      <t>イタクリョウ</t>
    </rPh>
    <rPh sb="49" eb="50">
      <t>トウ</t>
    </rPh>
    <rPh sb="64" eb="65">
      <t>トウ</t>
    </rPh>
    <rPh sb="66" eb="68">
      <t>ジッシ</t>
    </rPh>
    <rPh sb="70" eb="72">
      <t>ミズベ</t>
    </rPh>
    <rPh sb="72" eb="74">
      <t>カツヨウ</t>
    </rPh>
    <rPh sb="75" eb="79">
      <t>キウンジョウセイ</t>
    </rPh>
    <rPh sb="80" eb="81">
      <t>ハカ</t>
    </rPh>
    <rPh sb="86" eb="88">
      <t>ダイニ</t>
    </rPh>
    <rPh sb="88" eb="89">
      <t>キ</t>
    </rPh>
    <rPh sb="89" eb="95">
      <t>カンコウシンコウケイカク</t>
    </rPh>
    <rPh sb="96" eb="98">
      <t>サクテイ</t>
    </rPh>
    <phoneticPr fontId="5"/>
  </si>
  <si>
    <t>土木費</t>
    <rPh sb="0" eb="2">
      <t>ドボク</t>
    </rPh>
    <rPh sb="2" eb="3">
      <t>ヒ</t>
    </rPh>
    <phoneticPr fontId="5"/>
  </si>
  <si>
    <t>道路補修工事費70,000等</t>
    <rPh sb="6" eb="7">
      <t>ヒ</t>
    </rPh>
    <rPh sb="13" eb="14">
      <t>ナド</t>
    </rPh>
    <phoneticPr fontId="5"/>
  </si>
  <si>
    <t>設計委託料2,000、道路舗装工事費385,000</t>
    <rPh sb="0" eb="5">
      <t>セッケイイタクリョウ</t>
    </rPh>
    <phoneticPr fontId="5"/>
  </si>
  <si>
    <t>道路改良工事費137,000、道路敷等購入費32,000等</t>
    <rPh sb="15" eb="17">
      <t>ドウロ</t>
    </rPh>
    <rPh sb="17" eb="18">
      <t>シキ</t>
    </rPh>
    <rPh sb="18" eb="19">
      <t>トウ</t>
    </rPh>
    <rPh sb="19" eb="22">
      <t>コウニュウヒ</t>
    </rPh>
    <rPh sb="28" eb="29">
      <t>ナド</t>
    </rPh>
    <phoneticPr fontId="5"/>
  </si>
  <si>
    <t>通学路安全対策事業</t>
    <rPh sb="0" eb="3">
      <t>ツウガクロ</t>
    </rPh>
    <rPh sb="3" eb="5">
      <t>アンゼン</t>
    </rPh>
    <rPh sb="5" eb="7">
      <t>タイサク</t>
    </rPh>
    <rPh sb="7" eb="9">
      <t>ジギョウ</t>
    </rPh>
    <phoneticPr fontId="5"/>
  </si>
  <si>
    <t>道路改良工事費26,000等</t>
    <rPh sb="13" eb="14">
      <t>トウ</t>
    </rPh>
    <phoneticPr fontId="5"/>
  </si>
  <si>
    <t>道の駅整備事業</t>
    <rPh sb="0" eb="1">
      <t>ミチ</t>
    </rPh>
    <rPh sb="2" eb="3">
      <t>エキ</t>
    </rPh>
    <rPh sb="3" eb="7">
      <t>セイビジギョウ</t>
    </rPh>
    <phoneticPr fontId="5"/>
  </si>
  <si>
    <t>道の駅整備検討支援業務委託料11,000</t>
    <rPh sb="0" eb="1">
      <t>ミチ</t>
    </rPh>
    <rPh sb="2" eb="3">
      <t>エキ</t>
    </rPh>
    <rPh sb="3" eb="5">
      <t>セイビ</t>
    </rPh>
    <rPh sb="5" eb="7">
      <t>ケントウ</t>
    </rPh>
    <rPh sb="7" eb="9">
      <t>シエン</t>
    </rPh>
    <rPh sb="9" eb="14">
      <t>ギョウムイタクリョウ</t>
    </rPh>
    <phoneticPr fontId="5"/>
  </si>
  <si>
    <t>出羽堀沿道整備事業</t>
    <rPh sb="0" eb="2">
      <t>デワ</t>
    </rPh>
    <rPh sb="2" eb="3">
      <t>ホリ</t>
    </rPh>
    <rPh sb="3" eb="5">
      <t>エンドウ</t>
    </rPh>
    <phoneticPr fontId="5"/>
  </si>
  <si>
    <t>出羽堀沿道整備工事費14,000等</t>
    <rPh sb="16" eb="17">
      <t>トウ</t>
    </rPh>
    <phoneticPr fontId="5"/>
  </si>
  <si>
    <t>電線類地中化事業</t>
    <rPh sb="0" eb="2">
      <t>デンセン</t>
    </rPh>
    <rPh sb="2" eb="3">
      <t>ルイ</t>
    </rPh>
    <rPh sb="3" eb="8">
      <t>チチュウカジギョウ</t>
    </rPh>
    <phoneticPr fontId="5"/>
  </si>
  <si>
    <r>
      <t xml:space="preserve">設計委託料
</t>
    </r>
    <r>
      <rPr>
        <b/>
        <sz val="9"/>
        <rFont val="BIZ UDゴシック"/>
        <family val="3"/>
        <charset val="128"/>
      </rPr>
      <t>【今年度の取組】</t>
    </r>
    <r>
      <rPr>
        <sz val="9"/>
        <rFont val="BIZ UDゴシック"/>
        <family val="3"/>
        <charset val="128"/>
      </rPr>
      <t xml:space="preserve">
千間台駅西口線の予備設計を行う。</t>
    </r>
    <rPh sb="0" eb="2">
      <t>セッケイ</t>
    </rPh>
    <rPh sb="2" eb="5">
      <t>イタクリョウ</t>
    </rPh>
    <rPh sb="15" eb="16">
      <t>セン</t>
    </rPh>
    <rPh sb="16" eb="17">
      <t>アイダ</t>
    </rPh>
    <rPh sb="23" eb="27">
      <t>ヨビセッケイ</t>
    </rPh>
    <rPh sb="28" eb="29">
      <t>オコナ</t>
    </rPh>
    <phoneticPr fontId="5"/>
  </si>
  <si>
    <t>交通安全施設整備事業</t>
    <rPh sb="4" eb="6">
      <t>シセツ</t>
    </rPh>
    <rPh sb="6" eb="8">
      <t>セイビ</t>
    </rPh>
    <phoneticPr fontId="5"/>
  </si>
  <si>
    <t>光熱水費71,000、道路照明灯借上料43,200、道路附属物等更新工事費35,000等</t>
    <rPh sb="0" eb="2">
      <t>コウネツ</t>
    </rPh>
    <rPh sb="26" eb="31">
      <t>ドウロフゾクブツ</t>
    </rPh>
    <rPh sb="31" eb="32">
      <t>トウ</t>
    </rPh>
    <rPh sb="32" eb="37">
      <t>コウシンコウジヒ</t>
    </rPh>
    <rPh sb="43" eb="44">
      <t>トウ</t>
    </rPh>
    <phoneticPr fontId="5"/>
  </si>
  <si>
    <t>交通安全応急対策事業</t>
    <rPh sb="4" eb="10">
      <t>オウキュウタイサクジギョウ</t>
    </rPh>
    <phoneticPr fontId="5"/>
  </si>
  <si>
    <t>白線等工事費4,500、交通安全応急対策工事費3,500</t>
    <rPh sb="0" eb="3">
      <t>ハクセントウ</t>
    </rPh>
    <rPh sb="3" eb="6">
      <t>コウジヒ</t>
    </rPh>
    <rPh sb="12" eb="16">
      <t>コウツウアンゼン</t>
    </rPh>
    <rPh sb="16" eb="20">
      <t>オウキュウタイサク</t>
    </rPh>
    <rPh sb="20" eb="23">
      <t>コウジヒ</t>
    </rPh>
    <phoneticPr fontId="5"/>
  </si>
  <si>
    <t>橋りょう施設維持管理費</t>
    <rPh sb="0" eb="1">
      <t>キョウ</t>
    </rPh>
    <rPh sb="4" eb="6">
      <t>シセツ</t>
    </rPh>
    <rPh sb="6" eb="8">
      <t>イジ</t>
    </rPh>
    <rPh sb="8" eb="11">
      <t>カンリヒ</t>
    </rPh>
    <phoneticPr fontId="5"/>
  </si>
  <si>
    <t>設計委託料46,400、橋りょう補修工事費139,000</t>
    <rPh sb="0" eb="2">
      <t>セッケイ</t>
    </rPh>
    <rPh sb="2" eb="5">
      <t>イタクリョウ</t>
    </rPh>
    <rPh sb="12" eb="13">
      <t>キョウ</t>
    </rPh>
    <rPh sb="16" eb="18">
      <t>ホシュウ</t>
    </rPh>
    <rPh sb="18" eb="20">
      <t>コウジ</t>
    </rPh>
    <rPh sb="20" eb="21">
      <t>ヒ</t>
    </rPh>
    <phoneticPr fontId="5"/>
  </si>
  <si>
    <t>橋りょう耐震化整備事業</t>
    <rPh sb="0" eb="1">
      <t>キョウ</t>
    </rPh>
    <rPh sb="4" eb="7">
      <t>タイシンカ</t>
    </rPh>
    <rPh sb="7" eb="9">
      <t>セイビ</t>
    </rPh>
    <rPh sb="9" eb="11">
      <t>ジギョウ</t>
    </rPh>
    <phoneticPr fontId="5"/>
  </si>
  <si>
    <t>設計委託料8,600、施設改修工事費224,000</t>
    <rPh sb="11" eb="13">
      <t>シセツ</t>
    </rPh>
    <rPh sb="13" eb="15">
      <t>カイシュウ</t>
    </rPh>
    <rPh sb="15" eb="17">
      <t>コウジ</t>
    </rPh>
    <rPh sb="17" eb="18">
      <t>ヒ</t>
    </rPh>
    <phoneticPr fontId="5"/>
  </si>
  <si>
    <t>河川施設維持管理費</t>
    <rPh sb="0" eb="4">
      <t>カセンシセツ</t>
    </rPh>
    <rPh sb="4" eb="6">
      <t>イジ</t>
    </rPh>
    <rPh sb="6" eb="9">
      <t>カンリヒ</t>
    </rPh>
    <phoneticPr fontId="5"/>
  </si>
  <si>
    <t>修繕料5,000、浚渫委託料15,000等</t>
    <rPh sb="0" eb="3">
      <t>シュウゼンリョウ</t>
    </rPh>
    <rPh sb="9" eb="14">
      <t>シュンセツイタクリョウ</t>
    </rPh>
    <rPh sb="20" eb="21">
      <t>ナド</t>
    </rPh>
    <phoneticPr fontId="5"/>
  </si>
  <si>
    <t>排水機場施設維持管理費</t>
    <rPh sb="0" eb="3">
      <t>ハイスイキ</t>
    </rPh>
    <rPh sb="3" eb="4">
      <t>ジョウ</t>
    </rPh>
    <rPh sb="4" eb="6">
      <t>シセツ</t>
    </rPh>
    <rPh sb="6" eb="8">
      <t>イジ</t>
    </rPh>
    <rPh sb="8" eb="11">
      <t>カンリヒ</t>
    </rPh>
    <phoneticPr fontId="5"/>
  </si>
  <si>
    <t>光熱水費22,000、修繕料23,000、施設改修工事費64,000等</t>
    <rPh sb="0" eb="1">
      <t>ヒカリ</t>
    </rPh>
    <rPh sb="1" eb="2">
      <t>ネツ</t>
    </rPh>
    <rPh sb="2" eb="3">
      <t>ミズ</t>
    </rPh>
    <rPh sb="3" eb="4">
      <t>ヒ</t>
    </rPh>
    <rPh sb="21" eb="28">
      <t>シセツカイシュウコウジヒ</t>
    </rPh>
    <rPh sb="34" eb="35">
      <t>ナド</t>
    </rPh>
    <phoneticPr fontId="5"/>
  </si>
  <si>
    <t>新川用水整備事業</t>
    <rPh sb="0" eb="2">
      <t>シンカワ</t>
    </rPh>
    <rPh sb="2" eb="4">
      <t>ヨウスイ</t>
    </rPh>
    <rPh sb="4" eb="6">
      <t>セイビ</t>
    </rPh>
    <rPh sb="6" eb="8">
      <t>ジギョウ</t>
    </rPh>
    <phoneticPr fontId="5"/>
  </si>
  <si>
    <t>新川用水整備工事費</t>
    <rPh sb="0" eb="2">
      <t>シンカワ</t>
    </rPh>
    <rPh sb="2" eb="4">
      <t>ヨウスイ</t>
    </rPh>
    <rPh sb="4" eb="6">
      <t>セイビ</t>
    </rPh>
    <rPh sb="8" eb="9">
      <t>ヒ</t>
    </rPh>
    <phoneticPr fontId="5"/>
  </si>
  <si>
    <t>平新川改修事業</t>
    <rPh sb="1" eb="3">
      <t>シンカワ</t>
    </rPh>
    <rPh sb="3" eb="7">
      <t>カイシュウジギョウ</t>
    </rPh>
    <phoneticPr fontId="5"/>
  </si>
  <si>
    <t>平新川改修工事費140,000等</t>
    <rPh sb="0" eb="3">
      <t>タイラシンカワ</t>
    </rPh>
    <rPh sb="3" eb="8">
      <t>カイシュウコウジヒ</t>
    </rPh>
    <rPh sb="15" eb="16">
      <t>トウ</t>
    </rPh>
    <phoneticPr fontId="5"/>
  </si>
  <si>
    <t>末田落し改修事業</t>
    <rPh sb="0" eb="3">
      <t>スエダオト</t>
    </rPh>
    <rPh sb="4" eb="8">
      <t>カイシュウジギョウ</t>
    </rPh>
    <phoneticPr fontId="5"/>
  </si>
  <si>
    <r>
      <t xml:space="preserve">末田落し改修工事費100,000等
</t>
    </r>
    <r>
      <rPr>
        <b/>
        <sz val="9"/>
        <rFont val="BIZ UDゴシック"/>
        <family val="3"/>
        <charset val="128"/>
      </rPr>
      <t>【今年度の取組】</t>
    </r>
    <r>
      <rPr>
        <sz val="9"/>
        <rFont val="BIZ UDゴシック"/>
        <family val="3"/>
        <charset val="128"/>
      </rPr>
      <t xml:space="preserve">
浸水被害の軽減及び生活環境の改善を図るため、末田落しの整備を行う。</t>
    </r>
    <rPh sb="0" eb="3">
      <t>スエダオト</t>
    </rPh>
    <rPh sb="4" eb="9">
      <t>カイシュウコウジヒ</t>
    </rPh>
    <rPh sb="16" eb="17">
      <t>トウ</t>
    </rPh>
    <rPh sb="27" eb="31">
      <t>シンスイヒガイ</t>
    </rPh>
    <rPh sb="32" eb="34">
      <t>ケイゲン</t>
    </rPh>
    <rPh sb="34" eb="35">
      <t>オヨ</t>
    </rPh>
    <rPh sb="36" eb="40">
      <t>セイカツカンキョウ</t>
    </rPh>
    <rPh sb="41" eb="43">
      <t>カイゼン</t>
    </rPh>
    <rPh sb="44" eb="45">
      <t>ハカ</t>
    </rPh>
    <rPh sb="49" eb="52">
      <t>スエダオト</t>
    </rPh>
    <rPh sb="54" eb="56">
      <t>セイビ</t>
    </rPh>
    <rPh sb="57" eb="58">
      <t>オコナ</t>
    </rPh>
    <phoneticPr fontId="5"/>
  </si>
  <si>
    <t>応急対策事業</t>
    <rPh sb="0" eb="2">
      <t>オウキュウ</t>
    </rPh>
    <rPh sb="2" eb="4">
      <t>タイサク</t>
    </rPh>
    <rPh sb="4" eb="6">
      <t>ジギョウ</t>
    </rPh>
    <phoneticPr fontId="5"/>
  </si>
  <si>
    <t>応急対策工事費100,000等</t>
    <rPh sb="0" eb="2">
      <t>オウキュウ</t>
    </rPh>
    <rPh sb="2" eb="4">
      <t>タイサク</t>
    </rPh>
    <rPh sb="4" eb="6">
      <t>コウジ</t>
    </rPh>
    <rPh sb="14" eb="15">
      <t>トウ</t>
    </rPh>
    <phoneticPr fontId="5"/>
  </si>
  <si>
    <t>流域貯留浸透事業</t>
    <rPh sb="0" eb="8">
      <t>リュウイキチョリュウシントウジギョウ</t>
    </rPh>
    <phoneticPr fontId="5"/>
  </si>
  <si>
    <r>
      <t xml:space="preserve">浚渫委託料3,000、設計委託料25,000
</t>
    </r>
    <r>
      <rPr>
        <b/>
        <sz val="9"/>
        <rFont val="BIZ UDゴシック"/>
        <family val="3"/>
        <charset val="128"/>
      </rPr>
      <t>【今年度の取組】</t>
    </r>
    <r>
      <rPr>
        <sz val="9"/>
        <rFont val="BIZ UDゴシック"/>
        <family val="3"/>
        <charset val="128"/>
      </rPr>
      <t xml:space="preserve">
中川・綾瀬川流域の治水対策として、貯留施設による雨水流出抑制計画を策定する。</t>
    </r>
    <rPh sb="0" eb="5">
      <t>シュンセツイタクリョウ</t>
    </rPh>
    <rPh sb="11" eb="16">
      <t>セッケイイタクリョウ</t>
    </rPh>
    <rPh sb="32" eb="34">
      <t>ナカガワ</t>
    </rPh>
    <rPh sb="35" eb="37">
      <t>アヤセ</t>
    </rPh>
    <rPh sb="37" eb="38">
      <t>ガワ</t>
    </rPh>
    <rPh sb="38" eb="40">
      <t>リュウイキ</t>
    </rPh>
    <rPh sb="41" eb="43">
      <t>チスイ</t>
    </rPh>
    <rPh sb="43" eb="45">
      <t>タイサク</t>
    </rPh>
    <rPh sb="49" eb="51">
      <t>チョリュウ</t>
    </rPh>
    <rPh sb="51" eb="53">
      <t>シセツ</t>
    </rPh>
    <rPh sb="56" eb="62">
      <t>ウスイリュウシュツヨクセイ</t>
    </rPh>
    <rPh sb="62" eb="64">
      <t>ケイカク</t>
    </rPh>
    <rPh sb="65" eb="67">
      <t>サクテイ</t>
    </rPh>
    <phoneticPr fontId="5"/>
  </si>
  <si>
    <t>公共交通事業</t>
    <rPh sb="0" eb="2">
      <t>コウキョウ</t>
    </rPh>
    <rPh sb="2" eb="4">
      <t>コウツウ</t>
    </rPh>
    <rPh sb="4" eb="6">
      <t>ジギョウ</t>
    </rPh>
    <phoneticPr fontId="5"/>
  </si>
  <si>
    <r>
      <t xml:space="preserve">地域公共交通調査業務委託料3,500、鉄道駅バリアフリー化設備整備事業補助金1,300等
</t>
    </r>
    <r>
      <rPr>
        <b/>
        <sz val="9"/>
        <rFont val="BIZ UDゴシック"/>
        <family val="3"/>
        <charset val="128"/>
      </rPr>
      <t>【今年度の取組】</t>
    </r>
    <r>
      <rPr>
        <sz val="9"/>
        <rFont val="BIZ UDゴシック"/>
        <family val="3"/>
        <charset val="128"/>
      </rPr>
      <t xml:space="preserve">
本市に適した公共交通の形を検討するため、「持続可能な公共交通に関するアンケート調査」を行う。</t>
    </r>
    <rPh sb="19" eb="21">
      <t>テツドウ</t>
    </rPh>
    <rPh sb="21" eb="22">
      <t>エキ</t>
    </rPh>
    <rPh sb="28" eb="29">
      <t>カ</t>
    </rPh>
    <rPh sb="29" eb="31">
      <t>セツビ</t>
    </rPh>
    <rPh sb="31" eb="33">
      <t>セイビ</t>
    </rPh>
    <rPh sb="33" eb="35">
      <t>ジギョウ</t>
    </rPh>
    <rPh sb="35" eb="38">
      <t>ホジョキン</t>
    </rPh>
    <rPh sb="43" eb="44">
      <t>トウ</t>
    </rPh>
    <rPh sb="54" eb="56">
      <t>ホンシ</t>
    </rPh>
    <rPh sb="57" eb="58">
      <t>テキ</t>
    </rPh>
    <rPh sb="60" eb="62">
      <t>コウキョウ</t>
    </rPh>
    <rPh sb="62" eb="64">
      <t>コウツウ</t>
    </rPh>
    <rPh sb="65" eb="66">
      <t>カタチ</t>
    </rPh>
    <rPh sb="67" eb="69">
      <t>ケントウ</t>
    </rPh>
    <rPh sb="75" eb="77">
      <t>ジゾク</t>
    </rPh>
    <rPh sb="77" eb="79">
      <t>カノウ</t>
    </rPh>
    <rPh sb="80" eb="82">
      <t>コウキョウ</t>
    </rPh>
    <rPh sb="82" eb="84">
      <t>コウツウ</t>
    </rPh>
    <rPh sb="85" eb="86">
      <t>カン</t>
    </rPh>
    <rPh sb="93" eb="95">
      <t>チョウサ</t>
    </rPh>
    <rPh sb="97" eb="98">
      <t>オコナ</t>
    </rPh>
    <phoneticPr fontId="5"/>
  </si>
  <si>
    <t>流通・工業系土地利用事業</t>
    <rPh sb="0" eb="2">
      <t>リュウツウ</t>
    </rPh>
    <rPh sb="3" eb="5">
      <t>コウギョウ</t>
    </rPh>
    <rPh sb="5" eb="6">
      <t>ケイ</t>
    </rPh>
    <rPh sb="6" eb="8">
      <t>トチ</t>
    </rPh>
    <rPh sb="8" eb="10">
      <t>リヨウ</t>
    </rPh>
    <rPh sb="10" eb="12">
      <t>ジギョウ</t>
    </rPh>
    <phoneticPr fontId="5"/>
  </si>
  <si>
    <t>産業系土地利用推進事業支援業務委託料</t>
    <rPh sb="0" eb="2">
      <t>サンギョウ</t>
    </rPh>
    <rPh sb="2" eb="3">
      <t>ケイ</t>
    </rPh>
    <rPh sb="3" eb="5">
      <t>トチ</t>
    </rPh>
    <rPh sb="5" eb="7">
      <t>リヨウ</t>
    </rPh>
    <rPh sb="7" eb="9">
      <t>スイシン</t>
    </rPh>
    <rPh sb="9" eb="11">
      <t>ジギョウ</t>
    </rPh>
    <rPh sb="11" eb="13">
      <t>シエン</t>
    </rPh>
    <rPh sb="13" eb="15">
      <t>ギョウム</t>
    </rPh>
    <rPh sb="15" eb="17">
      <t>イタク</t>
    </rPh>
    <rPh sb="17" eb="18">
      <t>リョウ</t>
    </rPh>
    <phoneticPr fontId="5"/>
  </si>
  <si>
    <t>まちづくり推進事業</t>
    <rPh sb="5" eb="9">
      <t>スイシンジギョウ</t>
    </rPh>
    <phoneticPr fontId="5"/>
  </si>
  <si>
    <t>西大袋地区拠点施設用地購入費350,000等</t>
    <rPh sb="0" eb="3">
      <t>ニシオオブクロ</t>
    </rPh>
    <rPh sb="3" eb="5">
      <t>チク</t>
    </rPh>
    <rPh sb="5" eb="7">
      <t>キョテン</t>
    </rPh>
    <rPh sb="7" eb="9">
      <t>シセツ</t>
    </rPh>
    <rPh sb="9" eb="14">
      <t>ヨウチコウニュウヒ</t>
    </rPh>
    <rPh sb="21" eb="22">
      <t>トウ</t>
    </rPh>
    <phoneticPr fontId="5"/>
  </si>
  <si>
    <t>土地区画整理会計（東越谷・西大袋）</t>
    <rPh sb="9" eb="12">
      <t>ヒガシコシガヤ</t>
    </rPh>
    <rPh sb="13" eb="14">
      <t>ニシ</t>
    </rPh>
    <rPh sb="14" eb="16">
      <t>オオブクロ</t>
    </rPh>
    <phoneticPr fontId="5"/>
  </si>
  <si>
    <t>街路築造工事費18,000、越谷吉川線整備事業費負担金3,800等</t>
    <rPh sb="0" eb="4">
      <t>ガイロチクゾウ</t>
    </rPh>
    <rPh sb="4" eb="7">
      <t>コウジヒ</t>
    </rPh>
    <rPh sb="14" eb="19">
      <t>コシガヤヨシカワセン</t>
    </rPh>
    <rPh sb="19" eb="24">
      <t>セイビジギョウヒ</t>
    </rPh>
    <rPh sb="24" eb="27">
      <t>フタンキン</t>
    </rPh>
    <rPh sb="32" eb="33">
      <t>トウ</t>
    </rPh>
    <phoneticPr fontId="5"/>
  </si>
  <si>
    <t>川柳大成町線整備事業</t>
    <rPh sb="0" eb="1">
      <t>カワ</t>
    </rPh>
    <rPh sb="1" eb="2">
      <t>ヤナギ</t>
    </rPh>
    <rPh sb="2" eb="4">
      <t>タイセイ</t>
    </rPh>
    <rPh sb="4" eb="5">
      <t>チョウ</t>
    </rPh>
    <rPh sb="5" eb="6">
      <t>セン</t>
    </rPh>
    <rPh sb="6" eb="8">
      <t>セイビ</t>
    </rPh>
    <rPh sb="8" eb="10">
      <t>ジギョウ</t>
    </rPh>
    <phoneticPr fontId="5"/>
  </si>
  <si>
    <t>街路用地購入費44,100、物件等補償料51,000等</t>
    <rPh sb="0" eb="2">
      <t>ガイロ</t>
    </rPh>
    <rPh sb="2" eb="4">
      <t>ヨウチ</t>
    </rPh>
    <rPh sb="4" eb="7">
      <t>コウニュウヒ</t>
    </rPh>
    <rPh sb="14" eb="16">
      <t>ブッケン</t>
    </rPh>
    <rPh sb="16" eb="17">
      <t>トウ</t>
    </rPh>
    <rPh sb="17" eb="19">
      <t>ホショウ</t>
    </rPh>
    <rPh sb="19" eb="20">
      <t>リョウ</t>
    </rPh>
    <rPh sb="26" eb="27">
      <t>トウ</t>
    </rPh>
    <phoneticPr fontId="5"/>
  </si>
  <si>
    <t>健康福祉村大袋線整備事業</t>
    <rPh sb="0" eb="2">
      <t>ケンコウ</t>
    </rPh>
    <rPh sb="2" eb="4">
      <t>フクシ</t>
    </rPh>
    <rPh sb="4" eb="5">
      <t>ムラ</t>
    </rPh>
    <rPh sb="5" eb="7">
      <t>オオブクロ</t>
    </rPh>
    <rPh sb="7" eb="8">
      <t>セン</t>
    </rPh>
    <rPh sb="8" eb="10">
      <t>セイビ</t>
    </rPh>
    <rPh sb="10" eb="12">
      <t>ジギョウ</t>
    </rPh>
    <phoneticPr fontId="5"/>
  </si>
  <si>
    <t>街路用地購入費80,300、物件等補償料31,000等</t>
    <rPh sb="0" eb="2">
      <t>ガイロ</t>
    </rPh>
    <rPh sb="2" eb="7">
      <t>ヨウチコウニュウヒ</t>
    </rPh>
    <rPh sb="14" eb="17">
      <t>ブッケントウ</t>
    </rPh>
    <rPh sb="17" eb="20">
      <t>ホショウリョウ</t>
    </rPh>
    <rPh sb="26" eb="27">
      <t>トウ</t>
    </rPh>
    <phoneticPr fontId="5"/>
  </si>
  <si>
    <t>公園施設維持管理費</t>
    <rPh sb="0" eb="2">
      <t>コウエン</t>
    </rPh>
    <rPh sb="2" eb="4">
      <t>シセツ</t>
    </rPh>
    <rPh sb="4" eb="6">
      <t>イジ</t>
    </rPh>
    <rPh sb="6" eb="9">
      <t>カンリヒ</t>
    </rPh>
    <phoneticPr fontId="5"/>
  </si>
  <si>
    <t>光熱水費84,000、修繕料20,000、公園等管理委託料363,000、公園施設補修工事費10,000等</t>
    <rPh sb="0" eb="2">
      <t>コウネツ</t>
    </rPh>
    <rPh sb="2" eb="3">
      <t>スイ</t>
    </rPh>
    <rPh sb="3" eb="4">
      <t>ヒ</t>
    </rPh>
    <rPh sb="11" eb="13">
      <t>シュウゼン</t>
    </rPh>
    <rPh sb="13" eb="14">
      <t>リョウ</t>
    </rPh>
    <rPh sb="21" eb="24">
      <t>コウエントウ</t>
    </rPh>
    <rPh sb="24" eb="26">
      <t>カンリ</t>
    </rPh>
    <rPh sb="26" eb="28">
      <t>イタク</t>
    </rPh>
    <rPh sb="28" eb="29">
      <t>リョウ</t>
    </rPh>
    <rPh sb="52" eb="53">
      <t>トウ</t>
    </rPh>
    <phoneticPr fontId="5"/>
  </si>
  <si>
    <t>公園施設改修費</t>
    <rPh sb="0" eb="2">
      <t>コウエン</t>
    </rPh>
    <rPh sb="2" eb="4">
      <t>シセツ</t>
    </rPh>
    <rPh sb="4" eb="6">
      <t>カイシュウ</t>
    </rPh>
    <rPh sb="6" eb="7">
      <t>ヒ</t>
    </rPh>
    <phoneticPr fontId="5"/>
  </si>
  <si>
    <t>公園施設改修工事費10,000等</t>
    <rPh sb="0" eb="2">
      <t>コウエン</t>
    </rPh>
    <rPh sb="2" eb="4">
      <t>シセツ</t>
    </rPh>
    <rPh sb="4" eb="6">
      <t>カイシュウ</t>
    </rPh>
    <rPh sb="6" eb="8">
      <t>コウジ</t>
    </rPh>
    <rPh sb="8" eb="9">
      <t>ヒ</t>
    </rPh>
    <rPh sb="15" eb="16">
      <t>トウ</t>
    </rPh>
    <phoneticPr fontId="5"/>
  </si>
  <si>
    <t>公園整備工事費</t>
    <rPh sb="0" eb="2">
      <t>コウエン</t>
    </rPh>
    <rPh sb="2" eb="4">
      <t>セイビ</t>
    </rPh>
    <rPh sb="4" eb="6">
      <t>コウジ</t>
    </rPh>
    <rPh sb="6" eb="7">
      <t>ヒ</t>
    </rPh>
    <phoneticPr fontId="5"/>
  </si>
  <si>
    <t>公園整備工事費30,000、公園用地購入費288,600等</t>
    <rPh sb="0" eb="2">
      <t>コウエン</t>
    </rPh>
    <rPh sb="2" eb="4">
      <t>セイビ</t>
    </rPh>
    <rPh sb="4" eb="7">
      <t>コウジヒ</t>
    </rPh>
    <rPh sb="14" eb="16">
      <t>コウエン</t>
    </rPh>
    <rPh sb="16" eb="18">
      <t>ヨウチ</t>
    </rPh>
    <rPh sb="18" eb="20">
      <t>コウニュウ</t>
    </rPh>
    <rPh sb="28" eb="29">
      <t>トウ</t>
    </rPh>
    <phoneticPr fontId="5"/>
  </si>
  <si>
    <t>しらこばと運動公園整備事業</t>
    <rPh sb="5" eb="7">
      <t>ウンドウ</t>
    </rPh>
    <rPh sb="7" eb="9">
      <t>コウエン</t>
    </rPh>
    <rPh sb="9" eb="13">
      <t>セイビジギョウ</t>
    </rPh>
    <phoneticPr fontId="5"/>
  </si>
  <si>
    <t>公園整備工事費</t>
    <rPh sb="0" eb="7">
      <t>コウエンセイビコウジヒ</t>
    </rPh>
    <phoneticPr fontId="5"/>
  </si>
  <si>
    <t>住区基幹公園等整備事業</t>
    <rPh sb="0" eb="1">
      <t>ジュウ</t>
    </rPh>
    <rPh sb="1" eb="2">
      <t>ク</t>
    </rPh>
    <rPh sb="2" eb="4">
      <t>キカン</t>
    </rPh>
    <rPh sb="4" eb="6">
      <t>コウエン</t>
    </rPh>
    <rPh sb="6" eb="7">
      <t>トウ</t>
    </rPh>
    <rPh sb="7" eb="9">
      <t>セイビ</t>
    </rPh>
    <rPh sb="9" eb="11">
      <t>ジギョウ</t>
    </rPh>
    <phoneticPr fontId="5"/>
  </si>
  <si>
    <t>測量委託料7,000、公園整備工事費390,000</t>
    <rPh sb="0" eb="5">
      <t>ソクリョウイタクリョウ</t>
    </rPh>
    <rPh sb="11" eb="13">
      <t>コウエン</t>
    </rPh>
    <rPh sb="13" eb="15">
      <t>セイビ</t>
    </rPh>
    <rPh sb="15" eb="17">
      <t>コウジ</t>
    </rPh>
    <rPh sb="17" eb="18">
      <t>ヒ</t>
    </rPh>
    <phoneticPr fontId="5"/>
  </si>
  <si>
    <t>元荒川緑道整備事業</t>
    <rPh sb="0" eb="1">
      <t>モト</t>
    </rPh>
    <rPh sb="1" eb="3">
      <t>アラカワ</t>
    </rPh>
    <rPh sb="3" eb="4">
      <t>ミドリ</t>
    </rPh>
    <rPh sb="4" eb="5">
      <t>ミチ</t>
    </rPh>
    <rPh sb="5" eb="7">
      <t>セイビ</t>
    </rPh>
    <rPh sb="7" eb="9">
      <t>ジギョウ</t>
    </rPh>
    <phoneticPr fontId="5"/>
  </si>
  <si>
    <t>元荒川緑道整備工事費</t>
    <rPh sb="5" eb="7">
      <t>セイビ</t>
    </rPh>
    <rPh sb="7" eb="9">
      <t>コウジ</t>
    </rPh>
    <phoneticPr fontId="5"/>
  </si>
  <si>
    <t>既存建築物改修促進事業</t>
    <rPh sb="0" eb="2">
      <t>キゾン</t>
    </rPh>
    <rPh sb="2" eb="5">
      <t>ケンチクブツ</t>
    </rPh>
    <rPh sb="5" eb="7">
      <t>カイシュウ</t>
    </rPh>
    <rPh sb="7" eb="9">
      <t>ソクシン</t>
    </rPh>
    <rPh sb="9" eb="11">
      <t>ジギョウ</t>
    </rPh>
    <phoneticPr fontId="5"/>
  </si>
  <si>
    <t>県指定緊急輸送道路閉塞建築物改修等補助金1,500、住宅耐震改修等補助金6,600</t>
    <rPh sb="0" eb="3">
      <t>ケンシテイ</t>
    </rPh>
    <rPh sb="3" eb="7">
      <t>キンキュウユソウ</t>
    </rPh>
    <rPh sb="7" eb="9">
      <t>ドウロ</t>
    </rPh>
    <rPh sb="9" eb="14">
      <t>ヘイソクケンチクブツ</t>
    </rPh>
    <rPh sb="14" eb="17">
      <t>カイシュウトウ</t>
    </rPh>
    <rPh sb="17" eb="20">
      <t>ホジョキン</t>
    </rPh>
    <rPh sb="26" eb="30">
      <t>ジュウタクタイシン</t>
    </rPh>
    <rPh sb="30" eb="32">
      <t>カイシュウ</t>
    </rPh>
    <rPh sb="32" eb="33">
      <t>トウ</t>
    </rPh>
    <rPh sb="33" eb="36">
      <t>ホジョキン</t>
    </rPh>
    <phoneticPr fontId="5"/>
  </si>
  <si>
    <t>空き家等適正管理事業</t>
    <rPh sb="0" eb="1">
      <t>ア</t>
    </rPh>
    <rPh sb="2" eb="3">
      <t>ヤ</t>
    </rPh>
    <rPh sb="3" eb="4">
      <t>トウ</t>
    </rPh>
    <rPh sb="4" eb="6">
      <t>テキセイ</t>
    </rPh>
    <rPh sb="6" eb="8">
      <t>カンリ</t>
    </rPh>
    <rPh sb="8" eb="10">
      <t>ジギョウ</t>
    </rPh>
    <phoneticPr fontId="5"/>
  </si>
  <si>
    <t>手数料2,500、管理不全空き家撤去等委託料1,000、空き家等対策推進事業費補助金2,000等</t>
    <rPh sb="0" eb="3">
      <t>テスウリョウ</t>
    </rPh>
    <rPh sb="28" eb="29">
      <t>ア</t>
    </rPh>
    <rPh sb="30" eb="31">
      <t>ヤ</t>
    </rPh>
    <rPh sb="31" eb="32">
      <t>トウ</t>
    </rPh>
    <rPh sb="32" eb="34">
      <t>タイサク</t>
    </rPh>
    <rPh sb="34" eb="36">
      <t>スイシン</t>
    </rPh>
    <rPh sb="36" eb="39">
      <t>ジギョウヒ</t>
    </rPh>
    <rPh sb="39" eb="42">
      <t>ホジョキン</t>
    </rPh>
    <rPh sb="47" eb="48">
      <t>トウ</t>
    </rPh>
    <phoneticPr fontId="5"/>
  </si>
  <si>
    <t>千疋幹線排水路整備事業</t>
    <rPh sb="0" eb="2">
      <t>センビキ</t>
    </rPh>
    <rPh sb="2" eb="4">
      <t>カンセン</t>
    </rPh>
    <rPh sb="4" eb="7">
      <t>ハイスイロ</t>
    </rPh>
    <rPh sb="7" eb="9">
      <t>セイビ</t>
    </rPh>
    <rPh sb="9" eb="11">
      <t>ジギョウ</t>
    </rPh>
    <phoneticPr fontId="5"/>
  </si>
  <si>
    <t>排水路整備工事費130,000等</t>
    <rPh sb="0" eb="3">
      <t>ハイスイロ</t>
    </rPh>
    <rPh sb="3" eb="5">
      <t>セイビ</t>
    </rPh>
    <rPh sb="5" eb="7">
      <t>コウジ</t>
    </rPh>
    <rPh sb="7" eb="8">
      <t>ヒ</t>
    </rPh>
    <rPh sb="15" eb="16">
      <t>トウ</t>
    </rPh>
    <phoneticPr fontId="5"/>
  </si>
  <si>
    <t>公共下水道事業会計負担金1,865,800、公共下水道事業会計補助金18,200</t>
    <rPh sb="5" eb="7">
      <t>ジギョウ</t>
    </rPh>
    <rPh sb="9" eb="12">
      <t>フタンキン</t>
    </rPh>
    <rPh sb="31" eb="34">
      <t>ホジョキン</t>
    </rPh>
    <phoneticPr fontId="5"/>
  </si>
  <si>
    <t>マンション管理適正化推進事業</t>
    <rPh sb="5" eb="7">
      <t>カンリ</t>
    </rPh>
    <rPh sb="7" eb="10">
      <t>テキセイカ</t>
    </rPh>
    <rPh sb="10" eb="14">
      <t>スイシンジギョウ</t>
    </rPh>
    <phoneticPr fontId="5"/>
  </si>
  <si>
    <t>マンション管理士派遣報償金200、マンション管理適正化推進計画策定等支援業務委託料3,800</t>
    <rPh sb="5" eb="8">
      <t>カンリシ</t>
    </rPh>
    <rPh sb="8" eb="10">
      <t>ハケン</t>
    </rPh>
    <rPh sb="10" eb="13">
      <t>ホウショウキン</t>
    </rPh>
    <phoneticPr fontId="5"/>
  </si>
  <si>
    <t>市営住宅施設管理費</t>
    <rPh sb="0" eb="2">
      <t>シエイ</t>
    </rPh>
    <rPh sb="2" eb="4">
      <t>ジュウタク</t>
    </rPh>
    <rPh sb="4" eb="6">
      <t>シセツ</t>
    </rPh>
    <rPh sb="6" eb="9">
      <t>カンリヒ</t>
    </rPh>
    <phoneticPr fontId="5"/>
  </si>
  <si>
    <r>
      <t xml:space="preserve">公営住宅管理代行委託料31,000、市営住宅再整備基本計画策定支援業務委託料9,000等
</t>
    </r>
    <r>
      <rPr>
        <b/>
        <sz val="9"/>
        <rFont val="BIZ UDゴシック"/>
        <family val="3"/>
        <charset val="128"/>
      </rPr>
      <t>【今年度の取組】</t>
    </r>
    <r>
      <rPr>
        <sz val="9"/>
        <rFont val="BIZ UDゴシック"/>
        <family val="3"/>
        <charset val="128"/>
      </rPr>
      <t xml:space="preserve">
市営住宅の継続的な供給を図るため、市営住宅再整備基本計画を策定する。</t>
    </r>
    <rPh sb="0" eb="2">
      <t>コウエイ</t>
    </rPh>
    <rPh sb="2" eb="4">
      <t>ジュウタク</t>
    </rPh>
    <rPh sb="4" eb="6">
      <t>カンリ</t>
    </rPh>
    <rPh sb="6" eb="8">
      <t>ダイコウ</t>
    </rPh>
    <rPh sb="8" eb="10">
      <t>イタク</t>
    </rPh>
    <rPh sb="10" eb="11">
      <t>リョウ</t>
    </rPh>
    <rPh sb="18" eb="22">
      <t>シエイジュウタク</t>
    </rPh>
    <rPh sb="22" eb="25">
      <t>サイセイビ</t>
    </rPh>
    <rPh sb="25" eb="29">
      <t>キホンケイカク</t>
    </rPh>
    <rPh sb="29" eb="38">
      <t>サクテイシエンギョウムイタクリョウ</t>
    </rPh>
    <rPh sb="43" eb="44">
      <t>トウ</t>
    </rPh>
    <rPh sb="54" eb="58">
      <t>シエイジュウタク</t>
    </rPh>
    <rPh sb="59" eb="62">
      <t>ケイゾクテキ</t>
    </rPh>
    <rPh sb="63" eb="65">
      <t>キョウキュウ</t>
    </rPh>
    <rPh sb="66" eb="67">
      <t>ハカ</t>
    </rPh>
    <rPh sb="71" eb="75">
      <t>シエイジュウタク</t>
    </rPh>
    <rPh sb="75" eb="78">
      <t>サイセイビ</t>
    </rPh>
    <rPh sb="78" eb="82">
      <t>キホンケイカク</t>
    </rPh>
    <rPh sb="83" eb="85">
      <t>サクテイ</t>
    </rPh>
    <phoneticPr fontId="5"/>
  </si>
  <si>
    <t>消防費</t>
    <rPh sb="0" eb="2">
      <t>ショウボウ</t>
    </rPh>
    <rPh sb="2" eb="3">
      <t>ヒ</t>
    </rPh>
    <phoneticPr fontId="5"/>
  </si>
  <si>
    <t>火災予防事業</t>
    <rPh sb="0" eb="2">
      <t>カサイ</t>
    </rPh>
    <rPh sb="2" eb="4">
      <t>ヨボウ</t>
    </rPh>
    <rPh sb="4" eb="6">
      <t>ジギョウ</t>
    </rPh>
    <phoneticPr fontId="5"/>
  </si>
  <si>
    <t>消耗品費900、防火対象物等検索システム機器等借上料1,810等</t>
    <rPh sb="0" eb="2">
      <t>ショウモウ</t>
    </rPh>
    <rPh sb="2" eb="3">
      <t>ヒン</t>
    </rPh>
    <rPh sb="3" eb="4">
      <t>ヒ</t>
    </rPh>
    <rPh sb="8" eb="10">
      <t>ボウカ</t>
    </rPh>
    <rPh sb="10" eb="13">
      <t>タイショウブツ</t>
    </rPh>
    <rPh sb="13" eb="14">
      <t>トウ</t>
    </rPh>
    <rPh sb="14" eb="16">
      <t>ケンサク</t>
    </rPh>
    <rPh sb="20" eb="22">
      <t>キキ</t>
    </rPh>
    <rPh sb="22" eb="23">
      <t>トウ</t>
    </rPh>
    <rPh sb="23" eb="25">
      <t>カリア</t>
    </rPh>
    <rPh sb="25" eb="26">
      <t>リョウ</t>
    </rPh>
    <rPh sb="31" eb="32">
      <t>ナド</t>
    </rPh>
    <phoneticPr fontId="5"/>
  </si>
  <si>
    <t>無線機保守管理委託料13,300、消防緊急情報システム機器保守管理委託料37,600、無線機購入費5,600等</t>
    <rPh sb="0" eb="3">
      <t>ムセンキ</t>
    </rPh>
    <rPh sb="3" eb="5">
      <t>ホシュ</t>
    </rPh>
    <rPh sb="5" eb="7">
      <t>カンリ</t>
    </rPh>
    <rPh sb="7" eb="10">
      <t>イタクリョウ</t>
    </rPh>
    <rPh sb="17" eb="19">
      <t>ショウボウ</t>
    </rPh>
    <rPh sb="19" eb="21">
      <t>キンキュウ</t>
    </rPh>
    <rPh sb="21" eb="23">
      <t>ジョウホウ</t>
    </rPh>
    <rPh sb="27" eb="29">
      <t>キキ</t>
    </rPh>
    <rPh sb="29" eb="31">
      <t>ホシュ</t>
    </rPh>
    <rPh sb="31" eb="33">
      <t>カンリ</t>
    </rPh>
    <rPh sb="33" eb="35">
      <t>イタク</t>
    </rPh>
    <rPh sb="35" eb="36">
      <t>リョウ</t>
    </rPh>
    <rPh sb="43" eb="49">
      <t>ムセンキコウニュウヒ</t>
    </rPh>
    <rPh sb="54" eb="55">
      <t>トウ</t>
    </rPh>
    <phoneticPr fontId="5"/>
  </si>
  <si>
    <t>火災・救助活動事業</t>
    <rPh sb="0" eb="2">
      <t>カサイ</t>
    </rPh>
    <rPh sb="3" eb="5">
      <t>キュウジョ</t>
    </rPh>
    <rPh sb="5" eb="7">
      <t>カツドウ</t>
    </rPh>
    <rPh sb="7" eb="9">
      <t>ジギョウ</t>
    </rPh>
    <phoneticPr fontId="5"/>
  </si>
  <si>
    <r>
      <t xml:space="preserve">燃料費4,100、修繕料8,000、消防用器具購入費6,200等
</t>
    </r>
    <r>
      <rPr>
        <b/>
        <sz val="9"/>
        <rFont val="BIZ UDゴシック"/>
        <family val="3"/>
        <charset val="128"/>
      </rPr>
      <t>【今年度の取組】</t>
    </r>
    <r>
      <rPr>
        <sz val="9"/>
        <rFont val="BIZ UDゴシック"/>
        <family val="3"/>
        <charset val="128"/>
      </rPr>
      <t xml:space="preserve">
各種災害に迅速・的確に対応できるよう、小型無人航空機を購入する。</t>
    </r>
    <rPh sb="0" eb="3">
      <t>ネンリョウヒ</t>
    </rPh>
    <rPh sb="18" eb="20">
      <t>ショウボウ</t>
    </rPh>
    <rPh sb="20" eb="21">
      <t>ヨウ</t>
    </rPh>
    <rPh sb="21" eb="23">
      <t>キグ</t>
    </rPh>
    <rPh sb="23" eb="26">
      <t>コウニュウヒ</t>
    </rPh>
    <rPh sb="31" eb="32">
      <t>ナド</t>
    </rPh>
    <rPh sb="42" eb="44">
      <t>カクシュ</t>
    </rPh>
    <rPh sb="44" eb="46">
      <t>サイガイ</t>
    </rPh>
    <rPh sb="47" eb="49">
      <t>ジンソク</t>
    </rPh>
    <rPh sb="50" eb="52">
      <t>テキカク</t>
    </rPh>
    <rPh sb="53" eb="55">
      <t>タイオウ</t>
    </rPh>
    <rPh sb="61" eb="63">
      <t>コガタ</t>
    </rPh>
    <rPh sb="63" eb="65">
      <t>ムジン</t>
    </rPh>
    <rPh sb="65" eb="68">
      <t>コウクウキ</t>
    </rPh>
    <rPh sb="69" eb="71">
      <t>コウニュウ</t>
    </rPh>
    <phoneticPr fontId="5"/>
  </si>
  <si>
    <t>救急活動事業</t>
    <rPh sb="0" eb="2">
      <t>キュウキュウ</t>
    </rPh>
    <rPh sb="2" eb="4">
      <t>カツドウ</t>
    </rPh>
    <rPh sb="4" eb="6">
      <t>ジギョウ</t>
    </rPh>
    <phoneticPr fontId="5"/>
  </si>
  <si>
    <t>燃料費17,000、医薬材料費6,300、感染防止服借上料3,050等</t>
    <rPh sb="0" eb="3">
      <t>ネンリョウヒ</t>
    </rPh>
    <rPh sb="10" eb="12">
      <t>イヤク</t>
    </rPh>
    <rPh sb="12" eb="15">
      <t>ザイリョウヒ</t>
    </rPh>
    <rPh sb="21" eb="26">
      <t>カンセンボウシフク</t>
    </rPh>
    <rPh sb="26" eb="29">
      <t>カリアゲリョウ</t>
    </rPh>
    <rPh sb="34" eb="35">
      <t>トウ</t>
    </rPh>
    <phoneticPr fontId="5"/>
  </si>
  <si>
    <t>救急高度化推進事業</t>
    <rPh sb="0" eb="5">
      <t>キュウキュウコウドカ</t>
    </rPh>
    <rPh sb="5" eb="9">
      <t>スイシンジギョウ</t>
    </rPh>
    <phoneticPr fontId="5"/>
  </si>
  <si>
    <t>救急救命士病院実習委託料2,450、救急医学等講習会負担金4,170等</t>
    <rPh sb="0" eb="5">
      <t>キュウキュウキュウメイシ</t>
    </rPh>
    <rPh sb="5" eb="9">
      <t>ビョウインジッシュウ</t>
    </rPh>
    <rPh sb="9" eb="12">
      <t>イタクリョウ</t>
    </rPh>
    <rPh sb="18" eb="23">
      <t>キュウキュウイガクトウ</t>
    </rPh>
    <rPh sb="23" eb="26">
      <t>コウシュウカイ</t>
    </rPh>
    <rPh sb="26" eb="29">
      <t>フタンキン</t>
    </rPh>
    <rPh sb="34" eb="35">
      <t>トウ</t>
    </rPh>
    <phoneticPr fontId="5"/>
  </si>
  <si>
    <t>応急手当普及啓発事業</t>
    <rPh sb="0" eb="2">
      <t>オウキュウ</t>
    </rPh>
    <rPh sb="2" eb="4">
      <t>テアテ</t>
    </rPh>
    <rPh sb="4" eb="6">
      <t>フキュウ</t>
    </rPh>
    <rPh sb="6" eb="8">
      <t>ケイハツ</t>
    </rPh>
    <rPh sb="8" eb="10">
      <t>ジギョウ</t>
    </rPh>
    <phoneticPr fontId="5"/>
  </si>
  <si>
    <t>消耗品費300、自動体外式除細動器借上料4,240等</t>
    <rPh sb="0" eb="4">
      <t>ショウモウヒンヒ</t>
    </rPh>
    <rPh sb="8" eb="10">
      <t>ジドウ</t>
    </rPh>
    <rPh sb="10" eb="12">
      <t>タイガイ</t>
    </rPh>
    <rPh sb="12" eb="13">
      <t>シキ</t>
    </rPh>
    <rPh sb="13" eb="16">
      <t>ジョサイドウ</t>
    </rPh>
    <rPh sb="16" eb="17">
      <t>キ</t>
    </rPh>
    <rPh sb="17" eb="18">
      <t>シャク</t>
    </rPh>
    <rPh sb="18" eb="19">
      <t>ジョウ</t>
    </rPh>
    <rPh sb="19" eb="20">
      <t>リョウ</t>
    </rPh>
    <rPh sb="25" eb="26">
      <t>ナド</t>
    </rPh>
    <phoneticPr fontId="5"/>
  </si>
  <si>
    <t>消防指令業務共同運用事業</t>
    <rPh sb="0" eb="2">
      <t>ショウボウ</t>
    </rPh>
    <rPh sb="2" eb="4">
      <t>シレイ</t>
    </rPh>
    <rPh sb="4" eb="6">
      <t>ギョウム</t>
    </rPh>
    <rPh sb="6" eb="8">
      <t>キョウドウ</t>
    </rPh>
    <rPh sb="8" eb="10">
      <t>ウンヨウ</t>
    </rPh>
    <rPh sb="10" eb="12">
      <t>ジギョウ</t>
    </rPh>
    <phoneticPr fontId="5"/>
  </si>
  <si>
    <r>
      <t xml:space="preserve">設計委託料16,800、自動車購入費3,700等
</t>
    </r>
    <r>
      <rPr>
        <b/>
        <sz val="9"/>
        <rFont val="BIZ UDゴシック"/>
        <family val="3"/>
        <charset val="128"/>
      </rPr>
      <t>【今年度の取組】</t>
    </r>
    <r>
      <rPr>
        <sz val="9"/>
        <rFont val="BIZ UDゴシック"/>
        <family val="3"/>
        <charset val="128"/>
      </rPr>
      <t xml:space="preserve">
消防行財政の合理化及び効率化を図るため、東南部地域を管轄する5消防本部（局）において、消防指令に関する事務を共同して管理・執行する。</t>
    </r>
    <rPh sb="0" eb="5">
      <t>セッケイイタクリョウ</t>
    </rPh>
    <rPh sb="23" eb="24">
      <t>トウ</t>
    </rPh>
    <phoneticPr fontId="5"/>
  </si>
  <si>
    <t>消防団活動費</t>
    <rPh sb="0" eb="3">
      <t>ショウボウダン</t>
    </rPh>
    <rPh sb="3" eb="5">
      <t>カツドウ</t>
    </rPh>
    <rPh sb="5" eb="6">
      <t>ヒ</t>
    </rPh>
    <phoneticPr fontId="5"/>
  </si>
  <si>
    <t>消耗品費4,200、修繕料2,800等</t>
    <rPh sb="0" eb="2">
      <t>ショウモウ</t>
    </rPh>
    <rPh sb="2" eb="3">
      <t>ヒン</t>
    </rPh>
    <rPh sb="3" eb="4">
      <t>ヒ</t>
    </rPh>
    <rPh sb="10" eb="12">
      <t>シュウゼン</t>
    </rPh>
    <rPh sb="12" eb="13">
      <t>リョウ</t>
    </rPh>
    <rPh sb="18" eb="19">
      <t>ナド</t>
    </rPh>
    <phoneticPr fontId="5"/>
  </si>
  <si>
    <t>消防署所整備事業</t>
    <rPh sb="0" eb="3">
      <t>ショウボウショ</t>
    </rPh>
    <rPh sb="3" eb="4">
      <t>トコロ</t>
    </rPh>
    <rPh sb="4" eb="6">
      <t>セイビ</t>
    </rPh>
    <rPh sb="6" eb="8">
      <t>ジギョウ</t>
    </rPh>
    <phoneticPr fontId="5"/>
  </si>
  <si>
    <r>
      <t xml:space="preserve">設計委託料17,000、造成工事費45,100、（仮称）桜井分署用地取得費100,200等
</t>
    </r>
    <r>
      <rPr>
        <b/>
        <sz val="9"/>
        <rFont val="BIZ UDゴシック"/>
        <family val="3"/>
        <charset val="128"/>
      </rPr>
      <t>【今年度の取組】</t>
    </r>
    <r>
      <rPr>
        <sz val="9"/>
        <rFont val="BIZ UDゴシック"/>
        <family val="3"/>
        <charset val="128"/>
      </rPr>
      <t xml:space="preserve">
（仮称）桜井分署の設計に着手する。</t>
    </r>
    <rPh sb="0" eb="2">
      <t>セッケイ</t>
    </rPh>
    <rPh sb="2" eb="5">
      <t>イタクリョウ</t>
    </rPh>
    <rPh sb="12" eb="17">
      <t>ゾウセイコウジヒ</t>
    </rPh>
    <rPh sb="25" eb="27">
      <t>カショウ</t>
    </rPh>
    <rPh sb="28" eb="30">
      <t>サクライ</t>
    </rPh>
    <rPh sb="30" eb="32">
      <t>ブンショ</t>
    </rPh>
    <rPh sb="32" eb="34">
      <t>ヨウチ</t>
    </rPh>
    <rPh sb="34" eb="36">
      <t>シュトク</t>
    </rPh>
    <rPh sb="36" eb="37">
      <t>ヒ</t>
    </rPh>
    <rPh sb="44" eb="45">
      <t>トウ</t>
    </rPh>
    <rPh sb="64" eb="66">
      <t>セッケイ</t>
    </rPh>
    <rPh sb="67" eb="69">
      <t>チャクシュ</t>
    </rPh>
    <phoneticPr fontId="5"/>
  </si>
  <si>
    <t>消防団施設整備事業</t>
    <rPh sb="0" eb="3">
      <t>ショウボウダン</t>
    </rPh>
    <rPh sb="3" eb="5">
      <t>シセツ</t>
    </rPh>
    <rPh sb="5" eb="7">
      <t>セイビ</t>
    </rPh>
    <rPh sb="7" eb="9">
      <t>ジギョウ</t>
    </rPh>
    <phoneticPr fontId="5"/>
  </si>
  <si>
    <t>測量委託料870、消防器具置場解体工事費6,600、物件等補償料2,800</t>
    <rPh sb="0" eb="5">
      <t>ソクリョウイタクリョウ</t>
    </rPh>
    <rPh sb="9" eb="11">
      <t>ショウボウ</t>
    </rPh>
    <rPh sb="11" eb="13">
      <t>キグ</t>
    </rPh>
    <rPh sb="13" eb="15">
      <t>オキバ</t>
    </rPh>
    <rPh sb="15" eb="17">
      <t>カイタイ</t>
    </rPh>
    <rPh sb="17" eb="19">
      <t>コウジ</t>
    </rPh>
    <rPh sb="19" eb="20">
      <t>ヒ</t>
    </rPh>
    <rPh sb="26" eb="32">
      <t>ブッケントウホショウリョウ</t>
    </rPh>
    <phoneticPr fontId="5"/>
  </si>
  <si>
    <t>消防水利整備事業</t>
    <rPh sb="0" eb="2">
      <t>ショウボウ</t>
    </rPh>
    <rPh sb="2" eb="4">
      <t>スイリ</t>
    </rPh>
    <rPh sb="4" eb="6">
      <t>セイビ</t>
    </rPh>
    <rPh sb="6" eb="8">
      <t>ジギョウ</t>
    </rPh>
    <phoneticPr fontId="5"/>
  </si>
  <si>
    <t>防火水槽解体工事費17,000、消火栓撤去・移設工事費負担金40,000等</t>
    <rPh sb="16" eb="18">
      <t>ショウカ</t>
    </rPh>
    <rPh sb="18" eb="19">
      <t>セン</t>
    </rPh>
    <rPh sb="19" eb="21">
      <t>テッキョ</t>
    </rPh>
    <rPh sb="22" eb="24">
      <t>イセツ</t>
    </rPh>
    <rPh sb="24" eb="26">
      <t>コウジ</t>
    </rPh>
    <rPh sb="26" eb="27">
      <t>ヒ</t>
    </rPh>
    <rPh sb="27" eb="30">
      <t>フタンキン</t>
    </rPh>
    <rPh sb="36" eb="37">
      <t>ナド</t>
    </rPh>
    <phoneticPr fontId="5"/>
  </si>
  <si>
    <r>
      <t xml:space="preserve">設計委託料41,000、監理委託料4,800、共同消防指令センター建設工事費400,000等
</t>
    </r>
    <r>
      <rPr>
        <b/>
        <sz val="9"/>
        <rFont val="BIZ UDゴシック"/>
        <family val="3"/>
        <charset val="128"/>
      </rPr>
      <t>【今年度の取組】</t>
    </r>
    <r>
      <rPr>
        <sz val="9"/>
        <rFont val="BIZ UDゴシック"/>
        <family val="3"/>
        <charset val="128"/>
      </rPr>
      <t xml:space="preserve">
（仮称）共同消防指令センター建設工事に着手する。</t>
    </r>
    <rPh sb="0" eb="2">
      <t>セッケイ</t>
    </rPh>
    <rPh sb="2" eb="5">
      <t>イタクリョウ</t>
    </rPh>
    <rPh sb="45" eb="46">
      <t>トウ</t>
    </rPh>
    <rPh sb="72" eb="74">
      <t>コウジ</t>
    </rPh>
    <rPh sb="75" eb="77">
      <t>チャクシュ</t>
    </rPh>
    <phoneticPr fontId="5"/>
  </si>
  <si>
    <t>救急自動車等整備事業</t>
    <rPh sb="0" eb="5">
      <t>キュウキュウジドウシャ</t>
    </rPh>
    <rPh sb="5" eb="6">
      <t>トウ</t>
    </rPh>
    <rPh sb="6" eb="8">
      <t>セイビ</t>
    </rPh>
    <rPh sb="8" eb="10">
      <t>ジギョウ</t>
    </rPh>
    <phoneticPr fontId="5"/>
  </si>
  <si>
    <r>
      <t xml:space="preserve">高規格救急自動車購入費21,000、高度救命処置用資機材購入費14,000
</t>
    </r>
    <r>
      <rPr>
        <b/>
        <sz val="9"/>
        <rFont val="BIZ UDゴシック"/>
        <family val="3"/>
        <charset val="128"/>
      </rPr>
      <t>【今年度の取組】</t>
    </r>
    <r>
      <rPr>
        <sz val="9"/>
        <rFont val="BIZ UDゴシック"/>
        <family val="3"/>
        <charset val="128"/>
      </rPr>
      <t xml:space="preserve">
高規格救急自動車（高度救命処置用資機材を含む）を1台増車する。</t>
    </r>
    <rPh sb="0" eb="1">
      <t>コウ</t>
    </rPh>
    <rPh sb="1" eb="3">
      <t>キカク</t>
    </rPh>
    <rPh sb="3" eb="5">
      <t>キュウキュウ</t>
    </rPh>
    <rPh sb="5" eb="8">
      <t>ジドウシャ</t>
    </rPh>
    <rPh sb="8" eb="11">
      <t>コウニュウヒ</t>
    </rPh>
    <rPh sb="18" eb="20">
      <t>コウド</t>
    </rPh>
    <rPh sb="20" eb="22">
      <t>キュウメイ</t>
    </rPh>
    <rPh sb="22" eb="24">
      <t>ショチ</t>
    </rPh>
    <rPh sb="24" eb="25">
      <t>ヨウ</t>
    </rPh>
    <rPh sb="25" eb="28">
      <t>シキザイ</t>
    </rPh>
    <rPh sb="28" eb="30">
      <t>コウニュウ</t>
    </rPh>
    <rPh sb="30" eb="31">
      <t>ヒ</t>
    </rPh>
    <phoneticPr fontId="5"/>
  </si>
  <si>
    <t>消防自動車等整備事業</t>
    <rPh sb="0" eb="2">
      <t>ショウボウ</t>
    </rPh>
    <rPh sb="2" eb="5">
      <t>ジドウシャ</t>
    </rPh>
    <rPh sb="5" eb="6">
      <t>トウ</t>
    </rPh>
    <rPh sb="6" eb="8">
      <t>セイビ</t>
    </rPh>
    <rPh sb="8" eb="10">
      <t>ジギョウ</t>
    </rPh>
    <phoneticPr fontId="5"/>
  </si>
  <si>
    <r>
      <t xml:space="preserve">消防ポンプ自動車購入費65,000、指揮車購入費25,000
</t>
    </r>
    <r>
      <rPr>
        <b/>
        <sz val="9"/>
        <rFont val="BIZ UDゴシック"/>
        <family val="3"/>
        <charset val="128"/>
      </rPr>
      <t>【今年度の取組】</t>
    </r>
    <r>
      <rPr>
        <sz val="9"/>
        <rFont val="BIZ UDゴシック"/>
        <family val="3"/>
        <charset val="128"/>
      </rPr>
      <t xml:space="preserve">
水槽付消防ポンプ自動車を1台更新し、現行の車両を予備車として運用する。</t>
    </r>
    <rPh sb="0" eb="2">
      <t>ショウボウ</t>
    </rPh>
    <rPh sb="5" eb="8">
      <t>ジドウシャ</t>
    </rPh>
    <rPh sb="8" eb="11">
      <t>コウニュウヒ</t>
    </rPh>
    <rPh sb="53" eb="54">
      <t>ダイ</t>
    </rPh>
    <rPh sb="54" eb="56">
      <t>コウシン</t>
    </rPh>
    <rPh sb="58" eb="60">
      <t>ゲンコウ</t>
    </rPh>
    <rPh sb="61" eb="63">
      <t>シャリョウ</t>
    </rPh>
    <rPh sb="64" eb="66">
      <t>ヨビ</t>
    </rPh>
    <rPh sb="66" eb="67">
      <t>シャ</t>
    </rPh>
    <rPh sb="70" eb="72">
      <t>ウンヨウ</t>
    </rPh>
    <phoneticPr fontId="5"/>
  </si>
  <si>
    <t>消防団車両等整備事業</t>
    <phoneticPr fontId="5"/>
  </si>
  <si>
    <t>小型動力ポンプ付軽消防自動車購入費</t>
    <rPh sb="0" eb="2">
      <t>コガタ</t>
    </rPh>
    <rPh sb="2" eb="4">
      <t>ドウリョク</t>
    </rPh>
    <rPh sb="7" eb="8">
      <t>ヅケ</t>
    </rPh>
    <rPh sb="8" eb="9">
      <t>ケイ</t>
    </rPh>
    <rPh sb="9" eb="11">
      <t>ショウボウ</t>
    </rPh>
    <rPh sb="11" eb="14">
      <t>ジドウシャ</t>
    </rPh>
    <rPh sb="14" eb="17">
      <t>コウニュウヒ</t>
    </rPh>
    <phoneticPr fontId="5"/>
  </si>
  <si>
    <t>教育費</t>
    <rPh sb="0" eb="2">
      <t>キョウイク</t>
    </rPh>
    <rPh sb="2" eb="3">
      <t>ヒ</t>
    </rPh>
    <phoneticPr fontId="5"/>
  </si>
  <si>
    <t>特別支援教育支援員等配置事業</t>
    <phoneticPr fontId="5"/>
  </si>
  <si>
    <r>
      <t xml:space="preserve">会計年度任用職員報酬95,400、会計年度任用職員期末手当8,500等
</t>
    </r>
    <r>
      <rPr>
        <b/>
        <sz val="9"/>
        <color theme="1"/>
        <rFont val="BIZ UDゴシック"/>
        <family val="3"/>
        <charset val="128"/>
      </rPr>
      <t>【今年度の取組】</t>
    </r>
    <r>
      <rPr>
        <sz val="9"/>
        <color theme="1"/>
        <rFont val="BIZ UDゴシック"/>
        <family val="3"/>
        <charset val="128"/>
      </rPr>
      <t xml:space="preserve">
平常時についてもスクールサポートスタッフを全校配置する。</t>
    </r>
    <rPh sb="0" eb="2">
      <t>カイケイ</t>
    </rPh>
    <rPh sb="2" eb="4">
      <t>ネンド</t>
    </rPh>
    <rPh sb="4" eb="6">
      <t>ニンヨウ</t>
    </rPh>
    <rPh sb="6" eb="8">
      <t>ショクイン</t>
    </rPh>
    <rPh sb="8" eb="10">
      <t>ホウシュウ</t>
    </rPh>
    <rPh sb="17" eb="21">
      <t>カイケイネンド</t>
    </rPh>
    <rPh sb="21" eb="25">
      <t>ニンヨウショクイン</t>
    </rPh>
    <rPh sb="25" eb="27">
      <t>キマツ</t>
    </rPh>
    <rPh sb="27" eb="29">
      <t>テアテ</t>
    </rPh>
    <rPh sb="34" eb="35">
      <t>トウ</t>
    </rPh>
    <rPh sb="45" eb="48">
      <t>ヘイジョウジ</t>
    </rPh>
    <rPh sb="66" eb="70">
      <t>ゼンコウハイチ</t>
    </rPh>
    <phoneticPr fontId="5"/>
  </si>
  <si>
    <t>外国語指導事業</t>
    <rPh sb="0" eb="3">
      <t>ガイコクゴ</t>
    </rPh>
    <rPh sb="3" eb="5">
      <t>シドウ</t>
    </rPh>
    <rPh sb="5" eb="7">
      <t>ジギョウ</t>
    </rPh>
    <phoneticPr fontId="5"/>
  </si>
  <si>
    <t>外国語指導委託料</t>
    <rPh sb="0" eb="3">
      <t>ガイコクゴ</t>
    </rPh>
    <rPh sb="3" eb="5">
      <t>シドウ</t>
    </rPh>
    <rPh sb="5" eb="7">
      <t>イタク</t>
    </rPh>
    <rPh sb="7" eb="8">
      <t>リョウ</t>
    </rPh>
    <phoneticPr fontId="5"/>
  </si>
  <si>
    <t>学校教育推進事業</t>
    <rPh sb="0" eb="2">
      <t>ガッコウ</t>
    </rPh>
    <rPh sb="2" eb="4">
      <t>キョウイク</t>
    </rPh>
    <rPh sb="4" eb="6">
      <t>スイシン</t>
    </rPh>
    <rPh sb="6" eb="8">
      <t>ジギョウ</t>
    </rPh>
    <phoneticPr fontId="5"/>
  </si>
  <si>
    <t>学校運営協議会委員報酬7,000、自動車等借上料23,000等</t>
    <rPh sb="17" eb="21">
      <t>ジドウシャナド</t>
    </rPh>
    <rPh sb="21" eb="22">
      <t>シャク</t>
    </rPh>
    <rPh sb="22" eb="23">
      <t>ジョウ</t>
    </rPh>
    <rPh sb="23" eb="24">
      <t>リョウ</t>
    </rPh>
    <rPh sb="30" eb="31">
      <t>トウ</t>
    </rPh>
    <phoneticPr fontId="5"/>
  </si>
  <si>
    <t>学校図書館運営活性化事業</t>
    <rPh sb="0" eb="2">
      <t>ガッコウ</t>
    </rPh>
    <rPh sb="2" eb="4">
      <t>トショ</t>
    </rPh>
    <rPh sb="4" eb="5">
      <t>カン</t>
    </rPh>
    <rPh sb="5" eb="7">
      <t>ウンエイ</t>
    </rPh>
    <rPh sb="7" eb="10">
      <t>カッセイカ</t>
    </rPh>
    <rPh sb="10" eb="12">
      <t>ジギョウ</t>
    </rPh>
    <phoneticPr fontId="5"/>
  </si>
  <si>
    <r>
      <t xml:space="preserve">会計年度任用職員報酬43,100、会計年度任用職員期末手当7,100等
</t>
    </r>
    <r>
      <rPr>
        <b/>
        <sz val="9"/>
        <color theme="1"/>
        <rFont val="BIZ UDゴシック"/>
        <family val="3"/>
        <charset val="128"/>
      </rPr>
      <t>【今年度の取組】</t>
    </r>
    <r>
      <rPr>
        <sz val="9"/>
        <color theme="1"/>
        <rFont val="BIZ UDゴシック"/>
        <family val="3"/>
        <charset val="128"/>
      </rPr>
      <t xml:space="preserve">
学校司書を増員する。</t>
    </r>
    <rPh sb="0" eb="2">
      <t>カイケイ</t>
    </rPh>
    <rPh sb="2" eb="4">
      <t>ネンド</t>
    </rPh>
    <rPh sb="4" eb="6">
      <t>ニンヨウ</t>
    </rPh>
    <rPh sb="6" eb="8">
      <t>ショクイン</t>
    </rPh>
    <rPh sb="8" eb="10">
      <t>ホウシュウ</t>
    </rPh>
    <rPh sb="23" eb="25">
      <t>ショクイン</t>
    </rPh>
    <rPh sb="25" eb="29">
      <t>キマツテアテ</t>
    </rPh>
    <rPh sb="34" eb="35">
      <t>ナド</t>
    </rPh>
    <rPh sb="45" eb="47">
      <t>ガッコウ</t>
    </rPh>
    <rPh sb="47" eb="49">
      <t>シショ</t>
    </rPh>
    <rPh sb="50" eb="52">
      <t>ゾウイン</t>
    </rPh>
    <phoneticPr fontId="5"/>
  </si>
  <si>
    <t>研究委嘱校等支援事業</t>
  </si>
  <si>
    <t>印刷製本費520、研究委嘱校等支援事業委託料7,000等</t>
    <rPh sb="0" eb="2">
      <t>インサツ</t>
    </rPh>
    <rPh sb="2" eb="4">
      <t>セイホン</t>
    </rPh>
    <rPh sb="4" eb="5">
      <t>ヒ</t>
    </rPh>
    <rPh sb="9" eb="14">
      <t>ケンキュウイショクコウ</t>
    </rPh>
    <rPh sb="14" eb="15">
      <t>トウ</t>
    </rPh>
    <rPh sb="15" eb="19">
      <t>シエンジギョウ</t>
    </rPh>
    <rPh sb="19" eb="22">
      <t>イタクリョウ</t>
    </rPh>
    <rPh sb="27" eb="28">
      <t>ナド</t>
    </rPh>
    <phoneticPr fontId="5"/>
  </si>
  <si>
    <t>人権教育推進事業（指導課）</t>
    <rPh sb="0" eb="2">
      <t>ジンケン</t>
    </rPh>
    <rPh sb="2" eb="4">
      <t>キョウイク</t>
    </rPh>
    <rPh sb="4" eb="6">
      <t>スイシン</t>
    </rPh>
    <rPh sb="6" eb="8">
      <t>ジギョウ</t>
    </rPh>
    <rPh sb="9" eb="11">
      <t>シドウ</t>
    </rPh>
    <rPh sb="11" eb="12">
      <t>カ</t>
    </rPh>
    <phoneticPr fontId="5"/>
  </si>
  <si>
    <t>講師等謝礼980、視聴覚器材購入費480等</t>
    <rPh sb="0" eb="3">
      <t>コウシトウ</t>
    </rPh>
    <rPh sb="3" eb="5">
      <t>シャレイ</t>
    </rPh>
    <rPh sb="9" eb="12">
      <t>シチョウカク</t>
    </rPh>
    <rPh sb="12" eb="14">
      <t>キザイ</t>
    </rPh>
    <rPh sb="14" eb="17">
      <t>コウニュウヒ</t>
    </rPh>
    <rPh sb="20" eb="21">
      <t>トウ</t>
    </rPh>
    <phoneticPr fontId="5"/>
  </si>
  <si>
    <t>副読本等整備事業</t>
    <rPh sb="0" eb="4">
      <t>フクドクホントウ</t>
    </rPh>
    <rPh sb="4" eb="8">
      <t>セイビジギョウ</t>
    </rPh>
    <phoneticPr fontId="5"/>
  </si>
  <si>
    <t>消耗品費2,500、社会科副読本等制作委託料2,100</t>
    <rPh sb="0" eb="4">
      <t>ショウモウヒンヒ</t>
    </rPh>
    <rPh sb="10" eb="13">
      <t>シャカイカ</t>
    </rPh>
    <rPh sb="13" eb="17">
      <t>フクドクホントウ</t>
    </rPh>
    <rPh sb="17" eb="19">
      <t>セイサク</t>
    </rPh>
    <rPh sb="19" eb="22">
      <t>イタクリョウ</t>
    </rPh>
    <phoneticPr fontId="5"/>
  </si>
  <si>
    <t>教育研究事業</t>
    <rPh sb="0" eb="2">
      <t>キョウイク</t>
    </rPh>
    <rPh sb="2" eb="4">
      <t>ケンキュウ</t>
    </rPh>
    <rPh sb="4" eb="6">
      <t>ジギョウ</t>
    </rPh>
    <phoneticPr fontId="5"/>
  </si>
  <si>
    <t>会計年度任用職員報酬8,900、教育研究会等負担金2,450等</t>
    <rPh sb="0" eb="2">
      <t>カイケイ</t>
    </rPh>
    <rPh sb="2" eb="4">
      <t>ネンド</t>
    </rPh>
    <rPh sb="4" eb="6">
      <t>ニンヨウ</t>
    </rPh>
    <rPh sb="6" eb="8">
      <t>ショクイン</t>
    </rPh>
    <rPh sb="8" eb="10">
      <t>ホウシュウ</t>
    </rPh>
    <rPh sb="16" eb="22">
      <t>キョウイクケンキュウカイトウ</t>
    </rPh>
    <rPh sb="22" eb="25">
      <t>フタンキン</t>
    </rPh>
    <rPh sb="30" eb="31">
      <t>トウ</t>
    </rPh>
    <phoneticPr fontId="5"/>
  </si>
  <si>
    <t>教職員研修事業</t>
    <rPh sb="0" eb="3">
      <t>キョウショクイン</t>
    </rPh>
    <rPh sb="3" eb="5">
      <t>ケンシュウ</t>
    </rPh>
    <rPh sb="5" eb="7">
      <t>ジギョウ</t>
    </rPh>
    <phoneticPr fontId="5"/>
  </si>
  <si>
    <t>教職員研修委託料2,380等</t>
    <rPh sb="0" eb="3">
      <t>キョウショクイン</t>
    </rPh>
    <rPh sb="3" eb="5">
      <t>ケンシュウ</t>
    </rPh>
    <rPh sb="5" eb="7">
      <t>イタク</t>
    </rPh>
    <rPh sb="7" eb="8">
      <t>リョウ</t>
    </rPh>
    <rPh sb="13" eb="14">
      <t>トウ</t>
    </rPh>
    <phoneticPr fontId="5"/>
  </si>
  <si>
    <t>教育相談事業</t>
    <rPh sb="0" eb="2">
      <t>キョウイク</t>
    </rPh>
    <rPh sb="2" eb="4">
      <t>ソウダン</t>
    </rPh>
    <rPh sb="4" eb="6">
      <t>ジギョウ</t>
    </rPh>
    <phoneticPr fontId="5"/>
  </si>
  <si>
    <t>会計年度任用職員報酬69,000、会計年度任用職員期末手当6,700等</t>
    <rPh sb="0" eb="2">
      <t>カイケイ</t>
    </rPh>
    <rPh sb="2" eb="4">
      <t>ネンド</t>
    </rPh>
    <rPh sb="4" eb="6">
      <t>ニンヨウ</t>
    </rPh>
    <rPh sb="6" eb="8">
      <t>ショクイン</t>
    </rPh>
    <rPh sb="8" eb="10">
      <t>ホウシュウ</t>
    </rPh>
    <rPh sb="17" eb="19">
      <t>カイケイ</t>
    </rPh>
    <rPh sb="19" eb="21">
      <t>ネンド</t>
    </rPh>
    <rPh sb="21" eb="23">
      <t>ニンヨウ</t>
    </rPh>
    <rPh sb="23" eb="25">
      <t>ショクイン</t>
    </rPh>
    <rPh sb="25" eb="27">
      <t>キマツ</t>
    </rPh>
    <rPh sb="27" eb="29">
      <t>テアテ</t>
    </rPh>
    <rPh sb="34" eb="35">
      <t>トウ</t>
    </rPh>
    <phoneticPr fontId="5"/>
  </si>
  <si>
    <t>特別支援教育推進事業</t>
    <rPh sb="0" eb="2">
      <t>トクベツ</t>
    </rPh>
    <rPh sb="2" eb="4">
      <t>シエン</t>
    </rPh>
    <rPh sb="4" eb="6">
      <t>キョウイク</t>
    </rPh>
    <rPh sb="6" eb="8">
      <t>スイシン</t>
    </rPh>
    <rPh sb="8" eb="10">
      <t>ジギョウ</t>
    </rPh>
    <phoneticPr fontId="5"/>
  </si>
  <si>
    <t>障がい児就学支援委員会委員報酬130、発達支援訪問指導員謝礼2,700等</t>
    <rPh sb="0" eb="1">
      <t>ショウ</t>
    </rPh>
    <rPh sb="3" eb="4">
      <t>ジ</t>
    </rPh>
    <rPh sb="4" eb="6">
      <t>シュウガク</t>
    </rPh>
    <rPh sb="6" eb="8">
      <t>シエン</t>
    </rPh>
    <rPh sb="8" eb="11">
      <t>イインカイ</t>
    </rPh>
    <rPh sb="11" eb="13">
      <t>イイン</t>
    </rPh>
    <rPh sb="13" eb="15">
      <t>ホウシュウ</t>
    </rPh>
    <rPh sb="19" eb="21">
      <t>ハッタツ</t>
    </rPh>
    <rPh sb="21" eb="23">
      <t>シエン</t>
    </rPh>
    <rPh sb="23" eb="25">
      <t>ホウモン</t>
    </rPh>
    <rPh sb="25" eb="28">
      <t>シドウイン</t>
    </rPh>
    <rPh sb="28" eb="30">
      <t>シャレイ</t>
    </rPh>
    <rPh sb="35" eb="36">
      <t>ナド</t>
    </rPh>
    <phoneticPr fontId="5"/>
  </si>
  <si>
    <t>学校系ネットワーク運用事業</t>
    <rPh sb="0" eb="2">
      <t>ガッコウ</t>
    </rPh>
    <rPh sb="2" eb="3">
      <t>ケイ</t>
    </rPh>
    <rPh sb="9" eb="11">
      <t>ウンヨウ</t>
    </rPh>
    <rPh sb="11" eb="13">
      <t>ジギョウ</t>
    </rPh>
    <phoneticPr fontId="5"/>
  </si>
  <si>
    <t>学校系ネットワーク保守管理等委託料218,400、情報処理機器等借上料101,500等</t>
    <rPh sb="0" eb="2">
      <t>ガッコウ</t>
    </rPh>
    <rPh sb="2" eb="3">
      <t>ケイ</t>
    </rPh>
    <rPh sb="9" eb="11">
      <t>ホシュ</t>
    </rPh>
    <rPh sb="11" eb="13">
      <t>カンリ</t>
    </rPh>
    <rPh sb="13" eb="14">
      <t>ナド</t>
    </rPh>
    <rPh sb="14" eb="17">
      <t>イタクリョウ</t>
    </rPh>
    <rPh sb="25" eb="27">
      <t>ジョウホウ</t>
    </rPh>
    <phoneticPr fontId="5"/>
  </si>
  <si>
    <t>校内系ネットワーク運用事業</t>
    <rPh sb="0" eb="2">
      <t>コウナイ</t>
    </rPh>
    <rPh sb="2" eb="3">
      <t>ケイ</t>
    </rPh>
    <rPh sb="9" eb="11">
      <t>ウンヨウ</t>
    </rPh>
    <rPh sb="11" eb="13">
      <t>ジギョウ</t>
    </rPh>
    <phoneticPr fontId="5"/>
  </si>
  <si>
    <r>
      <t xml:space="preserve">校内系ネットワーク保守管理等委託料820,000、情報処理機器等借上料140,700等
</t>
    </r>
    <r>
      <rPr>
        <b/>
        <sz val="9"/>
        <rFont val="BIZ UDゴシック"/>
        <family val="3"/>
        <charset val="128"/>
      </rPr>
      <t>【今年度の取組】</t>
    </r>
    <r>
      <rPr>
        <sz val="9"/>
        <rFont val="BIZ UDゴシック"/>
        <family val="3"/>
        <charset val="128"/>
      </rPr>
      <t xml:space="preserve">
小中学校の特別教室にアクセスポイントを設置する。</t>
    </r>
    <rPh sb="0" eb="2">
      <t>コウナイ</t>
    </rPh>
    <rPh sb="2" eb="3">
      <t>ケイ</t>
    </rPh>
    <rPh sb="9" eb="11">
      <t>ホシュ</t>
    </rPh>
    <rPh sb="11" eb="13">
      <t>カンリ</t>
    </rPh>
    <rPh sb="13" eb="14">
      <t>ナド</t>
    </rPh>
    <rPh sb="14" eb="17">
      <t>イタクリョウ</t>
    </rPh>
    <rPh sb="25" eb="27">
      <t>ジョウホウ</t>
    </rPh>
    <rPh sb="42" eb="43">
      <t>ナド</t>
    </rPh>
    <rPh sb="53" eb="57">
      <t>ショウチュウガッコウ</t>
    </rPh>
    <rPh sb="58" eb="62">
      <t>トクベツキョウシツ</t>
    </rPh>
    <rPh sb="72" eb="74">
      <t>セッチ</t>
    </rPh>
    <phoneticPr fontId="5"/>
  </si>
  <si>
    <t>科学技術体験センター管理運営費</t>
    <rPh sb="0" eb="2">
      <t>カガク</t>
    </rPh>
    <rPh sb="2" eb="4">
      <t>ギジュツ</t>
    </rPh>
    <rPh sb="4" eb="6">
      <t>タイケン</t>
    </rPh>
    <rPh sb="10" eb="12">
      <t>カンリ</t>
    </rPh>
    <rPh sb="12" eb="15">
      <t>ウンエイヒ</t>
    </rPh>
    <phoneticPr fontId="5"/>
  </si>
  <si>
    <t>光熱水費10,000、科学技術体験センター管理運営等委託料55,400等</t>
    <rPh sb="0" eb="4">
      <t>コウネツスイヒ</t>
    </rPh>
    <rPh sb="11" eb="13">
      <t>カガク</t>
    </rPh>
    <rPh sb="13" eb="15">
      <t>ギジュツ</t>
    </rPh>
    <rPh sb="15" eb="17">
      <t>タイケン</t>
    </rPh>
    <rPh sb="21" eb="23">
      <t>カンリ</t>
    </rPh>
    <rPh sb="23" eb="26">
      <t>ウンエイナド</t>
    </rPh>
    <rPh sb="26" eb="29">
      <t>イタクリョウ</t>
    </rPh>
    <phoneticPr fontId="5"/>
  </si>
  <si>
    <t>入学準備金貸付事業</t>
  </si>
  <si>
    <t>入学準備金</t>
    <phoneticPr fontId="5"/>
  </si>
  <si>
    <t>小学校施設管理費</t>
    <rPh sb="5" eb="7">
      <t>カンリ</t>
    </rPh>
    <phoneticPr fontId="5"/>
  </si>
  <si>
    <t>光熱水費350,000、施設定期検査委託料26,000、防犯用カメラ借上料16,300等</t>
    <rPh sb="0" eb="4">
      <t>コウネツスイヒ</t>
    </rPh>
    <rPh sb="12" eb="18">
      <t>シセツテイキケンサ</t>
    </rPh>
    <rPh sb="18" eb="21">
      <t>イタクリョウ</t>
    </rPh>
    <rPh sb="28" eb="31">
      <t>ボウハンヨウ</t>
    </rPh>
    <rPh sb="34" eb="36">
      <t>カリア</t>
    </rPh>
    <rPh sb="36" eb="37">
      <t>リョウ</t>
    </rPh>
    <rPh sb="43" eb="44">
      <t>トウ</t>
    </rPh>
    <phoneticPr fontId="5"/>
  </si>
  <si>
    <t>小学校施設改修費</t>
  </si>
  <si>
    <r>
      <t xml:space="preserve">修繕料20,300、校舎改修工事費187,000、設備等改修工事費364,000、校庭改修工事費297,200等
</t>
    </r>
    <r>
      <rPr>
        <b/>
        <sz val="9"/>
        <color theme="1"/>
        <rFont val="BIZ UDゴシック"/>
        <family val="3"/>
        <charset val="128"/>
      </rPr>
      <t>【今年度の取組】</t>
    </r>
    <r>
      <rPr>
        <sz val="9"/>
        <color theme="1"/>
        <rFont val="BIZ UDゴシック"/>
        <family val="3"/>
        <charset val="128"/>
      </rPr>
      <t xml:space="preserve">
西大袋区画整理事業に伴い、大袋小学校のプールの解体等を行う。また、小学校の校舎及び屋内運動場をＬＥＤ照明に切替える。</t>
    </r>
    <rPh sb="10" eb="12">
      <t>コウシャ</t>
    </rPh>
    <rPh sb="12" eb="14">
      <t>カイシュウ</t>
    </rPh>
    <rPh sb="14" eb="16">
      <t>コウジ</t>
    </rPh>
    <rPh sb="16" eb="17">
      <t>ヒ</t>
    </rPh>
    <rPh sb="25" eb="28">
      <t>セツビトウ</t>
    </rPh>
    <rPh sb="28" eb="33">
      <t>カイシュウコウジヒ</t>
    </rPh>
    <rPh sb="41" eb="45">
      <t>コウテイカイシュウ</t>
    </rPh>
    <rPh sb="45" eb="48">
      <t>コウジヒ</t>
    </rPh>
    <rPh sb="55" eb="56">
      <t>トウ</t>
    </rPh>
    <rPh sb="66" eb="69">
      <t>ニシオオブクロ</t>
    </rPh>
    <rPh sb="69" eb="73">
      <t>クカクセイリ</t>
    </rPh>
    <rPh sb="73" eb="75">
      <t>ジギョウ</t>
    </rPh>
    <rPh sb="76" eb="77">
      <t>トモナ</t>
    </rPh>
    <rPh sb="79" eb="84">
      <t>オオブクロショウガッコウ</t>
    </rPh>
    <rPh sb="89" eb="91">
      <t>カイタイ</t>
    </rPh>
    <rPh sb="91" eb="92">
      <t>トウ</t>
    </rPh>
    <rPh sb="93" eb="94">
      <t>オコナ</t>
    </rPh>
    <rPh sb="99" eb="102">
      <t>ショウガッコウ</t>
    </rPh>
    <rPh sb="103" eb="105">
      <t>コウシャ</t>
    </rPh>
    <rPh sb="105" eb="106">
      <t>オヨ</t>
    </rPh>
    <rPh sb="107" eb="112">
      <t>オクナイウンドウジョウ</t>
    </rPh>
    <rPh sb="116" eb="118">
      <t>ショウメイ</t>
    </rPh>
    <rPh sb="119" eb="121">
      <t>キリカ</t>
    </rPh>
    <phoneticPr fontId="5"/>
  </si>
  <si>
    <t>空調設備設置事業（小学校）</t>
    <rPh sb="0" eb="2">
      <t>クウチョウ</t>
    </rPh>
    <rPh sb="2" eb="4">
      <t>セツビ</t>
    </rPh>
    <rPh sb="4" eb="6">
      <t>セッチ</t>
    </rPh>
    <rPh sb="6" eb="8">
      <t>ジギョウ</t>
    </rPh>
    <phoneticPr fontId="5"/>
  </si>
  <si>
    <t>空調設備維持管理委託料76,100、空調設備購入費30,300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5"/>
  </si>
  <si>
    <t>屋内運動場空調設備設置事業（小学校）</t>
    <rPh sb="0" eb="2">
      <t>オクナイ</t>
    </rPh>
    <rPh sb="2" eb="5">
      <t>ウンドウジョウ</t>
    </rPh>
    <rPh sb="5" eb="7">
      <t>クウチョウ</t>
    </rPh>
    <rPh sb="7" eb="9">
      <t>セツビ</t>
    </rPh>
    <rPh sb="9" eb="11">
      <t>セッチ</t>
    </rPh>
    <rPh sb="11" eb="13">
      <t>ジギョウ</t>
    </rPh>
    <phoneticPr fontId="5"/>
  </si>
  <si>
    <t>設計委託料40,300、監理委託料20,000、設備等改修工事費860,000</t>
    <rPh sb="0" eb="2">
      <t>セッケイ</t>
    </rPh>
    <rPh sb="2" eb="4">
      <t>イタク</t>
    </rPh>
    <rPh sb="4" eb="5">
      <t>リョウ</t>
    </rPh>
    <rPh sb="12" eb="14">
      <t>カンリ</t>
    </rPh>
    <rPh sb="14" eb="17">
      <t>イタクリョウ</t>
    </rPh>
    <rPh sb="24" eb="26">
      <t>セツビ</t>
    </rPh>
    <rPh sb="26" eb="27">
      <t>トウ</t>
    </rPh>
    <rPh sb="27" eb="29">
      <t>カイシュウ</t>
    </rPh>
    <rPh sb="29" eb="31">
      <t>コウジ</t>
    </rPh>
    <rPh sb="31" eb="32">
      <t>ヒ</t>
    </rPh>
    <phoneticPr fontId="5"/>
  </si>
  <si>
    <t>就学援助事業（小学校）</t>
    <rPh sb="7" eb="10">
      <t>ショウガッコウ</t>
    </rPh>
    <phoneticPr fontId="5"/>
  </si>
  <si>
    <t>就学援助費178,000、特別支援教育就学奨励費7,000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5"/>
  </si>
  <si>
    <t>仮設教室借上事業</t>
    <rPh sb="7" eb="8">
      <t>ギョウ</t>
    </rPh>
    <phoneticPr fontId="5"/>
  </si>
  <si>
    <r>
      <t xml:space="preserve">川柳小仮設教室借上料88,600、蒲生第二小仮設教室借上料58,460等
</t>
    </r>
    <r>
      <rPr>
        <b/>
        <sz val="9"/>
        <rFont val="BIZ UDゴシック"/>
        <family val="3"/>
        <charset val="128"/>
      </rPr>
      <t>【今年度の取組】</t>
    </r>
    <r>
      <rPr>
        <sz val="9"/>
        <rFont val="BIZ UDゴシック"/>
        <family val="3"/>
        <charset val="128"/>
      </rPr>
      <t xml:space="preserve">
川柳小学校に第３仮設教室を整備する。併せて、学童保育室を確保する。</t>
    </r>
    <rPh sb="9" eb="10">
      <t>リョウ</t>
    </rPh>
    <rPh sb="28" eb="29">
      <t>リョウ</t>
    </rPh>
    <rPh sb="35" eb="36">
      <t>トウ</t>
    </rPh>
    <rPh sb="46" eb="48">
      <t>カワヤナギ</t>
    </rPh>
    <rPh sb="48" eb="51">
      <t>ショウガッコウ</t>
    </rPh>
    <rPh sb="52" eb="53">
      <t>ダイ</t>
    </rPh>
    <rPh sb="54" eb="56">
      <t>カセツ</t>
    </rPh>
    <rPh sb="56" eb="58">
      <t>キョウシツ</t>
    </rPh>
    <rPh sb="59" eb="61">
      <t>セイビ</t>
    </rPh>
    <rPh sb="64" eb="65">
      <t>アワ</t>
    </rPh>
    <rPh sb="68" eb="73">
      <t>ガクドウホイクシツ</t>
    </rPh>
    <rPh sb="74" eb="76">
      <t>カクホ</t>
    </rPh>
    <phoneticPr fontId="5"/>
  </si>
  <si>
    <t>小中一貫校整備事業</t>
    <rPh sb="0" eb="9">
      <t>ショウチュウイッカンコウセイビジギョウ</t>
    </rPh>
    <phoneticPr fontId="5"/>
  </si>
  <si>
    <t>アドバイザリー業務委託料12,600、モニタリング業務委託料20,500</t>
    <rPh sb="7" eb="9">
      <t>ギョウム</t>
    </rPh>
    <rPh sb="25" eb="27">
      <t>ギョウム</t>
    </rPh>
    <rPh sb="27" eb="30">
      <t>イタクリョウ</t>
    </rPh>
    <phoneticPr fontId="5"/>
  </si>
  <si>
    <t>中学校施設管理費</t>
    <rPh sb="0" eb="1">
      <t>チュウ</t>
    </rPh>
    <rPh sb="5" eb="7">
      <t>カンリ</t>
    </rPh>
    <phoneticPr fontId="5"/>
  </si>
  <si>
    <t>光熱水費180,000、施設定期検査委託料13,000、防犯用カメラ借上料4,200等</t>
    <rPh sb="0" eb="4">
      <t>コウネツスイヒ</t>
    </rPh>
    <rPh sb="12" eb="18">
      <t>シセツテイキケンサ</t>
    </rPh>
    <rPh sb="18" eb="21">
      <t>イタクリョウ</t>
    </rPh>
    <phoneticPr fontId="5"/>
  </si>
  <si>
    <t>中学校施設改修費</t>
  </si>
  <si>
    <r>
      <t xml:space="preserve">校舎改修工事費36,000、設備等改修工事費171,000等
</t>
    </r>
    <r>
      <rPr>
        <b/>
        <sz val="9"/>
        <rFont val="BIZ UDゴシック"/>
        <family val="3"/>
        <charset val="128"/>
      </rPr>
      <t>【今年度の取組】</t>
    </r>
    <r>
      <rPr>
        <sz val="9"/>
        <rFont val="BIZ UDゴシック"/>
        <family val="3"/>
        <charset val="128"/>
      </rPr>
      <t xml:space="preserve">
中学校の校舎及び屋内運動場をＬＥＤ照明に切替える。</t>
    </r>
    <rPh sb="0" eb="2">
      <t>コウシャ</t>
    </rPh>
    <rPh sb="2" eb="4">
      <t>カイシュウ</t>
    </rPh>
    <rPh sb="4" eb="7">
      <t>コウジヒ</t>
    </rPh>
    <rPh sb="14" eb="17">
      <t>セツビトウ</t>
    </rPh>
    <rPh sb="17" eb="22">
      <t>カイシュウコウジヒ</t>
    </rPh>
    <rPh sb="29" eb="30">
      <t>トウ</t>
    </rPh>
    <rPh sb="40" eb="43">
      <t>チュウガッコウ</t>
    </rPh>
    <rPh sb="44" eb="46">
      <t>コウシャ</t>
    </rPh>
    <rPh sb="46" eb="47">
      <t>オヨ</t>
    </rPh>
    <rPh sb="48" eb="53">
      <t>オクナイウンドウジョウ</t>
    </rPh>
    <rPh sb="57" eb="59">
      <t>ショウメイ</t>
    </rPh>
    <rPh sb="60" eb="62">
      <t>キリカ</t>
    </rPh>
    <phoneticPr fontId="5"/>
  </si>
  <si>
    <t>空調設備設置事業（中学校）</t>
    <rPh sb="0" eb="2">
      <t>クウチョウ</t>
    </rPh>
    <rPh sb="2" eb="4">
      <t>セツビ</t>
    </rPh>
    <rPh sb="4" eb="6">
      <t>セッチ</t>
    </rPh>
    <rPh sb="6" eb="8">
      <t>ジギョウ</t>
    </rPh>
    <rPh sb="9" eb="10">
      <t>チュウ</t>
    </rPh>
    <phoneticPr fontId="5"/>
  </si>
  <si>
    <t>空調設備維持管理委託料35,400、空調設備購入費15,500</t>
    <rPh sb="0" eb="2">
      <t>クウチョウ</t>
    </rPh>
    <rPh sb="2" eb="4">
      <t>セツビ</t>
    </rPh>
    <rPh sb="4" eb="6">
      <t>イジ</t>
    </rPh>
    <rPh sb="6" eb="8">
      <t>カンリ</t>
    </rPh>
    <rPh sb="8" eb="10">
      <t>イタク</t>
    </rPh>
    <rPh sb="10" eb="11">
      <t>リョウ</t>
    </rPh>
    <rPh sb="18" eb="20">
      <t>クウチョウ</t>
    </rPh>
    <rPh sb="20" eb="22">
      <t>セツビ</t>
    </rPh>
    <rPh sb="22" eb="24">
      <t>コウニュウ</t>
    </rPh>
    <rPh sb="24" eb="25">
      <t>ヒ</t>
    </rPh>
    <phoneticPr fontId="5"/>
  </si>
  <si>
    <t>屋内運動場等空調設備設置事業（中学校）</t>
    <rPh sb="0" eb="2">
      <t>オクナイ</t>
    </rPh>
    <rPh sb="2" eb="5">
      <t>ウンドウジョウ</t>
    </rPh>
    <rPh sb="5" eb="6">
      <t>トウ</t>
    </rPh>
    <rPh sb="6" eb="8">
      <t>クウチョウ</t>
    </rPh>
    <rPh sb="8" eb="10">
      <t>セツビ</t>
    </rPh>
    <rPh sb="10" eb="12">
      <t>セッチ</t>
    </rPh>
    <rPh sb="12" eb="14">
      <t>ジギョウ</t>
    </rPh>
    <rPh sb="15" eb="16">
      <t>チュウ</t>
    </rPh>
    <phoneticPr fontId="5"/>
  </si>
  <si>
    <t>設計委託料</t>
    <rPh sb="0" eb="2">
      <t>セッケイ</t>
    </rPh>
    <rPh sb="2" eb="5">
      <t>イタクリョウ</t>
    </rPh>
    <phoneticPr fontId="5"/>
  </si>
  <si>
    <t>就学援助事業（中学校）</t>
    <rPh sb="7" eb="10">
      <t>チュウガッコウ</t>
    </rPh>
    <phoneticPr fontId="5"/>
  </si>
  <si>
    <t>就学援助費185,000、特別支援教育就学奨励費6,000</t>
    <rPh sb="0" eb="2">
      <t>シュウガク</t>
    </rPh>
    <rPh sb="2" eb="4">
      <t>エンジョ</t>
    </rPh>
    <rPh sb="4" eb="5">
      <t>ヒ</t>
    </rPh>
    <rPh sb="13" eb="15">
      <t>トクベツ</t>
    </rPh>
    <rPh sb="15" eb="17">
      <t>シエン</t>
    </rPh>
    <rPh sb="17" eb="19">
      <t>キョウイク</t>
    </rPh>
    <rPh sb="19" eb="21">
      <t>シュウガク</t>
    </rPh>
    <rPh sb="21" eb="23">
      <t>ショウレイ</t>
    </rPh>
    <rPh sb="23" eb="24">
      <t>ヒ</t>
    </rPh>
    <phoneticPr fontId="5"/>
  </si>
  <si>
    <t>人権教育推進事業（生涯学習課）</t>
    <rPh sb="0" eb="2">
      <t>ジンケン</t>
    </rPh>
    <rPh sb="2" eb="4">
      <t>キョウイク</t>
    </rPh>
    <rPh sb="4" eb="6">
      <t>スイシン</t>
    </rPh>
    <rPh sb="6" eb="8">
      <t>ジギョウ</t>
    </rPh>
    <rPh sb="9" eb="11">
      <t>ショウガイ</t>
    </rPh>
    <rPh sb="11" eb="13">
      <t>ガクシュウ</t>
    </rPh>
    <rPh sb="13" eb="14">
      <t>カ</t>
    </rPh>
    <phoneticPr fontId="5"/>
  </si>
  <si>
    <t>講師等謝礼900、人権教育推進協議会補助金500等</t>
    <rPh sb="0" eb="3">
      <t>コウシトウ</t>
    </rPh>
    <rPh sb="3" eb="5">
      <t>シャレイ</t>
    </rPh>
    <rPh sb="9" eb="13">
      <t>ジンケンキョウイク</t>
    </rPh>
    <rPh sb="13" eb="18">
      <t>スイシンキョウギカイ</t>
    </rPh>
    <rPh sb="18" eb="21">
      <t>ホジョキン</t>
    </rPh>
    <rPh sb="24" eb="25">
      <t>トウ</t>
    </rPh>
    <phoneticPr fontId="5"/>
  </si>
  <si>
    <t>文化財施設管理費</t>
    <rPh sb="0" eb="3">
      <t>ブンカザイ</t>
    </rPh>
    <rPh sb="3" eb="5">
      <t>シセツ</t>
    </rPh>
    <rPh sb="5" eb="8">
      <t>カンリヒ</t>
    </rPh>
    <phoneticPr fontId="5"/>
  </si>
  <si>
    <t>会計年度任用職員報酬8,810、修繕料2,700、史料等整理委託料5,500等</t>
    <rPh sb="0" eb="2">
      <t>カイケイ</t>
    </rPh>
    <rPh sb="2" eb="4">
      <t>ネンド</t>
    </rPh>
    <rPh sb="4" eb="6">
      <t>ニンヨウ</t>
    </rPh>
    <rPh sb="6" eb="8">
      <t>ショクイン</t>
    </rPh>
    <rPh sb="8" eb="10">
      <t>ホウシュウ</t>
    </rPh>
    <rPh sb="16" eb="18">
      <t>シュウゼン</t>
    </rPh>
    <rPh sb="18" eb="19">
      <t>リョウ</t>
    </rPh>
    <rPh sb="25" eb="28">
      <t>シリョウトウ</t>
    </rPh>
    <rPh sb="28" eb="33">
      <t>セイリイタクリョウ</t>
    </rPh>
    <rPh sb="38" eb="39">
      <t>トウ</t>
    </rPh>
    <phoneticPr fontId="5"/>
  </si>
  <si>
    <t>文化財調査事業</t>
    <rPh sb="0" eb="3">
      <t>ブンカザイ</t>
    </rPh>
    <rPh sb="3" eb="5">
      <t>チョウサ</t>
    </rPh>
    <rPh sb="5" eb="7">
      <t>ジギョウ</t>
    </rPh>
    <phoneticPr fontId="5"/>
  </si>
  <si>
    <t>会計年度任用職員報酬8,280、埋蔵文化財調査補助業務委託料50,400等</t>
    <rPh sb="0" eb="2">
      <t>カイケイ</t>
    </rPh>
    <rPh sb="2" eb="4">
      <t>ネンド</t>
    </rPh>
    <rPh sb="4" eb="6">
      <t>ニンヨウ</t>
    </rPh>
    <rPh sb="6" eb="8">
      <t>ショクイン</t>
    </rPh>
    <rPh sb="8" eb="10">
      <t>ホウシュウ</t>
    </rPh>
    <rPh sb="16" eb="18">
      <t>マイゾウ</t>
    </rPh>
    <rPh sb="18" eb="21">
      <t>ブンカザイ</t>
    </rPh>
    <rPh sb="21" eb="23">
      <t>チョウサ</t>
    </rPh>
    <rPh sb="23" eb="25">
      <t>ホジョ</t>
    </rPh>
    <rPh sb="25" eb="27">
      <t>ギョウム</t>
    </rPh>
    <rPh sb="27" eb="29">
      <t>イタク</t>
    </rPh>
    <rPh sb="29" eb="30">
      <t>リョウ</t>
    </rPh>
    <rPh sb="36" eb="37">
      <t>トウ</t>
    </rPh>
    <phoneticPr fontId="5"/>
  </si>
  <si>
    <t>文化財資料等整備事業</t>
    <rPh sb="0" eb="3">
      <t>ブンカザイ</t>
    </rPh>
    <rPh sb="3" eb="6">
      <t>シリョウトウ</t>
    </rPh>
    <rPh sb="6" eb="10">
      <t>セイビジギョウ</t>
    </rPh>
    <phoneticPr fontId="5"/>
  </si>
  <si>
    <r>
      <t xml:space="preserve">会計年度任用職員報酬2,780、デジタルアーカイブシステム電算委託料20,000等
</t>
    </r>
    <r>
      <rPr>
        <b/>
        <sz val="9"/>
        <rFont val="BIZ UDゴシック"/>
        <family val="3"/>
        <charset val="128"/>
      </rPr>
      <t>【今年度の取組】</t>
    </r>
    <r>
      <rPr>
        <sz val="9"/>
        <rFont val="BIZ UDゴシック"/>
        <family val="3"/>
        <charset val="128"/>
      </rPr>
      <t xml:space="preserve">
デジタルアーカイブの利活用の促進を図るため、操作研修等を行う。</t>
    </r>
    <rPh sb="29" eb="31">
      <t>デンサン</t>
    </rPh>
    <rPh sb="31" eb="34">
      <t>イタクリョウ</t>
    </rPh>
    <rPh sb="40" eb="41">
      <t>トウ</t>
    </rPh>
    <rPh sb="61" eb="64">
      <t>リカツヨウ</t>
    </rPh>
    <rPh sb="62" eb="64">
      <t>カツヨウ</t>
    </rPh>
    <rPh sb="65" eb="67">
      <t>ソクシン</t>
    </rPh>
    <rPh sb="68" eb="69">
      <t>ハカ</t>
    </rPh>
    <rPh sb="73" eb="75">
      <t>ソウサ</t>
    </rPh>
    <rPh sb="75" eb="77">
      <t>ケンシュウ</t>
    </rPh>
    <rPh sb="77" eb="78">
      <t>トウ</t>
    </rPh>
    <rPh sb="79" eb="80">
      <t>オコナ</t>
    </rPh>
    <phoneticPr fontId="5"/>
  </si>
  <si>
    <t>コミュニティセンター管理費</t>
    <rPh sb="10" eb="13">
      <t>カンリヒ</t>
    </rPh>
    <phoneticPr fontId="5"/>
  </si>
  <si>
    <t>管理運営委託料583,000等</t>
    <rPh sb="0" eb="2">
      <t>カンリ</t>
    </rPh>
    <rPh sb="2" eb="4">
      <t>ウンエイ</t>
    </rPh>
    <rPh sb="4" eb="6">
      <t>イタク</t>
    </rPh>
    <rPh sb="6" eb="7">
      <t>リョウ</t>
    </rPh>
    <phoneticPr fontId="5"/>
  </si>
  <si>
    <t>蔵書等整備事業</t>
    <rPh sb="0" eb="3">
      <t>ゾウショトウ</t>
    </rPh>
    <rPh sb="3" eb="5">
      <t>セイビ</t>
    </rPh>
    <rPh sb="5" eb="7">
      <t>ジギョウ</t>
    </rPh>
    <phoneticPr fontId="5"/>
  </si>
  <si>
    <t>図書館システム電算委託料33,600、電子書籍使用料8,000等</t>
    <rPh sb="0" eb="3">
      <t>トショカン</t>
    </rPh>
    <rPh sb="7" eb="9">
      <t>デンサン</t>
    </rPh>
    <rPh sb="9" eb="12">
      <t>イタクリョウ</t>
    </rPh>
    <rPh sb="19" eb="23">
      <t>デンシショセキ</t>
    </rPh>
    <rPh sb="23" eb="26">
      <t>シヨウリョウ</t>
    </rPh>
    <rPh sb="31" eb="32">
      <t>トウ</t>
    </rPh>
    <phoneticPr fontId="5"/>
  </si>
  <si>
    <t>図書購入費</t>
    <rPh sb="0" eb="2">
      <t>トショ</t>
    </rPh>
    <rPh sb="2" eb="5">
      <t>コウニュウヒ</t>
    </rPh>
    <phoneticPr fontId="5"/>
  </si>
  <si>
    <t>消耗品費40,000、図書購入費1,500</t>
    <rPh sb="0" eb="2">
      <t>ショウモウ</t>
    </rPh>
    <rPh sb="2" eb="3">
      <t>ヒン</t>
    </rPh>
    <rPh sb="3" eb="4">
      <t>ヒ</t>
    </rPh>
    <rPh sb="11" eb="13">
      <t>トショ</t>
    </rPh>
    <rPh sb="13" eb="16">
      <t>コウニュウヒ</t>
    </rPh>
    <phoneticPr fontId="5"/>
  </si>
  <si>
    <t>教職員健康管理事業</t>
    <rPh sb="0" eb="3">
      <t>キョウショクイン</t>
    </rPh>
    <rPh sb="3" eb="5">
      <t>ケンコウ</t>
    </rPh>
    <rPh sb="5" eb="7">
      <t>カンリ</t>
    </rPh>
    <rPh sb="7" eb="9">
      <t>ジギョウ</t>
    </rPh>
    <phoneticPr fontId="5"/>
  </si>
  <si>
    <t>教職員健康診断等委託料13,700、教職員の働き方改革推進事業委託料5,000等</t>
    <rPh sb="0" eb="3">
      <t>キョウショクイン</t>
    </rPh>
    <rPh sb="3" eb="5">
      <t>ケンコウ</t>
    </rPh>
    <rPh sb="5" eb="8">
      <t>シンダントウ</t>
    </rPh>
    <rPh sb="8" eb="10">
      <t>イタク</t>
    </rPh>
    <rPh sb="10" eb="11">
      <t>リョウ</t>
    </rPh>
    <rPh sb="33" eb="34">
      <t>リョウ</t>
    </rPh>
    <rPh sb="39" eb="40">
      <t>トウ</t>
    </rPh>
    <phoneticPr fontId="5"/>
  </si>
  <si>
    <t>学校給食栄養管理事業</t>
    <rPh sb="0" eb="2">
      <t>ガッコウ</t>
    </rPh>
    <rPh sb="2" eb="4">
      <t>キュウショク</t>
    </rPh>
    <rPh sb="4" eb="6">
      <t>エイヨウ</t>
    </rPh>
    <rPh sb="6" eb="8">
      <t>カンリ</t>
    </rPh>
    <rPh sb="8" eb="10">
      <t>ジギョウ</t>
    </rPh>
    <phoneticPr fontId="5"/>
  </si>
  <si>
    <t>給食材料費1,330,000、給食配送車運行委託料70,700等</t>
    <rPh sb="0" eb="2">
      <t>キュウショク</t>
    </rPh>
    <rPh sb="2" eb="5">
      <t>ザイリョウヒ</t>
    </rPh>
    <rPh sb="15" eb="17">
      <t>キュウショク</t>
    </rPh>
    <rPh sb="17" eb="19">
      <t>ハイソウ</t>
    </rPh>
    <rPh sb="19" eb="20">
      <t>シャ</t>
    </rPh>
    <rPh sb="20" eb="22">
      <t>ウンコウ</t>
    </rPh>
    <rPh sb="22" eb="24">
      <t>イタク</t>
    </rPh>
    <rPh sb="24" eb="25">
      <t>リョウ</t>
    </rPh>
    <rPh sb="31" eb="32">
      <t>トウ</t>
    </rPh>
    <phoneticPr fontId="5"/>
  </si>
  <si>
    <t>備品整備事業（給食センター）</t>
    <rPh sb="0" eb="2">
      <t>ビヒン</t>
    </rPh>
    <rPh sb="2" eb="4">
      <t>セイビ</t>
    </rPh>
    <rPh sb="4" eb="6">
      <t>ジギョウ</t>
    </rPh>
    <rPh sb="7" eb="9">
      <t>キュウショク</t>
    </rPh>
    <phoneticPr fontId="5"/>
  </si>
  <si>
    <t>調理用機器購入費68,700、配送車購入費25,000等</t>
    <rPh sb="0" eb="3">
      <t>チョウリヨウ</t>
    </rPh>
    <rPh sb="3" eb="5">
      <t>キキ</t>
    </rPh>
    <rPh sb="5" eb="8">
      <t>コウニュウヒ</t>
    </rPh>
    <rPh sb="15" eb="17">
      <t>ハイソウ</t>
    </rPh>
    <rPh sb="17" eb="18">
      <t>クルマ</t>
    </rPh>
    <rPh sb="18" eb="21">
      <t>コウニュウヒ</t>
    </rPh>
    <rPh sb="27" eb="28">
      <t>トウ</t>
    </rPh>
    <phoneticPr fontId="5"/>
  </si>
  <si>
    <t>屋外体育施設管理運営費</t>
    <rPh sb="0" eb="2">
      <t>オクガイ</t>
    </rPh>
    <rPh sb="2" eb="4">
      <t>タイイク</t>
    </rPh>
    <rPh sb="4" eb="6">
      <t>シセツ</t>
    </rPh>
    <rPh sb="6" eb="8">
      <t>カンリ</t>
    </rPh>
    <rPh sb="8" eb="9">
      <t>ウン</t>
    </rPh>
    <phoneticPr fontId="5"/>
  </si>
  <si>
    <t>施設改修工事費262,000、施設用器具購入費47,500等</t>
    <rPh sb="0" eb="2">
      <t>シセツ</t>
    </rPh>
    <rPh sb="2" eb="4">
      <t>カイシュウ</t>
    </rPh>
    <rPh sb="4" eb="6">
      <t>コウジ</t>
    </rPh>
    <rPh sb="6" eb="7">
      <t>ヒ</t>
    </rPh>
    <rPh sb="15" eb="20">
      <t>シセツヨウキグ</t>
    </rPh>
    <rPh sb="20" eb="23">
      <t>コウニュウヒ</t>
    </rPh>
    <rPh sb="29" eb="30">
      <t>トウ</t>
    </rPh>
    <phoneticPr fontId="5"/>
  </si>
  <si>
    <t>（仮称）越谷市立地域スポーツセンター整備事業</t>
    <rPh sb="1" eb="3">
      <t>カショウ</t>
    </rPh>
    <rPh sb="4" eb="8">
      <t>コシガヤシリツ</t>
    </rPh>
    <rPh sb="8" eb="10">
      <t>チイキ</t>
    </rPh>
    <rPh sb="18" eb="20">
      <t>セイビ</t>
    </rPh>
    <rPh sb="20" eb="22">
      <t>ジギョウ</t>
    </rPh>
    <phoneticPr fontId="5"/>
  </si>
  <si>
    <t>モニタリング業務委託料7,700、施設用器具購入費70,000等</t>
    <rPh sb="6" eb="8">
      <t>ギョウム</t>
    </rPh>
    <rPh sb="8" eb="11">
      <t>イタクリョウ</t>
    </rPh>
    <rPh sb="17" eb="22">
      <t>シセツヨウキグ</t>
    </rPh>
    <rPh sb="22" eb="25">
      <t>コウニュウヒ</t>
    </rPh>
    <rPh sb="31" eb="32">
      <t>トウ</t>
    </rPh>
    <phoneticPr fontId="5"/>
  </si>
  <si>
    <t>災害復旧費　</t>
    <rPh sb="0" eb="2">
      <t>サイガイ</t>
    </rPh>
    <rPh sb="2" eb="4">
      <t>フッキュウ</t>
    </rPh>
    <rPh sb="4" eb="5">
      <t>ヒ</t>
    </rPh>
    <phoneticPr fontId="5"/>
  </si>
  <si>
    <t>災害復旧費</t>
    <phoneticPr fontId="5"/>
  </si>
  <si>
    <t>公債費　　</t>
    <rPh sb="0" eb="2">
      <t>コウサイ</t>
    </rPh>
    <rPh sb="2" eb="3">
      <t>ヒ</t>
    </rPh>
    <phoneticPr fontId="5"/>
  </si>
  <si>
    <t>諸支出金</t>
    <rPh sb="0" eb="1">
      <t>ショ</t>
    </rPh>
    <rPh sb="1" eb="3">
      <t>シシュツ</t>
    </rPh>
    <rPh sb="3" eb="4">
      <t>キン</t>
    </rPh>
    <phoneticPr fontId="5"/>
  </si>
  <si>
    <t>土地開発公社振興費</t>
    <phoneticPr fontId="5"/>
  </si>
  <si>
    <t>土地開発公社補助金5,000、土地開発公社利子補給金9,000</t>
    <rPh sb="0" eb="2">
      <t>トチ</t>
    </rPh>
    <rPh sb="2" eb="4">
      <t>カイハツ</t>
    </rPh>
    <rPh sb="4" eb="6">
      <t>コウシャ</t>
    </rPh>
    <rPh sb="6" eb="9">
      <t>ホジョキン</t>
    </rPh>
    <phoneticPr fontId="5"/>
  </si>
  <si>
    <t>県収入証紙購入費</t>
  </si>
  <si>
    <t>県収入証紙購入費</t>
    <phoneticPr fontId="5"/>
  </si>
  <si>
    <t>予備費　</t>
    <rPh sb="0" eb="3">
      <t>ヨビヒ</t>
    </rPh>
    <phoneticPr fontId="5"/>
  </si>
  <si>
    <t xml:space="preserve">歳　出　 　計 </t>
    <rPh sb="0" eb="1">
      <t>トシ</t>
    </rPh>
    <rPh sb="2" eb="3">
      <t>デ</t>
    </rPh>
    <rPh sb="6" eb="7">
      <t>ケイ</t>
    </rPh>
    <phoneticPr fontId="6"/>
  </si>
  <si>
    <t>細          節          名</t>
  </si>
  <si>
    <t xml:space="preserve"> 6 法人事業税交付金</t>
  </si>
  <si>
    <t xml:space="preserve"> 7 地方消費税交付金</t>
  </si>
  <si>
    <t xml:space="preserve"> 8 環境性能割交付金</t>
  </si>
  <si>
    <t xml:space="preserve"> 9 地方特例交付金</t>
  </si>
  <si>
    <t>10 地方交付税</t>
  </si>
  <si>
    <t>12 分担金及び負担金</t>
  </si>
  <si>
    <t>13 使用料及び手数料</t>
  </si>
  <si>
    <t>14 国庫支出金</t>
  </si>
  <si>
    <t>15 県支出金</t>
  </si>
  <si>
    <t>16 財産収入</t>
  </si>
  <si>
    <t>17 寄附金</t>
  </si>
  <si>
    <t>18 繰入金</t>
  </si>
  <si>
    <t>19 繰越金</t>
  </si>
  <si>
    <t>20 諸収入</t>
  </si>
  <si>
    <t>21 市債</t>
  </si>
  <si>
    <t>特 　定 　財　 源</t>
    <rPh sb="0" eb="1">
      <t>トク</t>
    </rPh>
    <rPh sb="3" eb="4">
      <t>サダム</t>
    </rPh>
    <rPh sb="6" eb="7">
      <t>ザイ</t>
    </rPh>
    <rPh sb="9" eb="10">
      <t>ミナモト</t>
    </rPh>
    <phoneticPr fontId="6"/>
  </si>
  <si>
    <t>国</t>
    <rPh sb="0" eb="1">
      <t>クニ</t>
    </rPh>
    <phoneticPr fontId="6"/>
  </si>
  <si>
    <t>県</t>
    <rPh sb="0" eb="1">
      <t>ケン</t>
    </rPh>
    <phoneticPr fontId="6"/>
  </si>
  <si>
    <t>市債</t>
    <rPh sb="0" eb="2">
      <t>シサイ</t>
    </rPh>
    <phoneticPr fontId="6"/>
  </si>
  <si>
    <t>マ</t>
    <phoneticPr fontId="5"/>
  </si>
  <si>
    <t>大</t>
    <rPh sb="0" eb="1">
      <t>ダイ</t>
    </rPh>
    <phoneticPr fontId="5"/>
  </si>
  <si>
    <t>マ</t>
  </si>
  <si>
    <t>大、マ</t>
    <rPh sb="0" eb="1">
      <t>ダイ</t>
    </rPh>
    <phoneticPr fontId="5"/>
  </si>
  <si>
    <t>※　新　…　新規事業</t>
    <rPh sb="2" eb="3">
      <t>シン</t>
    </rPh>
    <rPh sb="6" eb="8">
      <t>シンキ</t>
    </rPh>
    <rPh sb="8" eb="10">
      <t>ジギョウ</t>
    </rPh>
    <phoneticPr fontId="5"/>
  </si>
  <si>
    <t>内容</t>
    <rPh sb="0" eb="2">
      <t>ナイヨウ</t>
    </rPh>
    <phoneticPr fontId="6"/>
  </si>
  <si>
    <t>金額</t>
    <rPh sb="0" eb="2">
      <t>キンガク</t>
    </rPh>
    <phoneticPr fontId="5"/>
  </si>
  <si>
    <t>新庁舎建設工事費</t>
    <phoneticPr fontId="5"/>
  </si>
  <si>
    <t>監理委託料</t>
    <rPh sb="0" eb="2">
      <t>カンリ</t>
    </rPh>
    <rPh sb="2" eb="4">
      <t>イタク</t>
    </rPh>
    <rPh sb="4" eb="5">
      <t>リョウ</t>
    </rPh>
    <phoneticPr fontId="5"/>
  </si>
  <si>
    <t>(仮称)市民協働ｿﾞｰﾝ建設工事費</t>
    <phoneticPr fontId="5"/>
  </si>
  <si>
    <t>款</t>
    <rPh sb="0" eb="1">
      <t>カン</t>
    </rPh>
    <phoneticPr fontId="5"/>
  </si>
  <si>
    <t>内訳</t>
    <rPh sb="0" eb="2">
      <t>ウチワケ</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</si>
</sst>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0"/>
  </numFmts>
  <fonts count="36"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ゴシック"/>
      <family val="3"/>
      <charset val="128"/>
    </font>
    <font>
      <sz val="6"/>
      <name val="ＭＳ Ｐゴシック"/>
      <family val="3"/>
      <charset val="128"/>
    </font>
    <font>
      <sz val="11"/>
      <name val="ＭＳ Ｐゴシック"/>
      <family val="3"/>
      <charset val="128"/>
    </font>
    <font>
      <b/>
      <sz val="16"/>
      <name val="BIZ UDゴシック"/>
      <family val="3"/>
      <charset val="128"/>
    </font>
    <font>
      <b/>
      <sz val="14"/>
      <name val="BIZ UDゴシック"/>
      <family val="3"/>
      <charset val="128"/>
    </font>
    <font>
      <sz val="9"/>
      <name val="BIZ UDゴシック"/>
      <family val="3"/>
      <charset val="128"/>
    </font>
    <font>
      <sz val="10"/>
      <name val="BIZ UDゴシック"/>
      <family val="3"/>
      <charset val="128"/>
    </font>
    <font>
      <sz val="11"/>
      <name val="BIZ UDゴシック"/>
      <family val="3"/>
      <charset val="128"/>
    </font>
    <font>
      <sz val="10"/>
      <color theme="1"/>
      <name val="BIZ UDゴシック"/>
      <family val="3"/>
      <charset val="128"/>
    </font>
    <font>
      <sz val="10"/>
      <color rgb="FFFF0000"/>
      <name val="BIZ UDゴシック"/>
      <family val="3"/>
      <charset val="128"/>
    </font>
    <font>
      <sz val="11"/>
      <color theme="0"/>
      <name val="BIZ UDゴシック"/>
      <family val="3"/>
      <charset val="128"/>
    </font>
    <font>
      <sz val="9"/>
      <color theme="0"/>
      <name val="BIZ UDゴシック"/>
      <family val="3"/>
      <charset val="128"/>
    </font>
    <font>
      <sz val="9"/>
      <name val="ＭＳ ゴシック"/>
      <family val="3"/>
      <charset val="128"/>
    </font>
    <font>
      <sz val="8"/>
      <name val="ＭＳ ゴシック"/>
      <family val="3"/>
      <charset val="128"/>
    </font>
    <font>
      <b/>
      <sz val="10"/>
      <name val="BIZ UDゴシック"/>
      <family val="3"/>
      <charset val="128"/>
    </font>
    <font>
      <b/>
      <sz val="12"/>
      <name val="BIZ UDゴシック"/>
      <family val="3"/>
      <charset val="128"/>
    </font>
    <font>
      <b/>
      <sz val="9"/>
      <name val="BIZ UDゴシック"/>
      <family val="3"/>
      <charset val="128"/>
    </font>
    <font>
      <b/>
      <sz val="14"/>
      <color theme="0"/>
      <name val="BIZ UDゴシック"/>
      <family val="3"/>
      <charset val="128"/>
    </font>
    <font>
      <b/>
      <sz val="8"/>
      <color indexed="9"/>
      <name val="BIZ UDゴシック"/>
      <family val="3"/>
      <charset val="128"/>
    </font>
    <font>
      <b/>
      <sz val="12"/>
      <color indexed="9"/>
      <name val="BIZ UDゴシック"/>
      <family val="3"/>
      <charset val="128"/>
    </font>
    <font>
      <sz val="8"/>
      <color theme="1"/>
      <name val="BIZ UDゴシック"/>
      <family val="3"/>
      <charset val="128"/>
    </font>
    <font>
      <sz val="9"/>
      <color theme="1"/>
      <name val="BIZ UDゴシック"/>
      <family val="3"/>
      <charset val="128"/>
    </font>
    <font>
      <b/>
      <sz val="9"/>
      <color theme="1"/>
      <name val="BIZ UDゴシック"/>
      <family val="3"/>
      <charset val="128"/>
    </font>
    <font>
      <b/>
      <sz val="10"/>
      <color indexed="9"/>
      <name val="BIZ UDゴシック"/>
      <family val="3"/>
      <charset val="128"/>
    </font>
    <font>
      <sz val="6"/>
      <name val="BIZ UDゴシック"/>
      <family val="3"/>
      <charset val="128"/>
    </font>
    <font>
      <b/>
      <sz val="10"/>
      <color theme="0"/>
      <name val="BIZ UDゴシック"/>
      <family val="3"/>
      <charset val="128"/>
    </font>
    <font>
      <b/>
      <sz val="8"/>
      <color theme="0"/>
      <name val="BIZ UDゴシック"/>
      <family val="3"/>
      <charset val="128"/>
    </font>
    <font>
      <b/>
      <sz val="9"/>
      <color theme="0"/>
      <name val="BIZ UDゴシック"/>
      <family val="3"/>
      <charset val="128"/>
    </font>
    <font>
      <sz val="14"/>
      <color theme="0"/>
      <name val="BIZ UDゴシック"/>
      <family val="3"/>
      <charset val="128"/>
    </font>
    <font>
      <b/>
      <sz val="12"/>
      <color theme="0"/>
      <name val="BIZ UDゴシック"/>
      <family val="3"/>
      <charset val="128"/>
    </font>
    <font>
      <sz val="11"/>
      <color theme="1"/>
      <name val="BIZ UDゴシック"/>
      <family val="3"/>
      <charset val="128"/>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s>
  <cellStyleXfs count="12">
    <xf numFmtId="0" fontId="0" fillId="0" borderId="0"/>
    <xf numFmtId="38" fontId="4" fillId="0" borderId="0" applyFont="0" applyFill="0" applyBorder="0" applyAlignment="0" applyProtection="0"/>
    <xf numFmtId="0" fontId="7" fillId="0" borderId="0"/>
    <xf numFmtId="38" fontId="7" fillId="0" borderId="0" applyFont="0" applyFill="0" applyBorder="0" applyAlignment="0" applyProtection="0"/>
    <xf numFmtId="0" fontId="3" fillId="0" borderId="0">
      <alignment vertical="center"/>
    </xf>
    <xf numFmtId="0" fontId="4" fillId="0" borderId="0"/>
    <xf numFmtId="38" fontId="4"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cellStyleXfs>
  <cellXfs count="186">
    <xf numFmtId="0" fontId="0" fillId="0" borderId="0" xfId="0"/>
    <xf numFmtId="0" fontId="0" fillId="0" borderId="1" xfId="0" applyBorder="1"/>
    <xf numFmtId="38" fontId="0" fillId="0" borderId="1" xfId="1" applyFont="1" applyBorder="1"/>
    <xf numFmtId="38" fontId="0" fillId="0" borderId="0" xfId="1" applyFont="1"/>
    <xf numFmtId="38" fontId="17" fillId="0" borderId="0" xfId="1" applyFont="1"/>
    <xf numFmtId="38" fontId="0" fillId="0" borderId="1" xfId="1" applyFont="1" applyBorder="1" applyAlignment="1">
      <alignment vertical="center" wrapText="1"/>
    </xf>
    <xf numFmtId="0" fontId="17" fillId="0" borderId="0" xfId="0" applyFont="1"/>
    <xf numFmtId="0" fontId="18" fillId="0" borderId="0" xfId="0" applyFont="1" applyAlignment="1">
      <alignment horizontal="right"/>
    </xf>
    <xf numFmtId="0" fontId="11" fillId="0" borderId="0" xfId="9" applyFont="1">
      <alignment vertical="center"/>
    </xf>
    <xf numFmtId="0" fontId="8" fillId="0" borderId="0" xfId="9" applyFont="1">
      <alignment vertical="center"/>
    </xf>
    <xf numFmtId="176" fontId="11" fillId="0" borderId="0" xfId="9" applyNumberFormat="1" applyFont="1">
      <alignment vertical="center"/>
    </xf>
    <xf numFmtId="0" fontId="19" fillId="0" borderId="0" xfId="9" applyFont="1" applyFill="1">
      <alignment vertical="center"/>
    </xf>
    <xf numFmtId="176" fontId="11" fillId="0" borderId="0" xfId="9" applyNumberFormat="1" applyFont="1" applyFill="1">
      <alignment vertical="center"/>
    </xf>
    <xf numFmtId="0" fontId="11" fillId="0" borderId="0" xfId="9" applyFont="1" applyFill="1">
      <alignment vertical="center"/>
    </xf>
    <xf numFmtId="176" fontId="11" fillId="0" borderId="0" xfId="9" applyNumberFormat="1" applyFont="1" applyFill="1" applyAlignment="1">
      <alignment horizontal="right" vertical="center"/>
    </xf>
    <xf numFmtId="0" fontId="11" fillId="0" borderId="1" xfId="9" applyFont="1" applyFill="1" applyBorder="1" applyAlignment="1">
      <alignment horizontal="center" vertical="center"/>
    </xf>
    <xf numFmtId="176" fontId="11" fillId="0" borderId="1" xfId="9" applyNumberFormat="1" applyFont="1" applyFill="1" applyBorder="1" applyAlignment="1">
      <alignment horizontal="center" vertical="center"/>
    </xf>
    <xf numFmtId="0" fontId="11" fillId="0" borderId="12" xfId="9" applyFont="1" applyFill="1" applyBorder="1">
      <alignment vertical="center"/>
    </xf>
    <xf numFmtId="176" fontId="11" fillId="0" borderId="12" xfId="9" applyNumberFormat="1" applyFont="1" applyFill="1" applyBorder="1">
      <alignment vertical="center"/>
    </xf>
    <xf numFmtId="0" fontId="11" fillId="0" borderId="13" xfId="9" applyFont="1" applyFill="1" applyBorder="1">
      <alignment vertical="center"/>
    </xf>
    <xf numFmtId="176" fontId="11" fillId="0" borderId="13" xfId="9" applyNumberFormat="1" applyFont="1" applyFill="1" applyBorder="1">
      <alignment vertical="center"/>
    </xf>
    <xf numFmtId="0" fontId="11" fillId="0" borderId="5" xfId="9" applyFont="1" applyFill="1" applyBorder="1">
      <alignment vertical="center"/>
    </xf>
    <xf numFmtId="176" fontId="11" fillId="0" borderId="5" xfId="9" applyNumberFormat="1" applyFont="1" applyFill="1" applyBorder="1">
      <alignment vertical="center"/>
    </xf>
    <xf numFmtId="0" fontId="11" fillId="0" borderId="14" xfId="9" applyFont="1" applyFill="1" applyBorder="1">
      <alignment vertical="center"/>
    </xf>
    <xf numFmtId="176" fontId="11" fillId="0" borderId="14" xfId="9" applyNumberFormat="1" applyFont="1" applyFill="1" applyBorder="1">
      <alignment vertical="center"/>
    </xf>
    <xf numFmtId="0" fontId="11" fillId="0" borderId="15" xfId="9" applyFont="1" applyFill="1" applyBorder="1">
      <alignment vertical="center"/>
    </xf>
    <xf numFmtId="176" fontId="11" fillId="0" borderId="15" xfId="9" applyNumberFormat="1" applyFont="1" applyFill="1" applyBorder="1">
      <alignment vertical="center"/>
    </xf>
    <xf numFmtId="0" fontId="11" fillId="0" borderId="16" xfId="9" applyFont="1" applyFill="1" applyBorder="1">
      <alignment vertical="center"/>
    </xf>
    <xf numFmtId="176" fontId="11" fillId="0" borderId="16" xfId="9" applyNumberFormat="1" applyFont="1" applyFill="1" applyBorder="1">
      <alignment vertical="center"/>
    </xf>
    <xf numFmtId="0" fontId="14" fillId="0" borderId="5" xfId="9" applyFont="1" applyFill="1" applyBorder="1">
      <alignment vertical="center"/>
    </xf>
    <xf numFmtId="176" fontId="14" fillId="0" borderId="5" xfId="9" applyNumberFormat="1" applyFont="1" applyFill="1" applyBorder="1">
      <alignment vertical="center"/>
    </xf>
    <xf numFmtId="176" fontId="13" fillId="0" borderId="15" xfId="9" applyNumberFormat="1" applyFont="1" applyFill="1" applyBorder="1">
      <alignment vertical="center"/>
    </xf>
    <xf numFmtId="0" fontId="11" fillId="0" borderId="15" xfId="9" applyNumberFormat="1" applyFont="1" applyFill="1" applyBorder="1">
      <alignment vertical="center"/>
    </xf>
    <xf numFmtId="38" fontId="11" fillId="0" borderId="15" xfId="10" applyFont="1" applyFill="1" applyBorder="1">
      <alignment vertical="center"/>
    </xf>
    <xf numFmtId="0" fontId="11" fillId="0" borderId="14" xfId="9" applyFont="1" applyFill="1" applyBorder="1" applyAlignment="1">
      <alignment vertical="center" shrinkToFit="1"/>
    </xf>
    <xf numFmtId="0" fontId="20" fillId="2" borderId="8" xfId="9" applyFont="1" applyFill="1" applyBorder="1" applyAlignment="1">
      <alignment horizontal="right" vertical="center"/>
    </xf>
    <xf numFmtId="0" fontId="20" fillId="2" borderId="6" xfId="9" applyFont="1" applyFill="1" applyBorder="1" applyAlignment="1">
      <alignment vertical="center"/>
    </xf>
    <xf numFmtId="3" fontId="20" fillId="2" borderId="7" xfId="9" applyNumberFormat="1" applyFont="1" applyFill="1" applyBorder="1" applyAlignment="1">
      <alignment vertical="center"/>
    </xf>
    <xf numFmtId="0" fontId="19" fillId="0" borderId="0" xfId="9" applyFont="1">
      <alignment vertical="center"/>
    </xf>
    <xf numFmtId="38" fontId="11" fillId="0" borderId="14" xfId="10" applyFont="1" applyFill="1" applyBorder="1" applyAlignment="1">
      <alignment horizontal="right" vertical="center" shrinkToFit="1"/>
    </xf>
    <xf numFmtId="177" fontId="11" fillId="0" borderId="15" xfId="10" applyNumberFormat="1" applyFont="1" applyFill="1" applyBorder="1" applyAlignment="1">
      <alignment vertical="center" shrinkToFit="1"/>
    </xf>
    <xf numFmtId="177" fontId="11" fillId="0" borderId="14" xfId="10" applyNumberFormat="1" applyFont="1" applyFill="1" applyBorder="1" applyAlignment="1">
      <alignment vertical="center" shrinkToFit="1"/>
    </xf>
    <xf numFmtId="177" fontId="11" fillId="0" borderId="2" xfId="10" applyNumberFormat="1" applyFont="1" applyFill="1" applyBorder="1" applyAlignment="1">
      <alignment vertical="center" shrinkToFit="1"/>
    </xf>
    <xf numFmtId="177" fontId="13" fillId="0" borderId="15" xfId="10" applyNumberFormat="1" applyFont="1" applyFill="1" applyBorder="1" applyAlignment="1">
      <alignment vertical="center" shrinkToFit="1"/>
    </xf>
    <xf numFmtId="177" fontId="13" fillId="0" borderId="14" xfId="10" applyNumberFormat="1" applyFont="1" applyFill="1" applyBorder="1" applyAlignment="1">
      <alignment vertical="center" shrinkToFit="1"/>
    </xf>
    <xf numFmtId="177" fontId="11" fillId="0" borderId="13" xfId="10" applyNumberFormat="1" applyFont="1" applyFill="1" applyBorder="1" applyAlignment="1">
      <alignment vertical="center" shrinkToFit="1"/>
    </xf>
    <xf numFmtId="177" fontId="11" fillId="0" borderId="17" xfId="10" applyNumberFormat="1" applyFont="1" applyFill="1" applyBorder="1" applyAlignment="1">
      <alignment vertical="center" shrinkToFit="1"/>
    </xf>
    <xf numFmtId="0" fontId="8" fillId="0" borderId="0" xfId="11" applyFont="1" applyFill="1">
      <alignment vertical="center"/>
    </xf>
    <xf numFmtId="0" fontId="12" fillId="0" borderId="0" xfId="11" applyFont="1" applyFill="1" applyAlignment="1">
      <alignment horizontal="center" vertical="center"/>
    </xf>
    <xf numFmtId="0" fontId="12" fillId="0" borderId="0" xfId="11" applyFont="1" applyFill="1" applyAlignment="1">
      <alignment vertical="center" wrapText="1"/>
    </xf>
    <xf numFmtId="0" fontId="12" fillId="0" borderId="0" xfId="11" applyFont="1" applyFill="1">
      <alignment vertical="center"/>
    </xf>
    <xf numFmtId="177" fontId="12" fillId="0" borderId="0" xfId="11" applyNumberFormat="1" applyFont="1" applyFill="1">
      <alignment vertical="center"/>
    </xf>
    <xf numFmtId="0" fontId="10" fillId="0" borderId="0" xfId="11" applyFont="1" applyFill="1" applyAlignment="1">
      <alignment vertical="center" shrinkToFit="1"/>
    </xf>
    <xf numFmtId="176" fontId="10" fillId="0" borderId="0" xfId="11" applyNumberFormat="1" applyFont="1" applyFill="1" applyAlignment="1">
      <alignment horizontal="center" vertical="center"/>
    </xf>
    <xf numFmtId="176" fontId="10" fillId="0" borderId="0" xfId="11" applyNumberFormat="1" applyFont="1" applyFill="1" applyAlignment="1">
      <alignment vertical="center" wrapText="1"/>
    </xf>
    <xf numFmtId="0" fontId="10" fillId="0" borderId="0" xfId="11" applyFont="1" applyFill="1">
      <alignment vertical="center"/>
    </xf>
    <xf numFmtId="176" fontId="12" fillId="0" borderId="0" xfId="11" applyNumberFormat="1" applyFont="1" applyFill="1" applyAlignment="1">
      <alignment horizontal="right" vertical="center"/>
    </xf>
    <xf numFmtId="176" fontId="11" fillId="0" borderId="1" xfId="11" applyNumberFormat="1" applyFont="1" applyFill="1" applyBorder="1" applyAlignment="1">
      <alignment horizontal="center" vertical="center"/>
    </xf>
    <xf numFmtId="0" fontId="22" fillId="3" borderId="8" xfId="11" applyFont="1" applyFill="1" applyBorder="1" applyAlignment="1">
      <alignment vertical="center" shrinkToFit="1"/>
    </xf>
    <xf numFmtId="0" fontId="24" fillId="3" borderId="6" xfId="11" applyFont="1" applyFill="1" applyBorder="1" applyAlignment="1">
      <alignment vertical="center" shrinkToFit="1"/>
    </xf>
    <xf numFmtId="0" fontId="10" fillId="0" borderId="0" xfId="11" applyFont="1" applyFill="1" applyBorder="1" applyAlignment="1">
      <alignment vertical="center" shrinkToFit="1"/>
    </xf>
    <xf numFmtId="0" fontId="13" fillId="0" borderId="13" xfId="11" applyFont="1" applyFill="1" applyBorder="1" applyAlignment="1">
      <alignment vertical="center" wrapText="1" shrinkToFit="1"/>
    </xf>
    <xf numFmtId="0" fontId="25" fillId="0" borderId="13" xfId="11" applyFont="1" applyFill="1" applyBorder="1" applyAlignment="1">
      <alignment horizontal="center" vertical="center" shrinkToFit="1"/>
    </xf>
    <xf numFmtId="0" fontId="26" fillId="0" borderId="13" xfId="11" applyFont="1" applyFill="1" applyBorder="1" applyAlignment="1">
      <alignment vertical="center" wrapText="1" shrinkToFit="1"/>
    </xf>
    <xf numFmtId="177" fontId="26" fillId="0" borderId="13" xfId="11" applyNumberFormat="1" applyFont="1" applyFill="1" applyBorder="1" applyAlignment="1">
      <alignment vertical="center" shrinkToFit="1"/>
    </xf>
    <xf numFmtId="177" fontId="13" fillId="0" borderId="13" xfId="11" applyNumberFormat="1" applyFont="1" applyFill="1" applyBorder="1" applyAlignment="1">
      <alignment vertical="center" shrinkToFit="1"/>
    </xf>
    <xf numFmtId="0" fontId="13" fillId="0" borderId="14" xfId="11" applyFont="1" applyFill="1" applyBorder="1" applyAlignment="1">
      <alignment vertical="center" wrapText="1" shrinkToFit="1"/>
    </xf>
    <xf numFmtId="0" fontId="25" fillId="0" borderId="14" xfId="11" applyFont="1" applyFill="1" applyBorder="1" applyAlignment="1">
      <alignment horizontal="center" vertical="center" shrinkToFit="1"/>
    </xf>
    <xf numFmtId="0" fontId="26" fillId="0" borderId="14" xfId="11" applyFont="1" applyFill="1" applyBorder="1" applyAlignment="1">
      <alignment vertical="center" wrapText="1" shrinkToFit="1"/>
    </xf>
    <xf numFmtId="177" fontId="26" fillId="0" borderId="14" xfId="11" applyNumberFormat="1" applyFont="1" applyFill="1" applyBorder="1" applyAlignment="1">
      <alignment vertical="center" shrinkToFit="1"/>
    </xf>
    <xf numFmtId="177" fontId="13" fillId="0" borderId="14" xfId="11" applyNumberFormat="1" applyFont="1" applyFill="1" applyBorder="1" applyAlignment="1">
      <alignment vertical="center" shrinkToFit="1"/>
    </xf>
    <xf numFmtId="0" fontId="13" fillId="0" borderId="17" xfId="11" applyFont="1" applyFill="1" applyBorder="1" applyAlignment="1">
      <alignment vertical="center" wrapText="1" shrinkToFit="1"/>
    </xf>
    <xf numFmtId="0" fontId="25" fillId="0" borderId="17" xfId="11" applyFont="1" applyFill="1" applyBorder="1" applyAlignment="1">
      <alignment horizontal="center" vertical="center" shrinkToFit="1"/>
    </xf>
    <xf numFmtId="0" fontId="26" fillId="0" borderId="17" xfId="11" applyFont="1" applyFill="1" applyBorder="1" applyAlignment="1">
      <alignment vertical="center" wrapText="1" shrinkToFit="1"/>
    </xf>
    <xf numFmtId="177" fontId="26" fillId="0" borderId="17" xfId="11" applyNumberFormat="1" applyFont="1" applyFill="1" applyBorder="1" applyAlignment="1">
      <alignment vertical="center" shrinkToFit="1"/>
    </xf>
    <xf numFmtId="177" fontId="13" fillId="0" borderId="17" xfId="11" applyNumberFormat="1" applyFont="1" applyFill="1" applyBorder="1" applyAlignment="1">
      <alignment vertical="center" shrinkToFit="1"/>
    </xf>
    <xf numFmtId="0" fontId="22" fillId="3" borderId="8" xfId="11" applyFont="1" applyFill="1" applyBorder="1" applyAlignment="1">
      <alignment vertical="center" wrapText="1" shrinkToFit="1"/>
    </xf>
    <xf numFmtId="0" fontId="11" fillId="0" borderId="14" xfId="11" applyFont="1" applyFill="1" applyBorder="1" applyAlignment="1">
      <alignment vertical="center" wrapText="1" shrinkToFit="1"/>
    </xf>
    <xf numFmtId="0" fontId="11" fillId="0" borderId="14" xfId="11" applyFont="1" applyFill="1" applyBorder="1" applyAlignment="1">
      <alignment horizontal="center" vertical="center" shrinkToFit="1"/>
    </xf>
    <xf numFmtId="0" fontId="10" fillId="0" borderId="14" xfId="11" applyFont="1" applyFill="1" applyBorder="1" applyAlignment="1">
      <alignment vertical="center" wrapText="1" shrinkToFit="1"/>
    </xf>
    <xf numFmtId="177" fontId="11" fillId="0" borderId="14" xfId="11" applyNumberFormat="1" applyFont="1" applyFill="1" applyBorder="1" applyAlignment="1">
      <alignment vertical="center" shrinkToFit="1"/>
    </xf>
    <xf numFmtId="0" fontId="11" fillId="0" borderId="16" xfId="11" applyFont="1" applyFill="1" applyBorder="1" applyAlignment="1">
      <alignment vertical="center" wrapText="1" shrinkToFit="1"/>
    </xf>
    <xf numFmtId="0" fontId="10" fillId="0" borderId="16" xfId="11" applyFont="1" applyFill="1" applyBorder="1" applyAlignment="1">
      <alignment vertical="center" wrapText="1" shrinkToFit="1"/>
    </xf>
    <xf numFmtId="177" fontId="11" fillId="0" borderId="16" xfId="11" applyNumberFormat="1" applyFont="1" applyFill="1" applyBorder="1" applyAlignment="1">
      <alignment vertical="center" shrinkToFit="1"/>
    </xf>
    <xf numFmtId="0" fontId="11" fillId="0" borderId="14" xfId="11" applyFont="1" applyFill="1" applyBorder="1" applyAlignment="1">
      <alignment vertical="center" shrinkToFit="1"/>
    </xf>
    <xf numFmtId="0" fontId="10" fillId="0" borderId="14" xfId="11" applyFont="1" applyFill="1" applyBorder="1" applyAlignment="1">
      <alignment vertical="center" wrapText="1"/>
    </xf>
    <xf numFmtId="0" fontId="28" fillId="3" borderId="6" xfId="11" applyFont="1" applyFill="1" applyBorder="1" applyAlignment="1">
      <alignment vertical="center" shrinkToFit="1"/>
    </xf>
    <xf numFmtId="0" fontId="23" fillId="3" borderId="6" xfId="11" applyFont="1" applyFill="1" applyBorder="1" applyAlignment="1">
      <alignment vertical="center" wrapText="1" shrinkToFit="1"/>
    </xf>
    <xf numFmtId="0" fontId="11" fillId="0" borderId="15" xfId="11" applyFont="1" applyFill="1" applyBorder="1" applyAlignment="1">
      <alignment vertical="center" wrapText="1" shrinkToFit="1"/>
    </xf>
    <xf numFmtId="0" fontId="10" fillId="0" borderId="15" xfId="11" applyFont="1" applyFill="1" applyBorder="1" applyAlignment="1">
      <alignment vertical="center" wrapText="1" shrinkToFit="1"/>
    </xf>
    <xf numFmtId="177" fontId="11" fillId="0" borderId="15" xfId="11" applyNumberFormat="1" applyFont="1" applyFill="1" applyBorder="1" applyAlignment="1">
      <alignment vertical="center" shrinkToFit="1"/>
    </xf>
    <xf numFmtId="0" fontId="11" fillId="0" borderId="15" xfId="11" applyFont="1" applyFill="1" applyBorder="1" applyAlignment="1">
      <alignment horizontal="center" vertical="center" shrinkToFit="1"/>
    </xf>
    <xf numFmtId="177" fontId="10" fillId="0" borderId="14" xfId="11" applyNumberFormat="1" applyFont="1" applyFill="1" applyBorder="1" applyAlignment="1">
      <alignment vertical="center" wrapText="1" shrinkToFit="1"/>
    </xf>
    <xf numFmtId="0" fontId="11" fillId="0" borderId="16" xfId="11" applyFont="1" applyFill="1" applyBorder="1" applyAlignment="1">
      <alignment horizontal="center" vertical="center" shrinkToFit="1"/>
    </xf>
    <xf numFmtId="3" fontId="10" fillId="0" borderId="14" xfId="11" applyNumberFormat="1" applyFont="1" applyFill="1" applyBorder="1" applyAlignment="1">
      <alignment vertical="center" wrapText="1" shrinkToFit="1"/>
    </xf>
    <xf numFmtId="0" fontId="16" fillId="0" borderId="0" xfId="11" applyFont="1" applyFill="1" applyAlignment="1">
      <alignment vertical="center" shrinkToFit="1"/>
    </xf>
    <xf numFmtId="0" fontId="22" fillId="3" borderId="11" xfId="11" applyFont="1" applyFill="1" applyBorder="1" applyAlignment="1">
      <alignment vertical="center" wrapText="1" shrinkToFit="1"/>
    </xf>
    <xf numFmtId="0" fontId="30" fillId="3" borderId="4" xfId="11" applyFont="1" applyFill="1" applyBorder="1" applyAlignment="1">
      <alignment vertical="center" shrinkToFit="1"/>
    </xf>
    <xf numFmtId="0" fontId="31" fillId="3" borderId="4" xfId="11" applyFont="1" applyFill="1" applyBorder="1" applyAlignment="1">
      <alignment vertical="center" wrapText="1" shrinkToFit="1"/>
    </xf>
    <xf numFmtId="0" fontId="34" fillId="3" borderId="4" xfId="11" applyFont="1" applyFill="1" applyBorder="1" applyAlignment="1">
      <alignment vertical="center" shrinkToFit="1"/>
    </xf>
    <xf numFmtId="0" fontId="11" fillId="0" borderId="13" xfId="11" applyFont="1" applyFill="1" applyBorder="1" applyAlignment="1">
      <alignment vertical="center" wrapText="1" shrinkToFit="1"/>
    </xf>
    <xf numFmtId="0" fontId="11" fillId="0" borderId="13" xfId="11" applyFont="1" applyFill="1" applyBorder="1" applyAlignment="1">
      <alignment horizontal="center" vertical="center" shrinkToFit="1"/>
    </xf>
    <xf numFmtId="0" fontId="10" fillId="0" borderId="13" xfId="11" applyFont="1" applyFill="1" applyBorder="1" applyAlignment="1">
      <alignment vertical="center" wrapText="1" shrinkToFit="1"/>
    </xf>
    <xf numFmtId="177" fontId="11" fillId="0" borderId="13" xfId="11" applyNumberFormat="1" applyFont="1" applyFill="1" applyBorder="1" applyAlignment="1">
      <alignment vertical="center" shrinkToFit="1"/>
    </xf>
    <xf numFmtId="0" fontId="10" fillId="0" borderId="14" xfId="11" applyFont="1" applyFill="1" applyBorder="1" applyAlignment="1">
      <alignment horizontal="left" vertical="center" wrapText="1" shrinkToFit="1"/>
    </xf>
    <xf numFmtId="0" fontId="11" fillId="0" borderId="14" xfId="11" applyFont="1" applyFill="1" applyBorder="1" applyAlignment="1">
      <alignment vertical="center" wrapText="1"/>
    </xf>
    <xf numFmtId="0" fontId="11" fillId="0" borderId="17" xfId="11" applyFont="1" applyFill="1" applyBorder="1" applyAlignment="1">
      <alignment vertical="center" wrapText="1" shrinkToFit="1"/>
    </xf>
    <xf numFmtId="0" fontId="11" fillId="0" borderId="17" xfId="11" applyFont="1" applyFill="1" applyBorder="1" applyAlignment="1">
      <alignment horizontal="center" vertical="center" shrinkToFit="1"/>
    </xf>
    <xf numFmtId="0" fontId="10" fillId="0" borderId="17" xfId="11" applyFont="1" applyFill="1" applyBorder="1" applyAlignment="1">
      <alignment vertical="center" wrapText="1" shrinkToFit="1"/>
    </xf>
    <xf numFmtId="177" fontId="11" fillId="0" borderId="17" xfId="11" applyNumberFormat="1" applyFont="1" applyFill="1" applyBorder="1" applyAlignment="1">
      <alignment vertical="center" shrinkToFit="1"/>
    </xf>
    <xf numFmtId="0" fontId="30" fillId="3" borderId="6" xfId="11" applyFont="1" applyFill="1" applyBorder="1" applyAlignment="1">
      <alignment vertical="center" shrinkToFit="1"/>
    </xf>
    <xf numFmtId="0" fontId="31" fillId="3" borderId="6" xfId="11" applyFont="1" applyFill="1" applyBorder="1" applyAlignment="1">
      <alignment vertical="center" wrapText="1" shrinkToFit="1"/>
    </xf>
    <xf numFmtId="0" fontId="34" fillId="3" borderId="6" xfId="11" applyFont="1" applyFill="1" applyBorder="1" applyAlignment="1">
      <alignment vertical="center" shrinkToFit="1"/>
    </xf>
    <xf numFmtId="3" fontId="11" fillId="0" borderId="14" xfId="11" applyNumberFormat="1" applyFont="1" applyFill="1" applyBorder="1" applyAlignment="1">
      <alignment horizontal="right" vertical="center" shrinkToFit="1"/>
    </xf>
    <xf numFmtId="0" fontId="11" fillId="0" borderId="13" xfId="11" applyFont="1" applyFill="1" applyBorder="1" applyAlignment="1">
      <alignment horizontal="left" vertical="center" wrapText="1" shrinkToFit="1"/>
    </xf>
    <xf numFmtId="0" fontId="11" fillId="0" borderId="13" xfId="11" applyFont="1" applyFill="1" applyBorder="1" applyAlignment="1">
      <alignment vertical="center" shrinkToFit="1"/>
    </xf>
    <xf numFmtId="0" fontId="11" fillId="0" borderId="2" xfId="11" applyFont="1" applyFill="1" applyBorder="1" applyAlignment="1">
      <alignment vertical="center" wrapText="1" shrinkToFit="1"/>
    </xf>
    <xf numFmtId="0" fontId="11" fillId="0" borderId="2" xfId="11" applyFont="1" applyFill="1" applyBorder="1" applyAlignment="1">
      <alignment horizontal="center" vertical="center" shrinkToFit="1"/>
    </xf>
    <xf numFmtId="0" fontId="10" fillId="0" borderId="2" xfId="11" applyFont="1" applyFill="1" applyBorder="1" applyAlignment="1">
      <alignment vertical="center" wrapText="1" shrinkToFit="1"/>
    </xf>
    <xf numFmtId="177" fontId="11" fillId="0" borderId="2" xfId="11" applyNumberFormat="1" applyFont="1" applyFill="1" applyBorder="1" applyAlignment="1">
      <alignment vertical="center" shrinkToFit="1"/>
    </xf>
    <xf numFmtId="0" fontId="15" fillId="0" borderId="0" xfId="11" applyFont="1" applyFill="1">
      <alignment vertical="center"/>
    </xf>
    <xf numFmtId="0" fontId="32" fillId="3" borderId="6" xfId="11" applyFont="1" applyFill="1" applyBorder="1" applyAlignment="1">
      <alignment vertical="center" wrapText="1" shrinkToFit="1"/>
    </xf>
    <xf numFmtId="0" fontId="10" fillId="0" borderId="13" xfId="11" applyFont="1" applyFill="1" applyBorder="1" applyAlignment="1">
      <alignment vertical="center" wrapText="1"/>
    </xf>
    <xf numFmtId="38" fontId="11" fillId="0" borderId="13" xfId="10" applyFont="1" applyFill="1" applyBorder="1" applyAlignment="1">
      <alignment vertical="center" shrinkToFit="1"/>
    </xf>
    <xf numFmtId="0" fontId="11" fillId="0" borderId="14" xfId="11" applyFont="1" applyFill="1" applyBorder="1" applyAlignment="1">
      <alignment horizontal="left" vertical="center" wrapText="1" shrinkToFit="1"/>
    </xf>
    <xf numFmtId="38" fontId="11" fillId="0" borderId="14" xfId="10" applyFont="1" applyFill="1" applyBorder="1" applyAlignment="1">
      <alignment vertical="center" shrinkToFit="1"/>
    </xf>
    <xf numFmtId="49" fontId="11" fillId="0" borderId="14" xfId="11" applyNumberFormat="1" applyFont="1" applyFill="1" applyBorder="1" applyAlignment="1">
      <alignment vertical="center" wrapText="1" shrinkToFit="1"/>
    </xf>
    <xf numFmtId="0" fontId="13" fillId="0" borderId="15" xfId="11" applyFont="1" applyFill="1" applyBorder="1" applyAlignment="1">
      <alignment horizontal="center" vertical="center" shrinkToFit="1"/>
    </xf>
    <xf numFmtId="0" fontId="26" fillId="0" borderId="15" xfId="11" applyFont="1" applyFill="1" applyBorder="1" applyAlignment="1">
      <alignment vertical="center" wrapText="1" shrinkToFit="1"/>
    </xf>
    <xf numFmtId="177" fontId="13" fillId="0" borderId="15" xfId="11" applyNumberFormat="1" applyFont="1" applyFill="1" applyBorder="1" applyAlignment="1">
      <alignment vertical="center" shrinkToFit="1"/>
    </xf>
    <xf numFmtId="0" fontId="13" fillId="0" borderId="14" xfId="11" applyFont="1" applyFill="1" applyBorder="1" applyAlignment="1">
      <alignment horizontal="center" vertical="center" shrinkToFit="1"/>
    </xf>
    <xf numFmtId="0" fontId="26" fillId="0" borderId="14" xfId="11" applyFont="1" applyFill="1" applyBorder="1" applyAlignment="1">
      <alignment vertical="center" wrapText="1"/>
    </xf>
    <xf numFmtId="0" fontId="13" fillId="0" borderId="14" xfId="11" applyFont="1" applyFill="1" applyBorder="1" applyAlignment="1">
      <alignment vertical="center" wrapText="1"/>
    </xf>
    <xf numFmtId="0" fontId="11" fillId="0" borderId="1" xfId="11" applyFont="1" applyFill="1" applyBorder="1" applyAlignment="1">
      <alignment vertical="center" wrapText="1" shrinkToFit="1"/>
    </xf>
    <xf numFmtId="0" fontId="11" fillId="0" borderId="1" xfId="11" applyFont="1" applyFill="1" applyBorder="1" applyAlignment="1">
      <alignment horizontal="center" vertical="center" shrinkToFit="1"/>
    </xf>
    <xf numFmtId="0" fontId="10" fillId="0" borderId="1" xfId="11" applyFont="1" applyFill="1" applyBorder="1" applyAlignment="1">
      <alignment vertical="center" wrapText="1" shrinkToFit="1"/>
    </xf>
    <xf numFmtId="177" fontId="11" fillId="0" borderId="1" xfId="11" applyNumberFormat="1" applyFont="1" applyFill="1" applyBorder="1" applyAlignment="1">
      <alignment vertical="center" shrinkToFit="1"/>
    </xf>
    <xf numFmtId="0" fontId="11" fillId="0" borderId="0" xfId="11" applyFont="1" applyFill="1" applyAlignment="1">
      <alignment vertical="center" shrinkToFit="1"/>
    </xf>
    <xf numFmtId="0" fontId="24" fillId="3" borderId="6" xfId="11" applyFont="1" applyFill="1" applyBorder="1" applyAlignment="1">
      <alignment vertical="center" wrapText="1" shrinkToFit="1"/>
    </xf>
    <xf numFmtId="0" fontId="9" fillId="2" borderId="8" xfId="11" applyFont="1" applyFill="1" applyBorder="1" applyAlignment="1">
      <alignment horizontal="right" vertical="center" shrinkToFit="1"/>
    </xf>
    <xf numFmtId="0" fontId="20" fillId="2" borderId="6" xfId="11" applyFont="1" applyFill="1" applyBorder="1" applyAlignment="1">
      <alignment vertical="center"/>
    </xf>
    <xf numFmtId="0" fontId="20" fillId="2" borderId="6" xfId="11" applyFont="1" applyFill="1" applyBorder="1" applyAlignment="1">
      <alignment vertical="center" wrapText="1"/>
    </xf>
    <xf numFmtId="0" fontId="11" fillId="0" borderId="0" xfId="11" applyFont="1" applyFill="1" applyAlignment="1">
      <alignment horizontal="left" vertical="center"/>
    </xf>
    <xf numFmtId="0" fontId="10" fillId="0" borderId="18" xfId="11" applyFont="1" applyFill="1" applyBorder="1" applyAlignment="1">
      <alignment vertical="center" wrapText="1"/>
    </xf>
    <xf numFmtId="178" fontId="0" fillId="0" borderId="1" xfId="0" applyNumberFormat="1" applyBorder="1"/>
    <xf numFmtId="0" fontId="0" fillId="0" borderId="1" xfId="0" applyFill="1" applyBorder="1"/>
    <xf numFmtId="0" fontId="0" fillId="0" borderId="12" xfId="0" applyBorder="1"/>
    <xf numFmtId="0" fontId="0" fillId="0" borderId="5" xfId="0" applyBorder="1"/>
    <xf numFmtId="0" fontId="0" fillId="0" borderId="2" xfId="0" applyBorder="1"/>
    <xf numFmtId="38" fontId="0" fillId="0" borderId="12" xfId="1" applyFont="1" applyBorder="1"/>
    <xf numFmtId="38" fontId="0" fillId="0" borderId="2" xfId="1" applyFont="1" applyBorder="1"/>
    <xf numFmtId="0" fontId="0" fillId="0" borderId="2" xfId="0" applyFill="1" applyBorder="1"/>
    <xf numFmtId="0" fontId="8" fillId="0" borderId="0" xfId="9" applyFont="1" applyAlignment="1">
      <alignment horizontal="center" vertical="center"/>
    </xf>
    <xf numFmtId="0" fontId="11" fillId="0" borderId="12" xfId="11" applyFont="1" applyFill="1" applyBorder="1" applyAlignment="1">
      <alignment horizontal="center" vertical="center"/>
    </xf>
    <xf numFmtId="0" fontId="11" fillId="0" borderId="2" xfId="11" applyFont="1" applyFill="1" applyBorder="1">
      <alignment vertical="center"/>
    </xf>
    <xf numFmtId="0" fontId="12" fillId="0" borderId="9" xfId="11" applyFont="1" applyFill="1" applyBorder="1" applyAlignment="1">
      <alignment horizontal="center" vertical="center"/>
    </xf>
    <xf numFmtId="0" fontId="12" fillId="0" borderId="10" xfId="11" applyFont="1" applyFill="1" applyBorder="1" applyAlignment="1">
      <alignment vertical="center"/>
    </xf>
    <xf numFmtId="0" fontId="12" fillId="0" borderId="11" xfId="11" applyFont="1" applyFill="1" applyBorder="1" applyAlignment="1">
      <alignment horizontal="center" vertical="center"/>
    </xf>
    <xf numFmtId="0" fontId="12" fillId="0" borderId="3" xfId="11" applyFont="1" applyFill="1" applyBorder="1" applyAlignment="1">
      <alignment vertical="center"/>
    </xf>
    <xf numFmtId="176" fontId="11" fillId="0" borderId="8" xfId="11" applyNumberFormat="1" applyFont="1" applyFill="1" applyBorder="1" applyAlignment="1">
      <alignment horizontal="center" vertical="center"/>
    </xf>
    <xf numFmtId="176" fontId="11" fillId="0" borderId="6" xfId="11" applyNumberFormat="1" applyFont="1" applyFill="1" applyBorder="1" applyAlignment="1">
      <alignment horizontal="center" vertical="center"/>
    </xf>
    <xf numFmtId="176" fontId="11" fillId="0" borderId="7" xfId="11" applyNumberFormat="1" applyFont="1" applyFill="1" applyBorder="1" applyAlignment="1">
      <alignment horizontal="center" vertical="center"/>
    </xf>
    <xf numFmtId="176" fontId="11" fillId="0" borderId="12" xfId="11" applyNumberFormat="1" applyFont="1" applyFill="1" applyBorder="1" applyAlignment="1">
      <alignment horizontal="center" vertical="center"/>
    </xf>
    <xf numFmtId="0" fontId="23" fillId="3" borderId="6" xfId="11" applyFont="1" applyFill="1" applyBorder="1" applyAlignment="1">
      <alignment horizontal="left" vertical="center" shrinkToFit="1"/>
    </xf>
    <xf numFmtId="3" fontId="22" fillId="3" borderId="6" xfId="11" applyNumberFormat="1" applyFont="1" applyFill="1" applyBorder="1" applyAlignment="1">
      <alignment horizontal="right" vertical="center" shrinkToFit="1"/>
    </xf>
    <xf numFmtId="3" fontId="22" fillId="3" borderId="7" xfId="11" applyNumberFormat="1" applyFont="1" applyFill="1" applyBorder="1" applyAlignment="1">
      <alignment horizontal="right" vertical="center" shrinkToFit="1"/>
    </xf>
    <xf numFmtId="3" fontId="22" fillId="3" borderId="4" xfId="11" applyNumberFormat="1" applyFont="1" applyFill="1" applyBorder="1" applyAlignment="1">
      <alignment horizontal="right" vertical="center" shrinkToFit="1"/>
    </xf>
    <xf numFmtId="0" fontId="22" fillId="3" borderId="3" xfId="11" applyFont="1" applyFill="1" applyBorder="1" applyAlignment="1">
      <alignment horizontal="right" vertical="center" shrinkToFit="1"/>
    </xf>
    <xf numFmtId="0" fontId="22" fillId="3" borderId="7" xfId="11" applyFont="1" applyFill="1" applyBorder="1" applyAlignment="1">
      <alignment horizontal="right" vertical="center" shrinkToFit="1"/>
    </xf>
    <xf numFmtId="3" fontId="22" fillId="4" borderId="6" xfId="11" applyNumberFormat="1" applyFont="1" applyFill="1" applyBorder="1" applyAlignment="1">
      <alignment horizontal="right" vertical="center" shrinkToFit="1"/>
    </xf>
    <xf numFmtId="3" fontId="22" fillId="4" borderId="7" xfId="11" applyNumberFormat="1" applyFont="1" applyFill="1" applyBorder="1" applyAlignment="1">
      <alignment horizontal="right" vertical="center" shrinkToFit="1"/>
    </xf>
    <xf numFmtId="0" fontId="33" fillId="0" borderId="7" xfId="11" applyFont="1" applyBorder="1">
      <alignment vertical="center"/>
    </xf>
    <xf numFmtId="3" fontId="9" fillId="2" borderId="6" xfId="11" applyNumberFormat="1" applyFont="1" applyFill="1" applyBorder="1" applyAlignment="1">
      <alignment horizontal="right" vertical="center" shrinkToFit="1"/>
    </xf>
    <xf numFmtId="0" fontId="9" fillId="2" borderId="7" xfId="11" applyFont="1" applyFill="1" applyBorder="1" applyAlignment="1">
      <alignment horizontal="right" vertical="center" shrinkToFit="1"/>
    </xf>
    <xf numFmtId="0" fontId="22" fillId="3" borderId="6" xfId="11" applyFont="1" applyFill="1" applyBorder="1" applyAlignment="1">
      <alignment horizontal="right" vertical="center" shrinkToFit="1"/>
    </xf>
    <xf numFmtId="0" fontId="0" fillId="0" borderId="8" xfId="0" applyBorder="1"/>
    <xf numFmtId="0" fontId="0" fillId="0" borderId="7" xfId="0" applyFill="1" applyBorder="1"/>
    <xf numFmtId="0" fontId="11" fillId="0" borderId="0" xfId="9" applyFont="1" applyFill="1" applyBorder="1">
      <alignment vertical="center"/>
    </xf>
    <xf numFmtId="0" fontId="11" fillId="0" borderId="0" xfId="9" applyFont="1" applyFill="1" applyBorder="1" applyAlignment="1">
      <alignment horizontal="center" vertical="center"/>
    </xf>
    <xf numFmtId="0" fontId="14" fillId="0" borderId="0" xfId="9" applyFont="1" applyFill="1" applyBorder="1">
      <alignment vertical="center"/>
    </xf>
    <xf numFmtId="0" fontId="29" fillId="0" borderId="0" xfId="11" applyFont="1" applyFill="1" applyAlignment="1">
      <alignment vertical="center" wrapText="1" shrinkToFit="1"/>
    </xf>
    <xf numFmtId="0" fontId="29" fillId="0" borderId="0" xfId="11" applyFont="1" applyFill="1">
      <alignment vertical="center"/>
    </xf>
    <xf numFmtId="177" fontId="10" fillId="0" borderId="0" xfId="11" applyNumberFormat="1" applyFont="1" applyFill="1" applyBorder="1" applyAlignment="1">
      <alignment vertical="center" shrinkToFit="1"/>
    </xf>
    <xf numFmtId="0" fontId="10" fillId="0" borderId="0" xfId="11" applyFont="1" applyFill="1" applyAlignment="1">
      <alignment vertical="center" wrapText="1" shrinkToFit="1"/>
    </xf>
    <xf numFmtId="177" fontId="10" fillId="0" borderId="0" xfId="11" applyNumberFormat="1" applyFont="1" applyFill="1" applyBorder="1" applyAlignment="1">
      <alignment vertical="center" wrapText="1" shrinkToFit="1"/>
    </xf>
    <xf numFmtId="0" fontId="35" fillId="0" borderId="0" xfId="11" applyFont="1" applyFill="1">
      <alignment vertical="center"/>
    </xf>
  </cellXfs>
  <cellStyles count="12">
    <cellStyle name="桁区切り" xfId="1" builtinId="6"/>
    <cellStyle name="桁区切り 2" xfId="3"/>
    <cellStyle name="桁区切り 2 2" xfId="8"/>
    <cellStyle name="桁区切り 3" xfId="6"/>
    <cellStyle name="桁区切り 4" xfId="10"/>
    <cellStyle name="標準" xfId="0" builtinId="0"/>
    <cellStyle name="標準 2" xfId="2"/>
    <cellStyle name="標準 2 2" xfId="7"/>
    <cellStyle name="標準 3" xfId="5"/>
    <cellStyle name="標準 4" xfId="4"/>
    <cellStyle name="標準 5" xfId="9"/>
    <cellStyle name="標準 6" xfId="11"/>
  </cellStyles>
  <dxfs count="0"/>
  <tableStyles count="0" defaultTableStyle="TableStyleMedium2" defaultPivotStyle="PivotStyleLight16"/>
  <colors>
    <mruColors>
      <color rgb="FF558ED5"/>
      <color rgb="FFFF3300"/>
      <color rgb="FFFFFF66"/>
      <color rgb="FFFFFF00"/>
      <color rgb="FF00FF00"/>
      <color rgb="FF00CC00"/>
      <color rgb="FFFF9900"/>
      <color rgb="FF00CCFF"/>
      <color rgb="FFFF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tabSelected="1" workbookViewId="0"/>
  </sheetViews>
  <sheetFormatPr defaultRowHeight="13.5" x14ac:dyDescent="0.15"/>
  <cols>
    <col min="1" max="1" width="29.375" bestFit="1" customWidth="1"/>
    <col min="2" max="3" width="12.75" style="3" bestFit="1" customWidth="1"/>
    <col min="4" max="4" width="10.5" style="3" bestFit="1" customWidth="1"/>
  </cols>
  <sheetData>
    <row r="1" spans="1:5" x14ac:dyDescent="0.15">
      <c r="D1" s="4" t="s">
        <v>122</v>
      </c>
    </row>
    <row r="2" spans="1:5" x14ac:dyDescent="0.15">
      <c r="A2" s="1" t="s">
        <v>119</v>
      </c>
      <c r="B2" s="2" t="s">
        <v>60</v>
      </c>
      <c r="C2" s="2" t="s">
        <v>10</v>
      </c>
      <c r="D2" s="2" t="s">
        <v>11</v>
      </c>
      <c r="E2" s="1" t="s">
        <v>12</v>
      </c>
    </row>
    <row r="3" spans="1:5" x14ac:dyDescent="0.15">
      <c r="A3" s="1" t="s">
        <v>1</v>
      </c>
      <c r="B3" s="2">
        <v>111800000</v>
      </c>
      <c r="C3" s="2">
        <v>106000000</v>
      </c>
      <c r="D3" s="2">
        <v>5800000</v>
      </c>
      <c r="E3" s="144">
        <v>5.5</v>
      </c>
    </row>
    <row r="4" spans="1:5" x14ac:dyDescent="0.15">
      <c r="A4" s="1" t="s">
        <v>2</v>
      </c>
      <c r="B4" s="2">
        <v>59354000</v>
      </c>
      <c r="C4" s="2">
        <v>58589000</v>
      </c>
      <c r="D4" s="2">
        <v>765000</v>
      </c>
      <c r="E4" s="144">
        <v>1.3</v>
      </c>
    </row>
    <row r="5" spans="1:5" x14ac:dyDescent="0.15">
      <c r="A5" s="1" t="s">
        <v>3</v>
      </c>
      <c r="B5" s="2">
        <v>30650000</v>
      </c>
      <c r="C5" s="2">
        <v>31010000</v>
      </c>
      <c r="D5" s="2">
        <v>-360000</v>
      </c>
      <c r="E5" s="144">
        <v>-1.2</v>
      </c>
    </row>
    <row r="6" spans="1:5" x14ac:dyDescent="0.15">
      <c r="A6" s="1" t="s">
        <v>63</v>
      </c>
      <c r="B6" s="2">
        <v>5000000</v>
      </c>
      <c r="C6" s="2">
        <v>4800000</v>
      </c>
      <c r="D6" s="2">
        <v>200000</v>
      </c>
      <c r="E6" s="144">
        <v>4.2</v>
      </c>
    </row>
    <row r="7" spans="1:5" x14ac:dyDescent="0.15">
      <c r="A7" s="1" t="s">
        <v>4</v>
      </c>
      <c r="B7" s="2">
        <v>21240000</v>
      </c>
      <c r="C7" s="2">
        <v>20730000</v>
      </c>
      <c r="D7" s="2">
        <v>510000</v>
      </c>
      <c r="E7" s="144">
        <v>2.5</v>
      </c>
    </row>
    <row r="8" spans="1:5" x14ac:dyDescent="0.15">
      <c r="A8" s="1" t="s">
        <v>71</v>
      </c>
      <c r="B8" s="2">
        <v>35000</v>
      </c>
      <c r="C8" s="2">
        <v>39000</v>
      </c>
      <c r="D8" s="2">
        <v>-4000</v>
      </c>
      <c r="E8" s="144">
        <v>-10.3</v>
      </c>
    </row>
    <row r="9" spans="1:5" x14ac:dyDescent="0.15">
      <c r="A9" s="1" t="s">
        <v>5</v>
      </c>
      <c r="B9" s="2">
        <v>40000</v>
      </c>
      <c r="C9" s="2">
        <v>50000</v>
      </c>
      <c r="D9" s="2">
        <v>-10000</v>
      </c>
      <c r="E9" s="144">
        <v>-20</v>
      </c>
    </row>
    <row r="10" spans="1:5" x14ac:dyDescent="0.15">
      <c r="A10" s="1" t="s">
        <v>7</v>
      </c>
      <c r="B10" s="2">
        <v>2000000</v>
      </c>
      <c r="C10" s="2">
        <v>1630000</v>
      </c>
      <c r="D10" s="2">
        <v>370000</v>
      </c>
      <c r="E10" s="144">
        <v>22.7</v>
      </c>
    </row>
    <row r="11" spans="1:5" x14ac:dyDescent="0.15">
      <c r="A11" s="1" t="s">
        <v>8</v>
      </c>
      <c r="B11" s="2">
        <v>389000</v>
      </c>
      <c r="C11" s="2">
        <v>260000</v>
      </c>
      <c r="D11" s="2">
        <v>129000</v>
      </c>
      <c r="E11" s="144">
        <v>49.6</v>
      </c>
    </row>
    <row r="12" spans="1:5" x14ac:dyDescent="0.15">
      <c r="A12" s="1" t="s">
        <v>6</v>
      </c>
      <c r="B12" s="2">
        <v>0</v>
      </c>
      <c r="C12" s="2">
        <v>70000</v>
      </c>
      <c r="D12" s="2">
        <v>-70000</v>
      </c>
      <c r="E12" s="144" t="s">
        <v>120</v>
      </c>
    </row>
    <row r="13" spans="1:5" x14ac:dyDescent="0.15">
      <c r="A13" s="1" t="s">
        <v>9</v>
      </c>
      <c r="B13" s="2">
        <v>13351400</v>
      </c>
      <c r="C13" s="2">
        <v>13365500</v>
      </c>
      <c r="D13" s="2">
        <v>-14100</v>
      </c>
      <c r="E13" s="144">
        <v>-0.1</v>
      </c>
    </row>
    <row r="14" spans="1:5" x14ac:dyDescent="0.15">
      <c r="A14" s="1" t="s">
        <v>78</v>
      </c>
      <c r="B14" s="2">
        <v>10193900</v>
      </c>
      <c r="C14" s="2">
        <v>10532000</v>
      </c>
      <c r="D14" s="2">
        <v>-338100</v>
      </c>
      <c r="E14" s="144">
        <v>-3.2</v>
      </c>
    </row>
    <row r="15" spans="1:5" x14ac:dyDescent="0.15">
      <c r="A15" s="1" t="s">
        <v>121</v>
      </c>
      <c r="B15" s="2">
        <v>194699300</v>
      </c>
      <c r="C15" s="2">
        <v>188486500</v>
      </c>
      <c r="D15" s="2">
        <v>6212800</v>
      </c>
      <c r="E15" s="144">
        <v>3.3</v>
      </c>
    </row>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2"/>
  <sheetViews>
    <sheetView zoomScaleNormal="100" zoomScaleSheetLayoutView="100" workbookViewId="0"/>
  </sheetViews>
  <sheetFormatPr defaultColWidth="9" defaultRowHeight="13.5" x14ac:dyDescent="0.15"/>
  <cols>
    <col min="1" max="1" width="4.125" style="50" customWidth="1"/>
    <col min="2" max="2" width="21.625" style="50" customWidth="1"/>
    <col min="3" max="3" width="2.625" style="48" customWidth="1"/>
    <col min="4" max="4" width="35.125" style="49" customWidth="1"/>
    <col min="5" max="8" width="7.125" style="50" customWidth="1"/>
    <col min="9" max="9" width="8.625" style="51" customWidth="1"/>
    <col min="10" max="10" width="11.875" style="50" customWidth="1"/>
    <col min="11" max="16384" width="9" style="50"/>
  </cols>
  <sheetData>
    <row r="1" spans="2:16" ht="18.75" x14ac:dyDescent="0.15">
      <c r="B1" s="47" t="s">
        <v>305</v>
      </c>
    </row>
    <row r="2" spans="2:16" s="55" customFormat="1" ht="22.5" customHeight="1" x14ac:dyDescent="0.15">
      <c r="B2" s="52"/>
      <c r="C2" s="53"/>
      <c r="D2" s="54"/>
      <c r="I2" s="56" t="s">
        <v>153</v>
      </c>
    </row>
    <row r="3" spans="2:16" s="55" customFormat="1" ht="18" customHeight="1" x14ac:dyDescent="0.15">
      <c r="B3" s="153" t="str">
        <f>"款 （ 細 々 目 等 ）"</f>
        <v>款 （ 細 々 目 等 ）</v>
      </c>
      <c r="C3" s="155" t="s">
        <v>306</v>
      </c>
      <c r="D3" s="156"/>
      <c r="E3" s="159" t="s">
        <v>776</v>
      </c>
      <c r="F3" s="160"/>
      <c r="G3" s="160"/>
      <c r="H3" s="161"/>
      <c r="I3" s="162" t="s">
        <v>307</v>
      </c>
    </row>
    <row r="4" spans="2:16" s="55" customFormat="1" ht="19.5" customHeight="1" x14ac:dyDescent="0.15">
      <c r="B4" s="154"/>
      <c r="C4" s="157"/>
      <c r="D4" s="158"/>
      <c r="E4" s="57" t="s">
        <v>777</v>
      </c>
      <c r="F4" s="57" t="s">
        <v>778</v>
      </c>
      <c r="G4" s="57" t="s">
        <v>779</v>
      </c>
      <c r="H4" s="57" t="s">
        <v>58</v>
      </c>
      <c r="I4" s="154"/>
    </row>
    <row r="5" spans="2:16" s="52" customFormat="1" ht="30" customHeight="1" x14ac:dyDescent="0.15">
      <c r="B5" s="58" t="s">
        <v>308</v>
      </c>
      <c r="C5" s="163"/>
      <c r="D5" s="163"/>
      <c r="E5" s="59"/>
      <c r="F5" s="59"/>
      <c r="G5" s="59"/>
      <c r="H5" s="164">
        <v>583986</v>
      </c>
      <c r="I5" s="165"/>
      <c r="J5" s="60"/>
      <c r="K5" s="60"/>
      <c r="L5" s="60"/>
      <c r="M5" s="60"/>
      <c r="N5" s="60"/>
      <c r="O5" s="60"/>
      <c r="P5" s="60"/>
    </row>
    <row r="6" spans="2:16" s="52" customFormat="1" ht="35.1" customHeight="1" x14ac:dyDescent="0.15">
      <c r="B6" s="61" t="str">
        <f>"議員報酬費"</f>
        <v>議員報酬費</v>
      </c>
      <c r="C6" s="62"/>
      <c r="D6" s="63" t="s">
        <v>309</v>
      </c>
      <c r="E6" s="64"/>
      <c r="F6" s="64"/>
      <c r="G6" s="64"/>
      <c r="H6" s="64"/>
      <c r="I6" s="65">
        <v>390230</v>
      </c>
    </row>
    <row r="7" spans="2:16" s="52" customFormat="1" ht="35.1" customHeight="1" x14ac:dyDescent="0.15">
      <c r="B7" s="66" t="s">
        <v>310</v>
      </c>
      <c r="C7" s="67"/>
      <c r="D7" s="68" t="s">
        <v>311</v>
      </c>
      <c r="E7" s="69"/>
      <c r="F7" s="69"/>
      <c r="G7" s="69"/>
      <c r="H7" s="69"/>
      <c r="I7" s="70">
        <v>9520</v>
      </c>
    </row>
    <row r="8" spans="2:16" s="52" customFormat="1" ht="35.1" customHeight="1" x14ac:dyDescent="0.15">
      <c r="B8" s="71" t="s">
        <v>312</v>
      </c>
      <c r="C8" s="72"/>
      <c r="D8" s="73" t="s">
        <v>312</v>
      </c>
      <c r="E8" s="74"/>
      <c r="F8" s="74"/>
      <c r="G8" s="74"/>
      <c r="H8" s="74"/>
      <c r="I8" s="75">
        <v>30720</v>
      </c>
    </row>
    <row r="9" spans="2:16" s="52" customFormat="1" ht="30" customHeight="1" x14ac:dyDescent="0.15">
      <c r="B9" s="76" t="s">
        <v>313</v>
      </c>
      <c r="C9" s="163"/>
      <c r="D9" s="163"/>
      <c r="E9" s="163"/>
      <c r="F9" s="163"/>
      <c r="G9" s="59"/>
      <c r="H9" s="164">
        <v>11882730</v>
      </c>
      <c r="I9" s="165"/>
    </row>
    <row r="10" spans="2:16" s="52" customFormat="1" ht="35.1" customHeight="1" x14ac:dyDescent="0.15">
      <c r="B10" s="77" t="s">
        <v>314</v>
      </c>
      <c r="C10" s="78"/>
      <c r="D10" s="79" t="s">
        <v>315</v>
      </c>
      <c r="E10" s="80"/>
      <c r="F10" s="80"/>
      <c r="G10" s="80"/>
      <c r="H10" s="80"/>
      <c r="I10" s="80">
        <v>12000</v>
      </c>
    </row>
    <row r="11" spans="2:16" s="52" customFormat="1" ht="80.099999999999994" customHeight="1" x14ac:dyDescent="0.15">
      <c r="B11" s="77" t="s">
        <v>316</v>
      </c>
      <c r="C11" s="78"/>
      <c r="D11" s="79" t="s">
        <v>317</v>
      </c>
      <c r="E11" s="80"/>
      <c r="F11" s="80"/>
      <c r="G11" s="80"/>
      <c r="H11" s="80"/>
      <c r="I11" s="80">
        <v>5230</v>
      </c>
    </row>
    <row r="12" spans="2:16" s="52" customFormat="1" ht="35.1" customHeight="1" x14ac:dyDescent="0.15">
      <c r="B12" s="77" t="s">
        <v>318</v>
      </c>
      <c r="C12" s="78"/>
      <c r="D12" s="79" t="s">
        <v>319</v>
      </c>
      <c r="E12" s="80"/>
      <c r="F12" s="80"/>
      <c r="G12" s="80"/>
      <c r="H12" s="80">
        <v>4400</v>
      </c>
      <c r="I12" s="80">
        <v>30910</v>
      </c>
    </row>
    <row r="13" spans="2:16" s="52" customFormat="1" ht="35.1" customHeight="1" x14ac:dyDescent="0.15">
      <c r="B13" s="77" t="s">
        <v>320</v>
      </c>
      <c r="C13" s="78"/>
      <c r="D13" s="79" t="s">
        <v>321</v>
      </c>
      <c r="E13" s="80"/>
      <c r="F13" s="80"/>
      <c r="G13" s="80"/>
      <c r="H13" s="80">
        <v>3200</v>
      </c>
      <c r="I13" s="80">
        <v>21740</v>
      </c>
    </row>
    <row r="14" spans="2:16" s="52" customFormat="1" ht="35.1" customHeight="1" x14ac:dyDescent="0.15">
      <c r="B14" s="77" t="s">
        <v>76</v>
      </c>
      <c r="C14" s="78"/>
      <c r="D14" s="79" t="s">
        <v>322</v>
      </c>
      <c r="E14" s="80"/>
      <c r="F14" s="80"/>
      <c r="G14" s="80">
        <v>1273400</v>
      </c>
      <c r="H14" s="80">
        <v>459000</v>
      </c>
      <c r="I14" s="80">
        <v>1733270</v>
      </c>
    </row>
    <row r="15" spans="2:16" s="52" customFormat="1" ht="35.1" customHeight="1" x14ac:dyDescent="0.15">
      <c r="B15" s="77" t="s">
        <v>323</v>
      </c>
      <c r="C15" s="78"/>
      <c r="D15" s="79" t="s">
        <v>324</v>
      </c>
      <c r="E15" s="80"/>
      <c r="F15" s="80"/>
      <c r="G15" s="80"/>
      <c r="H15" s="80"/>
      <c r="I15" s="80">
        <v>18616</v>
      </c>
    </row>
    <row r="16" spans="2:16" s="52" customFormat="1" ht="34.5" customHeight="1" x14ac:dyDescent="0.15">
      <c r="B16" s="77" t="s">
        <v>325</v>
      </c>
      <c r="C16" s="78"/>
      <c r="D16" s="79" t="s">
        <v>326</v>
      </c>
      <c r="E16" s="80"/>
      <c r="F16" s="80"/>
      <c r="G16" s="80"/>
      <c r="H16" s="80"/>
      <c r="I16" s="80">
        <v>1640</v>
      </c>
    </row>
    <row r="17" spans="2:9" s="52" customFormat="1" ht="35.1" customHeight="1" x14ac:dyDescent="0.15">
      <c r="B17" s="77" t="s">
        <v>327</v>
      </c>
      <c r="C17" s="78"/>
      <c r="D17" s="79" t="s">
        <v>328</v>
      </c>
      <c r="E17" s="80"/>
      <c r="F17" s="80"/>
      <c r="G17" s="80"/>
      <c r="H17" s="80"/>
      <c r="I17" s="80">
        <v>16685</v>
      </c>
    </row>
    <row r="18" spans="2:9" s="52" customFormat="1" ht="39.950000000000003" customHeight="1" x14ac:dyDescent="0.15">
      <c r="B18" s="77" t="s">
        <v>329</v>
      </c>
      <c r="C18" s="78"/>
      <c r="D18" s="79" t="s">
        <v>330</v>
      </c>
      <c r="E18" s="80"/>
      <c r="F18" s="80"/>
      <c r="G18" s="80"/>
      <c r="H18" s="80">
        <v>365000</v>
      </c>
      <c r="I18" s="80">
        <v>480493</v>
      </c>
    </row>
    <row r="19" spans="2:9" s="52" customFormat="1" ht="75" customHeight="1" x14ac:dyDescent="0.15">
      <c r="B19" s="81" t="s">
        <v>331</v>
      </c>
      <c r="C19" s="78"/>
      <c r="D19" s="82" t="s">
        <v>332</v>
      </c>
      <c r="E19" s="83"/>
      <c r="F19" s="83"/>
      <c r="G19" s="83"/>
      <c r="H19" s="83"/>
      <c r="I19" s="83">
        <v>14240</v>
      </c>
    </row>
    <row r="20" spans="2:9" s="52" customFormat="1" ht="35.1" customHeight="1" x14ac:dyDescent="0.15">
      <c r="B20" s="77" t="s">
        <v>333</v>
      </c>
      <c r="C20" s="78"/>
      <c r="D20" s="79" t="s">
        <v>334</v>
      </c>
      <c r="E20" s="80">
        <v>26500</v>
      </c>
      <c r="F20" s="80"/>
      <c r="G20" s="80"/>
      <c r="H20" s="80">
        <v>15100</v>
      </c>
      <c r="I20" s="80">
        <v>1005540</v>
      </c>
    </row>
    <row r="21" spans="2:9" s="52" customFormat="1" ht="34.5" customHeight="1" x14ac:dyDescent="0.15">
      <c r="B21" s="77" t="s">
        <v>335</v>
      </c>
      <c r="C21" s="78"/>
      <c r="D21" s="79" t="s">
        <v>336</v>
      </c>
      <c r="E21" s="80"/>
      <c r="F21" s="80">
        <v>800</v>
      </c>
      <c r="G21" s="80"/>
      <c r="H21" s="80"/>
      <c r="I21" s="80">
        <v>7360</v>
      </c>
    </row>
    <row r="22" spans="2:9" s="52" customFormat="1" ht="35.1" customHeight="1" x14ac:dyDescent="0.15">
      <c r="B22" s="84" t="s">
        <v>337</v>
      </c>
      <c r="C22" s="78"/>
      <c r="D22" s="79" t="s">
        <v>338</v>
      </c>
      <c r="E22" s="80"/>
      <c r="F22" s="80">
        <v>4000</v>
      </c>
      <c r="G22" s="80"/>
      <c r="H22" s="80">
        <v>93640</v>
      </c>
      <c r="I22" s="80">
        <v>98570</v>
      </c>
    </row>
    <row r="23" spans="2:9" s="52" customFormat="1" ht="35.1" customHeight="1" x14ac:dyDescent="0.15">
      <c r="B23" s="77" t="str">
        <f>"自治会振興事業"</f>
        <v>自治会振興事業</v>
      </c>
      <c r="C23" s="78"/>
      <c r="D23" s="79" t="s">
        <v>339</v>
      </c>
      <c r="E23" s="80"/>
      <c r="F23" s="80"/>
      <c r="G23" s="80"/>
      <c r="H23" s="80"/>
      <c r="I23" s="80">
        <v>91300</v>
      </c>
    </row>
    <row r="24" spans="2:9" s="52" customFormat="1" ht="35.1" customHeight="1" x14ac:dyDescent="0.15">
      <c r="B24" s="77" t="str">
        <f>"集会施設整備事業"</f>
        <v>集会施設整備事業</v>
      </c>
      <c r="C24" s="78"/>
      <c r="D24" s="79" t="s">
        <v>340</v>
      </c>
      <c r="E24" s="80"/>
      <c r="F24" s="80">
        <v>3450</v>
      </c>
      <c r="G24" s="80"/>
      <c r="H24" s="80"/>
      <c r="I24" s="80">
        <v>32300</v>
      </c>
    </row>
    <row r="25" spans="2:9" s="52" customFormat="1" ht="35.1" customHeight="1" x14ac:dyDescent="0.15">
      <c r="B25" s="84" t="str">
        <f>"コミュニティ活動推進事業"</f>
        <v>コミュニティ活動推進事業</v>
      </c>
      <c r="C25" s="78"/>
      <c r="D25" s="79" t="s">
        <v>341</v>
      </c>
      <c r="E25" s="80"/>
      <c r="F25" s="80"/>
      <c r="G25" s="80"/>
      <c r="H25" s="80">
        <v>2500</v>
      </c>
      <c r="I25" s="80">
        <v>45510</v>
      </c>
    </row>
    <row r="26" spans="2:9" s="52" customFormat="1" ht="80.099999999999994" customHeight="1" x14ac:dyDescent="0.15">
      <c r="B26" s="84" t="s">
        <v>342</v>
      </c>
      <c r="C26" s="78"/>
      <c r="D26" s="79" t="s">
        <v>343</v>
      </c>
      <c r="E26" s="80"/>
      <c r="F26" s="80"/>
      <c r="G26" s="80"/>
      <c r="H26" s="80">
        <v>4300</v>
      </c>
      <c r="I26" s="80">
        <v>13450</v>
      </c>
    </row>
    <row r="27" spans="2:9" s="52" customFormat="1" ht="35.1" customHeight="1" x14ac:dyDescent="0.15">
      <c r="B27" s="77" t="s">
        <v>344</v>
      </c>
      <c r="C27" s="78"/>
      <c r="D27" s="85" t="s">
        <v>345</v>
      </c>
      <c r="E27" s="80"/>
      <c r="F27" s="80"/>
      <c r="G27" s="80">
        <v>31800</v>
      </c>
      <c r="H27" s="80"/>
      <c r="I27" s="80">
        <v>68600</v>
      </c>
    </row>
    <row r="28" spans="2:9" s="52" customFormat="1" ht="35.1" customHeight="1" x14ac:dyDescent="0.15">
      <c r="B28" s="77" t="str">
        <f>"中央市民会館施設管理費"</f>
        <v>中央市民会館施設管理費</v>
      </c>
      <c r="C28" s="78"/>
      <c r="D28" s="85" t="s">
        <v>346</v>
      </c>
      <c r="E28" s="80"/>
      <c r="F28" s="80"/>
      <c r="G28" s="80"/>
      <c r="H28" s="80">
        <v>35600</v>
      </c>
      <c r="I28" s="80">
        <v>242233</v>
      </c>
    </row>
    <row r="29" spans="2:9" s="52" customFormat="1" ht="35.1" customHeight="1" x14ac:dyDescent="0.15">
      <c r="B29" s="77" t="s">
        <v>347</v>
      </c>
      <c r="C29" s="78"/>
      <c r="D29" s="79" t="s">
        <v>348</v>
      </c>
      <c r="E29" s="80"/>
      <c r="F29" s="80"/>
      <c r="G29" s="80"/>
      <c r="H29" s="80">
        <v>850</v>
      </c>
      <c r="I29" s="80">
        <v>124291</v>
      </c>
    </row>
    <row r="30" spans="2:9" s="52" customFormat="1" ht="34.5" customHeight="1" x14ac:dyDescent="0.15">
      <c r="B30" s="77" t="s">
        <v>349</v>
      </c>
      <c r="C30" s="78"/>
      <c r="D30" s="79" t="s">
        <v>350</v>
      </c>
      <c r="E30" s="80"/>
      <c r="F30" s="80"/>
      <c r="G30" s="80"/>
      <c r="H30" s="80"/>
      <c r="I30" s="80">
        <v>915</v>
      </c>
    </row>
    <row r="31" spans="2:9" s="52" customFormat="1" ht="35.1" customHeight="1" x14ac:dyDescent="0.15">
      <c r="B31" s="77" t="s">
        <v>351</v>
      </c>
      <c r="C31" s="78"/>
      <c r="D31" s="79" t="s">
        <v>352</v>
      </c>
      <c r="E31" s="80"/>
      <c r="F31" s="80"/>
      <c r="G31" s="80"/>
      <c r="H31" s="80"/>
      <c r="I31" s="80">
        <v>5540</v>
      </c>
    </row>
    <row r="32" spans="2:9" s="52" customFormat="1" ht="35.1" customHeight="1" x14ac:dyDescent="0.15">
      <c r="B32" s="77" t="s">
        <v>353</v>
      </c>
      <c r="C32" s="78"/>
      <c r="D32" s="79" t="s">
        <v>354</v>
      </c>
      <c r="E32" s="80"/>
      <c r="F32" s="80"/>
      <c r="G32" s="80"/>
      <c r="H32" s="80">
        <v>20</v>
      </c>
      <c r="I32" s="80">
        <v>36242</v>
      </c>
    </row>
    <row r="33" spans="2:9" s="52" customFormat="1" ht="35.1" customHeight="1" x14ac:dyDescent="0.15">
      <c r="B33" s="77" t="s">
        <v>355</v>
      </c>
      <c r="C33" s="78"/>
      <c r="D33" s="79" t="s">
        <v>356</v>
      </c>
      <c r="E33" s="80"/>
      <c r="F33" s="80">
        <v>34500</v>
      </c>
      <c r="G33" s="80"/>
      <c r="H33" s="80"/>
      <c r="I33" s="80">
        <v>34500</v>
      </c>
    </row>
    <row r="34" spans="2:9" s="52" customFormat="1" ht="35.1" customHeight="1" x14ac:dyDescent="0.15">
      <c r="B34" s="77" t="s">
        <v>357</v>
      </c>
      <c r="C34" s="78"/>
      <c r="D34" s="79" t="s">
        <v>358</v>
      </c>
      <c r="E34" s="80"/>
      <c r="F34" s="80"/>
      <c r="G34" s="80"/>
      <c r="H34" s="80"/>
      <c r="I34" s="80">
        <v>143210</v>
      </c>
    </row>
    <row r="35" spans="2:9" s="52" customFormat="1" ht="35.1" customHeight="1" x14ac:dyDescent="0.15">
      <c r="B35" s="77" t="s">
        <v>359</v>
      </c>
      <c r="C35" s="78"/>
      <c r="D35" s="79" t="s">
        <v>360</v>
      </c>
      <c r="E35" s="80"/>
      <c r="F35" s="80">
        <v>58880</v>
      </c>
      <c r="G35" s="80"/>
      <c r="H35" s="80"/>
      <c r="I35" s="80">
        <v>58880</v>
      </c>
    </row>
    <row r="36" spans="2:9" s="52" customFormat="1" ht="35.1" customHeight="1" x14ac:dyDescent="0.15">
      <c r="B36" s="77" t="s">
        <v>361</v>
      </c>
      <c r="C36" s="78"/>
      <c r="D36" s="79" t="s">
        <v>362</v>
      </c>
      <c r="E36" s="80"/>
      <c r="F36" s="80"/>
      <c r="G36" s="80"/>
      <c r="H36" s="80"/>
      <c r="I36" s="80">
        <v>54881</v>
      </c>
    </row>
    <row r="37" spans="2:9" s="52" customFormat="1" ht="35.1" customHeight="1" x14ac:dyDescent="0.15">
      <c r="B37" s="77" t="s">
        <v>363</v>
      </c>
      <c r="C37" s="78"/>
      <c r="D37" s="85" t="s">
        <v>364</v>
      </c>
      <c r="E37" s="80"/>
      <c r="F37" s="80"/>
      <c r="G37" s="80"/>
      <c r="H37" s="80"/>
      <c r="I37" s="80">
        <v>7435</v>
      </c>
    </row>
    <row r="38" spans="2:9" s="52" customFormat="1" ht="35.1" customHeight="1" x14ac:dyDescent="0.15">
      <c r="B38" s="77" t="s">
        <v>365</v>
      </c>
      <c r="C38" s="78"/>
      <c r="D38" s="79" t="s">
        <v>366</v>
      </c>
      <c r="E38" s="80"/>
      <c r="F38" s="80"/>
      <c r="G38" s="80"/>
      <c r="H38" s="80"/>
      <c r="I38" s="80">
        <v>11310</v>
      </c>
    </row>
    <row r="39" spans="2:9" s="52" customFormat="1" ht="35.1" customHeight="1" x14ac:dyDescent="0.15">
      <c r="B39" s="77" t="s">
        <v>367</v>
      </c>
      <c r="C39" s="78"/>
      <c r="D39" s="79" t="s">
        <v>368</v>
      </c>
      <c r="E39" s="80"/>
      <c r="F39" s="80">
        <v>1580</v>
      </c>
      <c r="G39" s="80"/>
      <c r="H39" s="80"/>
      <c r="I39" s="80">
        <v>2850</v>
      </c>
    </row>
    <row r="40" spans="2:9" s="52" customFormat="1" ht="35.1" customHeight="1" x14ac:dyDescent="0.15">
      <c r="B40" s="77" t="str">
        <f>"災害予防対策事業"</f>
        <v>災害予防対策事業</v>
      </c>
      <c r="C40" s="78"/>
      <c r="D40" s="85" t="s">
        <v>369</v>
      </c>
      <c r="E40" s="80"/>
      <c r="F40" s="80"/>
      <c r="G40" s="80"/>
      <c r="H40" s="80">
        <v>750</v>
      </c>
      <c r="I40" s="80">
        <v>73261</v>
      </c>
    </row>
    <row r="41" spans="2:9" s="52" customFormat="1" ht="35.1" customHeight="1" x14ac:dyDescent="0.15">
      <c r="B41" s="77" t="str">
        <f>"自主防災組織育成事業"</f>
        <v>自主防災組織育成事業</v>
      </c>
      <c r="C41" s="78"/>
      <c r="D41" s="79" t="s">
        <v>370</v>
      </c>
      <c r="E41" s="80"/>
      <c r="F41" s="80"/>
      <c r="G41" s="80"/>
      <c r="H41" s="80"/>
      <c r="I41" s="80">
        <v>12000</v>
      </c>
    </row>
    <row r="42" spans="2:9" s="52" customFormat="1" ht="35.1" customHeight="1" x14ac:dyDescent="0.15">
      <c r="B42" s="77" t="s">
        <v>371</v>
      </c>
      <c r="C42" s="78"/>
      <c r="D42" s="79" t="s">
        <v>372</v>
      </c>
      <c r="E42" s="80"/>
      <c r="F42" s="80"/>
      <c r="G42" s="80"/>
      <c r="H42" s="80"/>
      <c r="I42" s="80">
        <v>20000</v>
      </c>
    </row>
    <row r="43" spans="2:9" s="52" customFormat="1" ht="30" customHeight="1" x14ac:dyDescent="0.15">
      <c r="B43" s="76" t="s">
        <v>373</v>
      </c>
      <c r="C43" s="86"/>
      <c r="D43" s="87"/>
      <c r="E43" s="59"/>
      <c r="F43" s="59"/>
      <c r="G43" s="59"/>
      <c r="H43" s="164">
        <v>52126762</v>
      </c>
      <c r="I43" s="168"/>
    </row>
    <row r="44" spans="2:9" s="52" customFormat="1" ht="60" customHeight="1" x14ac:dyDescent="0.15">
      <c r="B44" s="88" t="s">
        <v>374</v>
      </c>
      <c r="C44" s="78"/>
      <c r="D44" s="89" t="s">
        <v>375</v>
      </c>
      <c r="E44" s="90">
        <v>4160</v>
      </c>
      <c r="F44" s="90">
        <v>2080</v>
      </c>
      <c r="G44" s="90"/>
      <c r="H44" s="90"/>
      <c r="I44" s="90">
        <v>10450</v>
      </c>
    </row>
    <row r="45" spans="2:9" s="52" customFormat="1" ht="34.5" customHeight="1" x14ac:dyDescent="0.15">
      <c r="B45" s="88" t="s">
        <v>376</v>
      </c>
      <c r="C45" s="91"/>
      <c r="D45" s="89" t="s">
        <v>377</v>
      </c>
      <c r="E45" s="90">
        <v>1730</v>
      </c>
      <c r="F45" s="90">
        <v>3040</v>
      </c>
      <c r="G45" s="90"/>
      <c r="H45" s="90"/>
      <c r="I45" s="90">
        <v>31000</v>
      </c>
    </row>
    <row r="46" spans="2:9" s="52" customFormat="1" ht="39.950000000000003" customHeight="1" x14ac:dyDescent="0.15">
      <c r="B46" s="88" t="s">
        <v>378</v>
      </c>
      <c r="C46" s="91"/>
      <c r="D46" s="89" t="s">
        <v>379</v>
      </c>
      <c r="E46" s="90">
        <v>64950</v>
      </c>
      <c r="F46" s="90"/>
      <c r="G46" s="90"/>
      <c r="H46" s="90"/>
      <c r="I46" s="90">
        <v>98400</v>
      </c>
    </row>
    <row r="47" spans="2:9" s="52" customFormat="1" ht="34.5" customHeight="1" x14ac:dyDescent="0.15">
      <c r="B47" s="88" t="s">
        <v>380</v>
      </c>
      <c r="C47" s="91"/>
      <c r="D47" s="89" t="s">
        <v>381</v>
      </c>
      <c r="E47" s="90">
        <v>9060</v>
      </c>
      <c r="F47" s="90">
        <v>4500</v>
      </c>
      <c r="G47" s="90"/>
      <c r="H47" s="90"/>
      <c r="I47" s="90">
        <v>18120</v>
      </c>
    </row>
    <row r="48" spans="2:9" s="52" customFormat="1" ht="34.5" customHeight="1" x14ac:dyDescent="0.15">
      <c r="B48" s="77" t="s">
        <v>382</v>
      </c>
      <c r="C48" s="78"/>
      <c r="D48" s="92" t="s">
        <v>383</v>
      </c>
      <c r="E48" s="80">
        <v>1521200</v>
      </c>
      <c r="F48" s="80">
        <v>760600</v>
      </c>
      <c r="G48" s="80"/>
      <c r="H48" s="80"/>
      <c r="I48" s="80">
        <v>3044360</v>
      </c>
    </row>
    <row r="49" spans="1:15" s="52" customFormat="1" ht="34.5" customHeight="1" x14ac:dyDescent="0.15">
      <c r="B49" s="84" t="s">
        <v>384</v>
      </c>
      <c r="C49" s="78"/>
      <c r="D49" s="92" t="s">
        <v>385</v>
      </c>
      <c r="E49" s="80">
        <v>320000</v>
      </c>
      <c r="F49" s="80">
        <v>162100</v>
      </c>
      <c r="G49" s="80"/>
      <c r="H49" s="80"/>
      <c r="I49" s="80">
        <v>644200</v>
      </c>
    </row>
    <row r="50" spans="1:15" s="52" customFormat="1" ht="34.5" customHeight="1" x14ac:dyDescent="0.15">
      <c r="B50" s="77" t="s">
        <v>386</v>
      </c>
      <c r="C50" s="78"/>
      <c r="D50" s="79" t="s">
        <v>387</v>
      </c>
      <c r="E50" s="80"/>
      <c r="F50" s="80"/>
      <c r="G50" s="80"/>
      <c r="H50" s="80">
        <v>83180</v>
      </c>
      <c r="I50" s="80">
        <v>202992</v>
      </c>
    </row>
    <row r="51" spans="1:15" s="52" customFormat="1" ht="34.5" customHeight="1" x14ac:dyDescent="0.15">
      <c r="B51" s="84" t="s">
        <v>388</v>
      </c>
      <c r="C51" s="78"/>
      <c r="D51" s="92" t="s">
        <v>389</v>
      </c>
      <c r="E51" s="80">
        <v>448280</v>
      </c>
      <c r="F51" s="80">
        <v>224140</v>
      </c>
      <c r="G51" s="80"/>
      <c r="H51" s="80"/>
      <c r="I51" s="80">
        <v>919910</v>
      </c>
      <c r="J51" s="182"/>
    </row>
    <row r="52" spans="1:15" s="52" customFormat="1" ht="34.5" customHeight="1" x14ac:dyDescent="0.15">
      <c r="B52" s="77" t="s">
        <v>390</v>
      </c>
      <c r="C52" s="78"/>
      <c r="D52" s="79" t="s">
        <v>391</v>
      </c>
      <c r="E52" s="80">
        <v>44860</v>
      </c>
      <c r="F52" s="80">
        <v>29130</v>
      </c>
      <c r="G52" s="80"/>
      <c r="H52" s="80">
        <v>5150</v>
      </c>
      <c r="I52" s="80">
        <v>161680</v>
      </c>
      <c r="J52" s="182"/>
    </row>
    <row r="53" spans="1:15" s="52" customFormat="1" ht="34.5" customHeight="1" x14ac:dyDescent="0.15">
      <c r="B53" s="77" t="s">
        <v>392</v>
      </c>
      <c r="C53" s="78"/>
      <c r="D53" s="79" t="s">
        <v>393</v>
      </c>
      <c r="E53" s="80">
        <v>9320</v>
      </c>
      <c r="F53" s="80">
        <v>5010</v>
      </c>
      <c r="G53" s="80"/>
      <c r="H53" s="80"/>
      <c r="I53" s="80">
        <v>96000</v>
      </c>
    </row>
    <row r="54" spans="1:15" s="52" customFormat="1" ht="80.25" customHeight="1" x14ac:dyDescent="0.15">
      <c r="A54" s="180"/>
      <c r="B54" s="77" t="s">
        <v>394</v>
      </c>
      <c r="C54" s="78"/>
      <c r="D54" s="79" t="s">
        <v>395</v>
      </c>
      <c r="E54" s="80">
        <v>10800</v>
      </c>
      <c r="F54" s="80">
        <v>5400</v>
      </c>
      <c r="G54" s="80"/>
      <c r="H54" s="80"/>
      <c r="I54" s="80">
        <v>83310</v>
      </c>
    </row>
    <row r="55" spans="1:15" s="52" customFormat="1" ht="34.5" customHeight="1" x14ac:dyDescent="0.15">
      <c r="A55" s="180"/>
      <c r="B55" s="77" t="s">
        <v>396</v>
      </c>
      <c r="C55" s="78"/>
      <c r="D55" s="79" t="s">
        <v>397</v>
      </c>
      <c r="E55" s="80"/>
      <c r="F55" s="80">
        <v>290000</v>
      </c>
      <c r="G55" s="80"/>
      <c r="H55" s="80"/>
      <c r="I55" s="80">
        <v>588590</v>
      </c>
    </row>
    <row r="56" spans="1:15" s="52" customFormat="1" ht="34.5" customHeight="1" x14ac:dyDescent="0.15">
      <c r="A56" s="180"/>
      <c r="B56" s="81" t="s">
        <v>398</v>
      </c>
      <c r="C56" s="93"/>
      <c r="D56" s="82" t="s">
        <v>399</v>
      </c>
      <c r="E56" s="83">
        <v>26000</v>
      </c>
      <c r="F56" s="83">
        <v>13000</v>
      </c>
      <c r="G56" s="83"/>
      <c r="H56" s="83"/>
      <c r="I56" s="83">
        <v>65000</v>
      </c>
    </row>
    <row r="57" spans="1:15" s="52" customFormat="1" ht="34.5" customHeight="1" x14ac:dyDescent="0.15">
      <c r="A57" s="180"/>
      <c r="B57" s="81" t="s">
        <v>400</v>
      </c>
      <c r="C57" s="93"/>
      <c r="D57" s="82" t="s">
        <v>401</v>
      </c>
      <c r="E57" s="83"/>
      <c r="F57" s="83"/>
      <c r="G57" s="83"/>
      <c r="H57" s="83"/>
      <c r="I57" s="83">
        <v>3100</v>
      </c>
    </row>
    <row r="58" spans="1:15" s="52" customFormat="1" ht="34.5" customHeight="1" x14ac:dyDescent="0.15">
      <c r="B58" s="77" t="s">
        <v>402</v>
      </c>
      <c r="C58" s="78"/>
      <c r="D58" s="79" t="s">
        <v>403</v>
      </c>
      <c r="E58" s="80">
        <v>245000</v>
      </c>
      <c r="F58" s="80">
        <v>660250</v>
      </c>
      <c r="G58" s="80"/>
      <c r="H58" s="80"/>
      <c r="I58" s="80">
        <v>2670000</v>
      </c>
    </row>
    <row r="59" spans="1:15" s="52" customFormat="1" ht="34.5" customHeight="1" x14ac:dyDescent="0.15">
      <c r="B59" s="77" t="s">
        <v>404</v>
      </c>
      <c r="C59" s="78"/>
      <c r="D59" s="79" t="s">
        <v>405</v>
      </c>
      <c r="E59" s="80"/>
      <c r="F59" s="80"/>
      <c r="G59" s="80"/>
      <c r="H59" s="80">
        <v>1200</v>
      </c>
      <c r="I59" s="80">
        <v>334627</v>
      </c>
      <c r="K59" s="183"/>
    </row>
    <row r="60" spans="1:15" s="52" customFormat="1" ht="54.95" customHeight="1" x14ac:dyDescent="0.15">
      <c r="B60" s="77" t="s">
        <v>406</v>
      </c>
      <c r="C60" s="78"/>
      <c r="D60" s="79" t="s">
        <v>407</v>
      </c>
      <c r="E60" s="80"/>
      <c r="F60" s="80"/>
      <c r="G60" s="80"/>
      <c r="H60" s="80"/>
      <c r="I60" s="80">
        <v>1500</v>
      </c>
      <c r="J60" s="182"/>
      <c r="K60" s="184"/>
      <c r="L60" s="182"/>
      <c r="M60" s="182"/>
      <c r="N60" s="182"/>
      <c r="O60" s="60"/>
    </row>
    <row r="61" spans="1:15" s="52" customFormat="1" ht="51" customHeight="1" x14ac:dyDescent="0.15">
      <c r="B61" s="77" t="s">
        <v>408</v>
      </c>
      <c r="C61" s="78"/>
      <c r="D61" s="79" t="s">
        <v>409</v>
      </c>
      <c r="E61" s="80">
        <v>2000</v>
      </c>
      <c r="F61" s="80"/>
      <c r="G61" s="80"/>
      <c r="H61" s="80">
        <v>150</v>
      </c>
      <c r="I61" s="80">
        <v>27500</v>
      </c>
    </row>
    <row r="62" spans="1:15" s="52" customFormat="1" ht="34.5" customHeight="1" x14ac:dyDescent="0.15">
      <c r="B62" s="77" t="s">
        <v>410</v>
      </c>
      <c r="C62" s="78"/>
      <c r="D62" s="79" t="s">
        <v>411</v>
      </c>
      <c r="E62" s="80"/>
      <c r="F62" s="80">
        <v>94800</v>
      </c>
      <c r="G62" s="80">
        <v>210000</v>
      </c>
      <c r="H62" s="80"/>
      <c r="I62" s="80">
        <v>503930</v>
      </c>
    </row>
    <row r="63" spans="1:15" s="52" customFormat="1" ht="34.5" customHeight="1" x14ac:dyDescent="0.15">
      <c r="A63" s="180"/>
      <c r="B63" s="77" t="s">
        <v>412</v>
      </c>
      <c r="C63" s="78"/>
      <c r="D63" s="79" t="s">
        <v>413</v>
      </c>
      <c r="E63" s="80">
        <v>157000</v>
      </c>
      <c r="F63" s="80">
        <v>78500</v>
      </c>
      <c r="G63" s="80"/>
      <c r="H63" s="80"/>
      <c r="I63" s="80">
        <v>3510000</v>
      </c>
    </row>
    <row r="64" spans="1:15" s="52" customFormat="1" ht="61.5" customHeight="1" x14ac:dyDescent="0.15">
      <c r="B64" s="77" t="s">
        <v>414</v>
      </c>
      <c r="C64" s="78"/>
      <c r="D64" s="79" t="s">
        <v>415</v>
      </c>
      <c r="E64" s="80">
        <v>1020</v>
      </c>
      <c r="F64" s="80">
        <v>510</v>
      </c>
      <c r="G64" s="80"/>
      <c r="H64" s="80">
        <v>2050</v>
      </c>
      <c r="I64" s="80">
        <v>4080</v>
      </c>
    </row>
    <row r="65" spans="1:15" s="52" customFormat="1" ht="34.5" customHeight="1" x14ac:dyDescent="0.15">
      <c r="B65" s="77" t="s">
        <v>416</v>
      </c>
      <c r="C65" s="78"/>
      <c r="D65" s="79" t="s">
        <v>417</v>
      </c>
      <c r="E65" s="80"/>
      <c r="F65" s="80"/>
      <c r="G65" s="80"/>
      <c r="H65" s="80"/>
      <c r="I65" s="80">
        <v>3199000</v>
      </c>
      <c r="J65" s="182"/>
      <c r="K65" s="182"/>
      <c r="L65" s="182"/>
      <c r="M65" s="182"/>
      <c r="N65" s="182"/>
      <c r="O65" s="60"/>
    </row>
    <row r="66" spans="1:15" s="52" customFormat="1" ht="34.5" customHeight="1" x14ac:dyDescent="0.15">
      <c r="B66" s="84" t="s">
        <v>418</v>
      </c>
      <c r="C66" s="78"/>
      <c r="D66" s="79" t="s">
        <v>419</v>
      </c>
      <c r="E66" s="80"/>
      <c r="F66" s="80">
        <v>597000</v>
      </c>
      <c r="G66" s="80"/>
      <c r="H66" s="80"/>
      <c r="I66" s="80">
        <v>905000</v>
      </c>
    </row>
    <row r="67" spans="1:15" s="52" customFormat="1" ht="34.5" customHeight="1" x14ac:dyDescent="0.15">
      <c r="B67" s="77" t="s">
        <v>420</v>
      </c>
      <c r="C67" s="78"/>
      <c r="D67" s="68" t="s">
        <v>421</v>
      </c>
      <c r="E67" s="80">
        <v>3460</v>
      </c>
      <c r="F67" s="80"/>
      <c r="G67" s="80"/>
      <c r="H67" s="80"/>
      <c r="I67" s="80">
        <v>9610</v>
      </c>
    </row>
    <row r="68" spans="1:15" s="52" customFormat="1" ht="65.25" customHeight="1" x14ac:dyDescent="0.15">
      <c r="A68" s="180"/>
      <c r="B68" s="66" t="s">
        <v>422</v>
      </c>
      <c r="C68" s="78"/>
      <c r="D68" s="68" t="s">
        <v>423</v>
      </c>
      <c r="E68" s="70">
        <v>15000</v>
      </c>
      <c r="F68" s="70">
        <v>15000</v>
      </c>
      <c r="G68" s="70"/>
      <c r="H68" s="70"/>
      <c r="I68" s="70">
        <v>50700</v>
      </c>
    </row>
    <row r="69" spans="1:15" s="52" customFormat="1" ht="81" customHeight="1" x14ac:dyDescent="0.15">
      <c r="B69" s="77" t="s">
        <v>424</v>
      </c>
      <c r="C69" s="78"/>
      <c r="D69" s="79" t="s">
        <v>425</v>
      </c>
      <c r="E69" s="80">
        <v>164100</v>
      </c>
      <c r="F69" s="80">
        <v>106100</v>
      </c>
      <c r="G69" s="80"/>
      <c r="H69" s="80">
        <v>2000</v>
      </c>
      <c r="I69" s="80">
        <v>810050</v>
      </c>
    </row>
    <row r="70" spans="1:15" s="52" customFormat="1" ht="34.5" customHeight="1" x14ac:dyDescent="0.15">
      <c r="B70" s="77" t="s">
        <v>426</v>
      </c>
      <c r="C70" s="78"/>
      <c r="D70" s="79" t="s">
        <v>427</v>
      </c>
      <c r="E70" s="80">
        <v>25380</v>
      </c>
      <c r="F70" s="80">
        <v>8600</v>
      </c>
      <c r="G70" s="80"/>
      <c r="H70" s="80">
        <v>13300</v>
      </c>
      <c r="I70" s="80">
        <v>135596</v>
      </c>
    </row>
    <row r="71" spans="1:15" s="52" customFormat="1" ht="34.5" customHeight="1" x14ac:dyDescent="0.15">
      <c r="B71" s="77" t="s">
        <v>428</v>
      </c>
      <c r="C71" s="78"/>
      <c r="D71" s="79" t="s">
        <v>429</v>
      </c>
      <c r="E71" s="80">
        <v>6700</v>
      </c>
      <c r="F71" s="80">
        <v>6700</v>
      </c>
      <c r="G71" s="80"/>
      <c r="H71" s="80">
        <v>1400</v>
      </c>
      <c r="I71" s="80">
        <v>32800</v>
      </c>
    </row>
    <row r="72" spans="1:15" s="52" customFormat="1" ht="60" customHeight="1" x14ac:dyDescent="0.15">
      <c r="B72" s="77" t="s">
        <v>430</v>
      </c>
      <c r="C72" s="78"/>
      <c r="D72" s="79" t="s">
        <v>431</v>
      </c>
      <c r="E72" s="80">
        <v>941000</v>
      </c>
      <c r="F72" s="80">
        <v>451400</v>
      </c>
      <c r="G72" s="80"/>
      <c r="H72" s="80"/>
      <c r="I72" s="80">
        <v>1922820</v>
      </c>
    </row>
    <row r="73" spans="1:15" s="52" customFormat="1" ht="34.5" customHeight="1" x14ac:dyDescent="0.15">
      <c r="B73" s="77" t="s">
        <v>432</v>
      </c>
      <c r="C73" s="78"/>
      <c r="D73" s="79" t="s">
        <v>433</v>
      </c>
      <c r="E73" s="80"/>
      <c r="F73" s="80">
        <v>140000</v>
      </c>
      <c r="G73" s="80"/>
      <c r="H73" s="80"/>
      <c r="I73" s="80">
        <v>1148050</v>
      </c>
    </row>
    <row r="74" spans="1:15" s="52" customFormat="1" ht="34.5" customHeight="1" x14ac:dyDescent="0.15">
      <c r="B74" s="84" t="s">
        <v>434</v>
      </c>
      <c r="C74" s="78"/>
      <c r="D74" s="79" t="s">
        <v>435</v>
      </c>
      <c r="E74" s="80">
        <v>3471000</v>
      </c>
      <c r="F74" s="80">
        <v>1577000</v>
      </c>
      <c r="G74" s="80"/>
      <c r="H74" s="80">
        <v>285000</v>
      </c>
      <c r="I74" s="80">
        <v>7400000</v>
      </c>
    </row>
    <row r="75" spans="1:15" s="52" customFormat="1" ht="34.5" customHeight="1" x14ac:dyDescent="0.15">
      <c r="B75" s="77" t="s">
        <v>436</v>
      </c>
      <c r="C75" s="78"/>
      <c r="D75" s="79" t="s">
        <v>437</v>
      </c>
      <c r="E75" s="80">
        <v>3510000</v>
      </c>
      <c r="F75" s="80">
        <v>760000</v>
      </c>
      <c r="G75" s="80"/>
      <c r="H75" s="80"/>
      <c r="I75" s="80">
        <v>5100550</v>
      </c>
    </row>
    <row r="76" spans="1:15" s="52" customFormat="1" ht="34.5" customHeight="1" x14ac:dyDescent="0.15">
      <c r="B76" s="77" t="s">
        <v>438</v>
      </c>
      <c r="C76" s="78"/>
      <c r="D76" s="68" t="s">
        <v>439</v>
      </c>
      <c r="E76" s="80"/>
      <c r="F76" s="80"/>
      <c r="G76" s="80"/>
      <c r="H76" s="80"/>
      <c r="I76" s="80">
        <v>5280</v>
      </c>
    </row>
    <row r="77" spans="1:15" s="52" customFormat="1" ht="34.5" customHeight="1" x14ac:dyDescent="0.15">
      <c r="B77" s="77" t="s">
        <v>440</v>
      </c>
      <c r="C77" s="78"/>
      <c r="D77" s="79" t="s">
        <v>441</v>
      </c>
      <c r="E77" s="80">
        <v>347000</v>
      </c>
      <c r="F77" s="80"/>
      <c r="G77" s="80"/>
      <c r="H77" s="80"/>
      <c r="I77" s="80">
        <v>1041000</v>
      </c>
    </row>
    <row r="78" spans="1:15" s="52" customFormat="1" ht="34.5" customHeight="1" x14ac:dyDescent="0.15">
      <c r="B78" s="77" t="s">
        <v>442</v>
      </c>
      <c r="C78" s="78"/>
      <c r="D78" s="79" t="s">
        <v>443</v>
      </c>
      <c r="E78" s="80"/>
      <c r="F78" s="80"/>
      <c r="G78" s="80"/>
      <c r="H78" s="80">
        <v>39940</v>
      </c>
      <c r="I78" s="80">
        <v>39940</v>
      </c>
    </row>
    <row r="79" spans="1:15" s="52" customFormat="1" ht="34.5" customHeight="1" x14ac:dyDescent="0.15">
      <c r="B79" s="77" t="s">
        <v>444</v>
      </c>
      <c r="C79" s="78"/>
      <c r="D79" s="79" t="s">
        <v>445</v>
      </c>
      <c r="E79" s="80"/>
      <c r="F79" s="80"/>
      <c r="G79" s="80"/>
      <c r="H79" s="80">
        <v>67600</v>
      </c>
      <c r="I79" s="80">
        <v>115480</v>
      </c>
    </row>
    <row r="80" spans="1:15" s="52" customFormat="1" ht="34.5" customHeight="1" x14ac:dyDescent="0.15">
      <c r="B80" s="77" t="s">
        <v>446</v>
      </c>
      <c r="C80" s="78"/>
      <c r="D80" s="79" t="s">
        <v>447</v>
      </c>
      <c r="E80" s="80"/>
      <c r="F80" s="80"/>
      <c r="G80" s="80">
        <v>351400</v>
      </c>
      <c r="H80" s="80">
        <v>147000</v>
      </c>
      <c r="I80" s="80">
        <v>500420</v>
      </c>
    </row>
    <row r="81" spans="1:11" s="52" customFormat="1" ht="34.5" customHeight="1" x14ac:dyDescent="0.15">
      <c r="B81" s="77" t="s">
        <v>448</v>
      </c>
      <c r="C81" s="78"/>
      <c r="D81" s="94" t="s">
        <v>449</v>
      </c>
      <c r="E81" s="80"/>
      <c r="F81" s="80"/>
      <c r="G81" s="80"/>
      <c r="H81" s="80"/>
      <c r="I81" s="80">
        <v>6630</v>
      </c>
    </row>
    <row r="82" spans="1:11" s="52" customFormat="1" ht="39.75" customHeight="1" x14ac:dyDescent="0.15">
      <c r="B82" s="77" t="s">
        <v>450</v>
      </c>
      <c r="C82" s="78"/>
      <c r="D82" s="94" t="s">
        <v>451</v>
      </c>
      <c r="E82" s="80"/>
      <c r="F82" s="80"/>
      <c r="G82" s="80"/>
      <c r="H82" s="80">
        <v>7000</v>
      </c>
      <c r="I82" s="80">
        <v>8190</v>
      </c>
    </row>
    <row r="83" spans="1:11" s="52" customFormat="1" ht="34.5" customHeight="1" x14ac:dyDescent="0.15">
      <c r="B83" s="77" t="s">
        <v>452</v>
      </c>
      <c r="C83" s="78"/>
      <c r="D83" s="82" t="s">
        <v>453</v>
      </c>
      <c r="E83" s="80"/>
      <c r="F83" s="80"/>
      <c r="G83" s="80"/>
      <c r="H83" s="80"/>
      <c r="I83" s="80">
        <v>6900</v>
      </c>
    </row>
    <row r="84" spans="1:11" s="52" customFormat="1" ht="34.5" customHeight="1" x14ac:dyDescent="0.15">
      <c r="B84" s="77" t="s">
        <v>454</v>
      </c>
      <c r="C84" s="78"/>
      <c r="D84" s="79" t="s">
        <v>455</v>
      </c>
      <c r="E84" s="80">
        <v>21420</v>
      </c>
      <c r="F84" s="80"/>
      <c r="G84" s="80"/>
      <c r="H84" s="80"/>
      <c r="I84" s="80">
        <v>44120</v>
      </c>
      <c r="K84" s="183"/>
    </row>
    <row r="85" spans="1:11" s="52" customFormat="1" ht="34.5" customHeight="1" x14ac:dyDescent="0.15">
      <c r="B85" s="77" t="s">
        <v>456</v>
      </c>
      <c r="C85" s="78"/>
      <c r="D85" s="79" t="s">
        <v>457</v>
      </c>
      <c r="E85" s="80">
        <v>5452800</v>
      </c>
      <c r="F85" s="80"/>
      <c r="G85" s="80"/>
      <c r="H85" s="80"/>
      <c r="I85" s="80">
        <v>7270400</v>
      </c>
    </row>
    <row r="86" spans="1:11" s="95" customFormat="1" ht="30" customHeight="1" x14ac:dyDescent="0.15">
      <c r="B86" s="96" t="s">
        <v>458</v>
      </c>
      <c r="C86" s="97"/>
      <c r="D86" s="98"/>
      <c r="E86" s="99"/>
      <c r="F86" s="99"/>
      <c r="G86" s="99"/>
      <c r="H86" s="166">
        <v>11374132</v>
      </c>
      <c r="I86" s="167"/>
    </row>
    <row r="87" spans="1:11" s="52" customFormat="1" ht="34.5" customHeight="1" x14ac:dyDescent="0.15">
      <c r="B87" s="100" t="s">
        <v>459</v>
      </c>
      <c r="C87" s="101"/>
      <c r="D87" s="102" t="s">
        <v>460</v>
      </c>
      <c r="E87" s="103"/>
      <c r="F87" s="103">
        <v>350</v>
      </c>
      <c r="G87" s="103"/>
      <c r="H87" s="103"/>
      <c r="I87" s="103">
        <v>55500</v>
      </c>
    </row>
    <row r="88" spans="1:11" s="52" customFormat="1" ht="34.5" customHeight="1" x14ac:dyDescent="0.15">
      <c r="B88" s="77" t="s">
        <v>461</v>
      </c>
      <c r="C88" s="78"/>
      <c r="D88" s="79" t="s">
        <v>462</v>
      </c>
      <c r="E88" s="80"/>
      <c r="F88" s="80">
        <v>100</v>
      </c>
      <c r="G88" s="80"/>
      <c r="H88" s="80"/>
      <c r="I88" s="80">
        <v>18910</v>
      </c>
    </row>
    <row r="89" spans="1:11" s="52" customFormat="1" ht="34.5" customHeight="1" x14ac:dyDescent="0.15">
      <c r="A89" s="52">
        <v>2211</v>
      </c>
      <c r="B89" s="77" t="s">
        <v>463</v>
      </c>
      <c r="C89" s="78"/>
      <c r="D89" s="79" t="s">
        <v>464</v>
      </c>
      <c r="E89" s="80">
        <v>360</v>
      </c>
      <c r="F89" s="80">
        <v>400</v>
      </c>
      <c r="G89" s="80"/>
      <c r="H89" s="80">
        <v>4825</v>
      </c>
      <c r="I89" s="80">
        <v>15230</v>
      </c>
    </row>
    <row r="90" spans="1:11" s="52" customFormat="1" ht="34.5" customHeight="1" x14ac:dyDescent="0.15">
      <c r="A90" s="52">
        <v>2212</v>
      </c>
      <c r="B90" s="77" t="s">
        <v>465</v>
      </c>
      <c r="C90" s="78"/>
      <c r="D90" s="79" t="s">
        <v>466</v>
      </c>
      <c r="E90" s="80">
        <v>9370</v>
      </c>
      <c r="F90" s="80"/>
      <c r="G90" s="80"/>
      <c r="H90" s="80"/>
      <c r="I90" s="80">
        <v>315770</v>
      </c>
    </row>
    <row r="91" spans="1:11" s="52" customFormat="1" ht="34.5" customHeight="1" x14ac:dyDescent="0.15">
      <c r="A91" s="52">
        <v>2211</v>
      </c>
      <c r="B91" s="77" t="s">
        <v>467</v>
      </c>
      <c r="C91" s="78"/>
      <c r="D91" s="79" t="s">
        <v>468</v>
      </c>
      <c r="E91" s="80">
        <v>4530</v>
      </c>
      <c r="F91" s="80">
        <v>2600</v>
      </c>
      <c r="G91" s="80"/>
      <c r="H91" s="80"/>
      <c r="I91" s="80">
        <v>17700</v>
      </c>
    </row>
    <row r="92" spans="1:11" s="52" customFormat="1" ht="34.5" customHeight="1" x14ac:dyDescent="0.15">
      <c r="B92" s="77" t="s">
        <v>469</v>
      </c>
      <c r="C92" s="78"/>
      <c r="D92" s="79" t="s">
        <v>470</v>
      </c>
      <c r="E92" s="80">
        <v>47350</v>
      </c>
      <c r="F92" s="80">
        <v>7710</v>
      </c>
      <c r="G92" s="80"/>
      <c r="H92" s="80">
        <v>4000</v>
      </c>
      <c r="I92" s="80">
        <v>101630</v>
      </c>
    </row>
    <row r="93" spans="1:11" s="52" customFormat="1" ht="34.5" customHeight="1" x14ac:dyDescent="0.15">
      <c r="A93" s="52">
        <v>2212</v>
      </c>
      <c r="B93" s="77" t="s">
        <v>471</v>
      </c>
      <c r="C93" s="78"/>
      <c r="D93" s="79" t="s">
        <v>472</v>
      </c>
      <c r="E93" s="80">
        <v>620</v>
      </c>
      <c r="F93" s="80">
        <v>3260</v>
      </c>
      <c r="G93" s="80"/>
      <c r="H93" s="80"/>
      <c r="I93" s="80">
        <v>16820</v>
      </c>
    </row>
    <row r="94" spans="1:11" s="52" customFormat="1" ht="60" customHeight="1" x14ac:dyDescent="0.15">
      <c r="A94" s="52">
        <v>2212</v>
      </c>
      <c r="B94" s="77" t="s">
        <v>473</v>
      </c>
      <c r="C94" s="78"/>
      <c r="D94" s="79" t="s">
        <v>474</v>
      </c>
      <c r="E94" s="80">
        <v>2270</v>
      </c>
      <c r="F94" s="80"/>
      <c r="G94" s="80"/>
      <c r="H94" s="80"/>
      <c r="I94" s="80">
        <v>461030</v>
      </c>
    </row>
    <row r="95" spans="1:11" s="52" customFormat="1" ht="34.5" customHeight="1" x14ac:dyDescent="0.15">
      <c r="A95" s="52">
        <v>2212</v>
      </c>
      <c r="B95" s="77" t="s">
        <v>475</v>
      </c>
      <c r="C95" s="78"/>
      <c r="D95" s="79" t="s">
        <v>476</v>
      </c>
      <c r="E95" s="80"/>
      <c r="F95" s="80">
        <v>3190</v>
      </c>
      <c r="G95" s="80"/>
      <c r="H95" s="80"/>
      <c r="I95" s="80">
        <v>29340</v>
      </c>
    </row>
    <row r="96" spans="1:11" s="52" customFormat="1" ht="34.5" customHeight="1" x14ac:dyDescent="0.15">
      <c r="B96" s="77" t="s">
        <v>477</v>
      </c>
      <c r="C96" s="78"/>
      <c r="D96" s="79" t="s">
        <v>478</v>
      </c>
      <c r="E96" s="80">
        <v>5380</v>
      </c>
      <c r="F96" s="80"/>
      <c r="G96" s="80"/>
      <c r="H96" s="80"/>
      <c r="I96" s="80">
        <v>1022820</v>
      </c>
    </row>
    <row r="97" spans="1:10" s="52" customFormat="1" ht="34.5" customHeight="1" x14ac:dyDescent="0.15">
      <c r="B97" s="77" t="s">
        <v>479</v>
      </c>
      <c r="C97" s="78"/>
      <c r="D97" s="79" t="s">
        <v>480</v>
      </c>
      <c r="E97" s="80">
        <v>1555700</v>
      </c>
      <c r="F97" s="80">
        <v>7600</v>
      </c>
      <c r="G97" s="80"/>
      <c r="H97" s="80"/>
      <c r="I97" s="80">
        <v>1563300</v>
      </c>
    </row>
    <row r="98" spans="1:10" s="52" customFormat="1" ht="34.5" customHeight="1" x14ac:dyDescent="0.15">
      <c r="A98" s="52">
        <v>2222</v>
      </c>
      <c r="B98" s="77" t="s">
        <v>481</v>
      </c>
      <c r="C98" s="78"/>
      <c r="D98" s="85" t="s">
        <v>482</v>
      </c>
      <c r="E98" s="80"/>
      <c r="F98" s="80"/>
      <c r="G98" s="80"/>
      <c r="H98" s="80">
        <v>37010</v>
      </c>
      <c r="I98" s="80">
        <v>142870</v>
      </c>
    </row>
    <row r="99" spans="1:10" s="52" customFormat="1" ht="34.5" customHeight="1" x14ac:dyDescent="0.15">
      <c r="A99" s="52">
        <v>2231</v>
      </c>
      <c r="B99" s="77" t="s">
        <v>483</v>
      </c>
      <c r="C99" s="78"/>
      <c r="D99" s="85" t="s">
        <v>484</v>
      </c>
      <c r="E99" s="80">
        <v>186900</v>
      </c>
      <c r="F99" s="80">
        <v>120</v>
      </c>
      <c r="G99" s="80"/>
      <c r="H99" s="80">
        <v>30</v>
      </c>
      <c r="I99" s="80">
        <v>741694</v>
      </c>
    </row>
    <row r="100" spans="1:10" s="52" customFormat="1" ht="34.5" customHeight="1" x14ac:dyDescent="0.15">
      <c r="B100" s="77" t="s">
        <v>485</v>
      </c>
      <c r="C100" s="78"/>
      <c r="D100" s="85" t="s">
        <v>486</v>
      </c>
      <c r="E100" s="80"/>
      <c r="F100" s="80">
        <v>500</v>
      </c>
      <c r="G100" s="80"/>
      <c r="H100" s="80"/>
      <c r="I100" s="80">
        <v>4440</v>
      </c>
    </row>
    <row r="101" spans="1:10" s="52" customFormat="1" ht="34.5" customHeight="1" x14ac:dyDescent="0.15">
      <c r="B101" s="77" t="s">
        <v>487</v>
      </c>
      <c r="C101" s="78"/>
      <c r="D101" s="85" t="s">
        <v>488</v>
      </c>
      <c r="E101" s="80">
        <v>1690</v>
      </c>
      <c r="F101" s="80"/>
      <c r="G101" s="80"/>
      <c r="H101" s="80">
        <v>750</v>
      </c>
      <c r="I101" s="80">
        <v>9870</v>
      </c>
    </row>
    <row r="102" spans="1:10" s="52" customFormat="1" ht="34.5" customHeight="1" x14ac:dyDescent="0.15">
      <c r="A102" s="52">
        <v>2234</v>
      </c>
      <c r="B102" s="77" t="s">
        <v>489</v>
      </c>
      <c r="C102" s="78"/>
      <c r="D102" s="85" t="s">
        <v>490</v>
      </c>
      <c r="E102" s="80"/>
      <c r="F102" s="80"/>
      <c r="G102" s="80"/>
      <c r="H102" s="80">
        <v>4320</v>
      </c>
      <c r="I102" s="80">
        <v>4320</v>
      </c>
    </row>
    <row r="103" spans="1:10" s="52" customFormat="1" ht="34.5" customHeight="1" x14ac:dyDescent="0.15">
      <c r="B103" s="77" t="s">
        <v>491</v>
      </c>
      <c r="C103" s="78"/>
      <c r="D103" s="85" t="s">
        <v>492</v>
      </c>
      <c r="E103" s="80"/>
      <c r="F103" s="80"/>
      <c r="G103" s="80"/>
      <c r="H103" s="80">
        <v>1720</v>
      </c>
      <c r="I103" s="80">
        <v>1720</v>
      </c>
      <c r="J103" s="143"/>
    </row>
    <row r="104" spans="1:10" s="52" customFormat="1" ht="34.5" customHeight="1" x14ac:dyDescent="0.15">
      <c r="B104" s="77" t="s">
        <v>493</v>
      </c>
      <c r="C104" s="78"/>
      <c r="D104" s="85" t="s">
        <v>494</v>
      </c>
      <c r="E104" s="80"/>
      <c r="F104" s="80"/>
      <c r="G104" s="80"/>
      <c r="H104" s="80">
        <v>15190</v>
      </c>
      <c r="I104" s="80">
        <v>15190</v>
      </c>
    </row>
    <row r="105" spans="1:10" s="52" customFormat="1" ht="34.5" customHeight="1" x14ac:dyDescent="0.15">
      <c r="B105" s="77" t="s">
        <v>495</v>
      </c>
      <c r="C105" s="78"/>
      <c r="D105" s="85" t="s">
        <v>496</v>
      </c>
      <c r="E105" s="80">
        <v>8600</v>
      </c>
      <c r="F105" s="80"/>
      <c r="G105" s="80"/>
      <c r="H105" s="80"/>
      <c r="I105" s="80">
        <v>54320</v>
      </c>
    </row>
    <row r="106" spans="1:10" s="52" customFormat="1" ht="34.5" customHeight="1" x14ac:dyDescent="0.15">
      <c r="B106" s="77" t="s">
        <v>497</v>
      </c>
      <c r="C106" s="78"/>
      <c r="D106" s="85" t="s">
        <v>498</v>
      </c>
      <c r="E106" s="80"/>
      <c r="F106" s="80"/>
      <c r="G106" s="80"/>
      <c r="H106" s="80">
        <v>386006</v>
      </c>
      <c r="I106" s="80">
        <v>634190</v>
      </c>
    </row>
    <row r="107" spans="1:10" s="52" customFormat="1" ht="87.75" customHeight="1" x14ac:dyDescent="0.15">
      <c r="A107" s="52">
        <v>4111</v>
      </c>
      <c r="B107" s="77" t="s">
        <v>499</v>
      </c>
      <c r="C107" s="78"/>
      <c r="D107" s="85" t="s">
        <v>500</v>
      </c>
      <c r="E107" s="80">
        <v>5300</v>
      </c>
      <c r="F107" s="80"/>
      <c r="G107" s="80"/>
      <c r="H107" s="80">
        <v>3600</v>
      </c>
      <c r="I107" s="80">
        <v>20420</v>
      </c>
    </row>
    <row r="108" spans="1:10" s="52" customFormat="1" ht="34.5" customHeight="1" x14ac:dyDescent="0.15">
      <c r="A108" s="52">
        <v>4111</v>
      </c>
      <c r="B108" s="77" t="s">
        <v>501</v>
      </c>
      <c r="C108" s="78"/>
      <c r="D108" s="104" t="s">
        <v>502</v>
      </c>
      <c r="E108" s="80"/>
      <c r="F108" s="80"/>
      <c r="G108" s="80"/>
      <c r="H108" s="80"/>
      <c r="I108" s="80">
        <v>15000</v>
      </c>
    </row>
    <row r="109" spans="1:10" s="52" customFormat="1" ht="34.5" customHeight="1" x14ac:dyDescent="0.15">
      <c r="A109" s="52">
        <v>4131</v>
      </c>
      <c r="B109" s="84" t="s">
        <v>503</v>
      </c>
      <c r="C109" s="78"/>
      <c r="D109" s="104" t="s">
        <v>504</v>
      </c>
      <c r="E109" s="80"/>
      <c r="F109" s="80"/>
      <c r="G109" s="80"/>
      <c r="H109" s="80"/>
      <c r="I109" s="80">
        <v>8600</v>
      </c>
    </row>
    <row r="110" spans="1:10" s="52" customFormat="1" ht="34.5" customHeight="1" x14ac:dyDescent="0.15">
      <c r="A110" s="52">
        <v>4141</v>
      </c>
      <c r="B110" s="77" t="s">
        <v>505</v>
      </c>
      <c r="C110" s="78"/>
      <c r="D110" s="79" t="s">
        <v>506</v>
      </c>
      <c r="E110" s="80"/>
      <c r="F110" s="80">
        <v>200</v>
      </c>
      <c r="G110" s="80"/>
      <c r="H110" s="80">
        <v>1109</v>
      </c>
      <c r="I110" s="80">
        <v>35855</v>
      </c>
    </row>
    <row r="111" spans="1:10" s="52" customFormat="1" ht="34.5" customHeight="1" x14ac:dyDescent="0.15">
      <c r="A111" s="52">
        <v>3423</v>
      </c>
      <c r="B111" s="77" t="s">
        <v>507</v>
      </c>
      <c r="C111" s="78"/>
      <c r="D111" s="79" t="s">
        <v>508</v>
      </c>
      <c r="E111" s="80">
        <v>15500</v>
      </c>
      <c r="F111" s="80">
        <v>8000</v>
      </c>
      <c r="G111" s="80"/>
      <c r="H111" s="80">
        <v>840</v>
      </c>
      <c r="I111" s="80">
        <v>34745</v>
      </c>
    </row>
    <row r="112" spans="1:10" s="52" customFormat="1" ht="34.5" customHeight="1" x14ac:dyDescent="0.15">
      <c r="B112" s="77" t="s">
        <v>509</v>
      </c>
      <c r="C112" s="78"/>
      <c r="D112" s="79" t="s">
        <v>510</v>
      </c>
      <c r="E112" s="80"/>
      <c r="F112" s="80"/>
      <c r="G112" s="80"/>
      <c r="H112" s="80">
        <v>36100</v>
      </c>
      <c r="I112" s="80">
        <v>36100</v>
      </c>
    </row>
    <row r="113" spans="1:9" s="52" customFormat="1" ht="34.5" customHeight="1" x14ac:dyDescent="0.15">
      <c r="B113" s="77" t="s">
        <v>511</v>
      </c>
      <c r="C113" s="78"/>
      <c r="D113" s="79" t="s">
        <v>512</v>
      </c>
      <c r="E113" s="80"/>
      <c r="F113" s="80"/>
      <c r="G113" s="80"/>
      <c r="H113" s="80"/>
      <c r="I113" s="80">
        <v>1063710</v>
      </c>
    </row>
    <row r="114" spans="1:9" s="52" customFormat="1" ht="34.5" customHeight="1" x14ac:dyDescent="0.15">
      <c r="A114" s="60">
        <v>4121</v>
      </c>
      <c r="B114" s="77" t="s">
        <v>513</v>
      </c>
      <c r="C114" s="78"/>
      <c r="D114" s="79" t="s">
        <v>514</v>
      </c>
      <c r="E114" s="80"/>
      <c r="F114" s="80"/>
      <c r="G114" s="80"/>
      <c r="H114" s="80"/>
      <c r="I114" s="80">
        <v>42000</v>
      </c>
    </row>
    <row r="115" spans="1:9" s="52" customFormat="1" ht="34.5" customHeight="1" x14ac:dyDescent="0.15">
      <c r="A115" s="52">
        <v>4121</v>
      </c>
      <c r="B115" s="77" t="s">
        <v>515</v>
      </c>
      <c r="C115" s="78"/>
      <c r="D115" s="79" t="s">
        <v>516</v>
      </c>
      <c r="E115" s="80"/>
      <c r="F115" s="80"/>
      <c r="G115" s="80"/>
      <c r="H115" s="80">
        <v>60800</v>
      </c>
      <c r="I115" s="80">
        <v>320280</v>
      </c>
    </row>
    <row r="116" spans="1:9" s="52" customFormat="1" ht="34.5" customHeight="1" x14ac:dyDescent="0.15">
      <c r="A116" s="52">
        <v>4121</v>
      </c>
      <c r="B116" s="77" t="s">
        <v>517</v>
      </c>
      <c r="C116" s="78"/>
      <c r="D116" s="79" t="s">
        <v>518</v>
      </c>
      <c r="E116" s="80"/>
      <c r="F116" s="80"/>
      <c r="G116" s="80"/>
      <c r="H116" s="80"/>
      <c r="I116" s="80">
        <v>500000</v>
      </c>
    </row>
    <row r="117" spans="1:9" s="52" customFormat="1" ht="34.5" customHeight="1" x14ac:dyDescent="0.15">
      <c r="B117" s="77" t="s">
        <v>519</v>
      </c>
      <c r="C117" s="78"/>
      <c r="D117" s="79" t="s">
        <v>520</v>
      </c>
      <c r="E117" s="80"/>
      <c r="F117" s="80"/>
      <c r="G117" s="80"/>
      <c r="H117" s="80">
        <v>42000</v>
      </c>
      <c r="I117" s="80">
        <v>80030</v>
      </c>
    </row>
    <row r="118" spans="1:9" s="52" customFormat="1" ht="34.5" customHeight="1" x14ac:dyDescent="0.15">
      <c r="A118" s="52">
        <v>4121</v>
      </c>
      <c r="B118" s="77" t="s">
        <v>521</v>
      </c>
      <c r="C118" s="78"/>
      <c r="D118" s="79" t="s">
        <v>522</v>
      </c>
      <c r="E118" s="80"/>
      <c r="F118" s="80"/>
      <c r="G118" s="80"/>
      <c r="H118" s="80"/>
      <c r="I118" s="80">
        <v>47166</v>
      </c>
    </row>
    <row r="119" spans="1:9" s="52" customFormat="1" ht="34.5" customHeight="1" x14ac:dyDescent="0.15">
      <c r="B119" s="105" t="s">
        <v>523</v>
      </c>
      <c r="C119" s="78"/>
      <c r="D119" s="85" t="s">
        <v>524</v>
      </c>
      <c r="E119" s="80"/>
      <c r="F119" s="80"/>
      <c r="G119" s="80"/>
      <c r="H119" s="80">
        <v>62010</v>
      </c>
      <c r="I119" s="80">
        <v>288485</v>
      </c>
    </row>
    <row r="120" spans="1:9" s="52" customFormat="1" ht="79.5" customHeight="1" x14ac:dyDescent="0.15">
      <c r="A120" s="52">
        <v>4121</v>
      </c>
      <c r="B120" s="77" t="s">
        <v>525</v>
      </c>
      <c r="C120" s="78"/>
      <c r="D120" s="85" t="s">
        <v>526</v>
      </c>
      <c r="E120" s="80"/>
      <c r="F120" s="80"/>
      <c r="G120" s="80"/>
      <c r="H120" s="80">
        <v>4100</v>
      </c>
      <c r="I120" s="80">
        <v>13557</v>
      </c>
    </row>
    <row r="121" spans="1:9" s="52" customFormat="1" ht="34.5" customHeight="1" x14ac:dyDescent="0.15">
      <c r="B121" s="77" t="s">
        <v>527</v>
      </c>
      <c r="C121" s="78"/>
      <c r="D121" s="85" t="s">
        <v>528</v>
      </c>
      <c r="E121" s="80"/>
      <c r="F121" s="80"/>
      <c r="G121" s="80"/>
      <c r="H121" s="80"/>
      <c r="I121" s="80">
        <v>7630</v>
      </c>
    </row>
    <row r="122" spans="1:9" s="52" customFormat="1" ht="90" customHeight="1" x14ac:dyDescent="0.15">
      <c r="A122" s="52">
        <v>4122</v>
      </c>
      <c r="B122" s="77" t="s">
        <v>529</v>
      </c>
      <c r="C122" s="78"/>
      <c r="D122" s="85" t="s">
        <v>530</v>
      </c>
      <c r="E122" s="80"/>
      <c r="F122" s="80"/>
      <c r="G122" s="80"/>
      <c r="H122" s="80">
        <v>1560</v>
      </c>
      <c r="I122" s="80">
        <v>8990</v>
      </c>
    </row>
    <row r="123" spans="1:9" s="52" customFormat="1" ht="34.5" customHeight="1" x14ac:dyDescent="0.15">
      <c r="A123" s="52">
        <v>2223</v>
      </c>
      <c r="B123" s="106" t="s">
        <v>531</v>
      </c>
      <c r="C123" s="107"/>
      <c r="D123" s="108" t="s">
        <v>532</v>
      </c>
      <c r="E123" s="109"/>
      <c r="F123" s="109"/>
      <c r="G123" s="109"/>
      <c r="H123" s="109"/>
      <c r="I123" s="109">
        <v>1310000</v>
      </c>
    </row>
    <row r="124" spans="1:9" s="95" customFormat="1" ht="30" customHeight="1" x14ac:dyDescent="0.15">
      <c r="B124" s="76" t="s">
        <v>533</v>
      </c>
      <c r="C124" s="110"/>
      <c r="D124" s="111"/>
      <c r="E124" s="112"/>
      <c r="F124" s="112"/>
      <c r="G124" s="112"/>
      <c r="H124" s="164">
        <v>69324</v>
      </c>
      <c r="I124" s="168"/>
    </row>
    <row r="125" spans="1:9" s="52" customFormat="1" ht="34.5" customHeight="1" x14ac:dyDescent="0.15">
      <c r="B125" s="100" t="str">
        <f>"若年者等就業支援事業"</f>
        <v>若年者等就業支援事業</v>
      </c>
      <c r="C125" s="101"/>
      <c r="D125" s="102" t="s">
        <v>534</v>
      </c>
      <c r="E125" s="103"/>
      <c r="F125" s="103"/>
      <c r="G125" s="103"/>
      <c r="H125" s="103"/>
      <c r="I125" s="103">
        <v>3300</v>
      </c>
    </row>
    <row r="126" spans="1:9" s="52" customFormat="1" ht="34.5" customHeight="1" x14ac:dyDescent="0.15">
      <c r="B126" s="77" t="s">
        <v>535</v>
      </c>
      <c r="C126" s="78"/>
      <c r="D126" s="79" t="s">
        <v>536</v>
      </c>
      <c r="E126" s="80"/>
      <c r="F126" s="80"/>
      <c r="G126" s="80"/>
      <c r="H126" s="80"/>
      <c r="I126" s="80">
        <v>13050</v>
      </c>
    </row>
    <row r="127" spans="1:9" s="52" customFormat="1" ht="34.5" customHeight="1" x14ac:dyDescent="0.15">
      <c r="B127" s="77" t="s">
        <v>537</v>
      </c>
      <c r="C127" s="84"/>
      <c r="D127" s="79" t="s">
        <v>538</v>
      </c>
      <c r="E127" s="84"/>
      <c r="F127" s="84"/>
      <c r="G127" s="84"/>
      <c r="H127" s="113"/>
      <c r="I127" s="39">
        <v>1350</v>
      </c>
    </row>
    <row r="128" spans="1:9" s="95" customFormat="1" ht="30" customHeight="1" x14ac:dyDescent="0.15">
      <c r="B128" s="76" t="s">
        <v>539</v>
      </c>
      <c r="C128" s="110"/>
      <c r="D128" s="111"/>
      <c r="E128" s="112"/>
      <c r="F128" s="112"/>
      <c r="G128" s="112"/>
      <c r="H128" s="164">
        <v>825652</v>
      </c>
      <c r="I128" s="168"/>
    </row>
    <row r="129" spans="2:9" s="52" customFormat="1" ht="34.5" customHeight="1" x14ac:dyDescent="0.15">
      <c r="B129" s="114" t="s">
        <v>540</v>
      </c>
      <c r="C129" s="101"/>
      <c r="D129" s="79" t="s">
        <v>541</v>
      </c>
      <c r="E129" s="115"/>
      <c r="F129" s="103">
        <v>10000</v>
      </c>
      <c r="G129" s="115"/>
      <c r="H129" s="103">
        <v>6240</v>
      </c>
      <c r="I129" s="103">
        <v>18932</v>
      </c>
    </row>
    <row r="130" spans="2:9" s="52" customFormat="1" ht="69.95" customHeight="1" x14ac:dyDescent="0.15">
      <c r="B130" s="77" t="s">
        <v>542</v>
      </c>
      <c r="C130" s="78"/>
      <c r="D130" s="85" t="s">
        <v>543</v>
      </c>
      <c r="E130" s="80"/>
      <c r="F130" s="80"/>
      <c r="G130" s="80">
        <v>9000</v>
      </c>
      <c r="H130" s="80">
        <v>4200</v>
      </c>
      <c r="I130" s="80">
        <v>273747</v>
      </c>
    </row>
    <row r="131" spans="2:9" s="52" customFormat="1" ht="34.5" hidden="1" customHeight="1" x14ac:dyDescent="0.15">
      <c r="B131" s="77" t="s">
        <v>544</v>
      </c>
      <c r="C131" s="78"/>
      <c r="D131" s="85" t="s">
        <v>545</v>
      </c>
      <c r="E131" s="80"/>
      <c r="F131" s="80"/>
      <c r="G131" s="80"/>
      <c r="H131" s="80"/>
      <c r="I131" s="80">
        <v>2570</v>
      </c>
    </row>
    <row r="132" spans="2:9" s="52" customFormat="1" ht="34.5" customHeight="1" x14ac:dyDescent="0.15">
      <c r="B132" s="84" t="s">
        <v>546</v>
      </c>
      <c r="C132" s="78"/>
      <c r="D132" s="85" t="s">
        <v>547</v>
      </c>
      <c r="E132" s="80"/>
      <c r="F132" s="80"/>
      <c r="G132" s="80"/>
      <c r="H132" s="80"/>
      <c r="I132" s="80">
        <v>10370</v>
      </c>
    </row>
    <row r="133" spans="2:9" s="52" customFormat="1" ht="34.5" customHeight="1" x14ac:dyDescent="0.15">
      <c r="B133" s="84" t="s">
        <v>548</v>
      </c>
      <c r="C133" s="78"/>
      <c r="D133" s="85" t="s">
        <v>549</v>
      </c>
      <c r="E133" s="80"/>
      <c r="F133" s="80"/>
      <c r="G133" s="80"/>
      <c r="H133" s="80"/>
      <c r="I133" s="80">
        <v>1000</v>
      </c>
    </row>
    <row r="134" spans="2:9" s="52" customFormat="1" ht="69.95" customHeight="1" x14ac:dyDescent="0.15">
      <c r="B134" s="77" t="s">
        <v>550</v>
      </c>
      <c r="C134" s="78"/>
      <c r="D134" s="85" t="s">
        <v>551</v>
      </c>
      <c r="E134" s="80"/>
      <c r="F134" s="80"/>
      <c r="G134" s="80"/>
      <c r="H134" s="80"/>
      <c r="I134" s="80">
        <v>18630</v>
      </c>
    </row>
    <row r="135" spans="2:9" s="52" customFormat="1" ht="34.5" customHeight="1" x14ac:dyDescent="0.15">
      <c r="B135" s="77" t="s">
        <v>552</v>
      </c>
      <c r="C135" s="78"/>
      <c r="D135" s="85" t="s">
        <v>553</v>
      </c>
      <c r="E135" s="80"/>
      <c r="F135" s="80"/>
      <c r="G135" s="80">
        <v>12600</v>
      </c>
      <c r="H135" s="80"/>
      <c r="I135" s="80">
        <v>14450</v>
      </c>
    </row>
    <row r="136" spans="2:9" s="52" customFormat="1" ht="34.5" customHeight="1" x14ac:dyDescent="0.15">
      <c r="B136" s="106" t="str">
        <f>"かんがい排水整備事業"</f>
        <v>かんがい排水整備事業</v>
      </c>
      <c r="C136" s="107"/>
      <c r="D136" s="108" t="s">
        <v>554</v>
      </c>
      <c r="E136" s="109"/>
      <c r="F136" s="109">
        <v>63600</v>
      </c>
      <c r="G136" s="109">
        <v>70500</v>
      </c>
      <c r="H136" s="109">
        <v>5000</v>
      </c>
      <c r="I136" s="109">
        <v>158880</v>
      </c>
    </row>
    <row r="137" spans="2:9" s="95" customFormat="1" ht="30" customHeight="1" x14ac:dyDescent="0.15">
      <c r="B137" s="76" t="s">
        <v>555</v>
      </c>
      <c r="C137" s="110"/>
      <c r="D137" s="111"/>
      <c r="E137" s="112"/>
      <c r="F137" s="112"/>
      <c r="G137" s="112"/>
      <c r="H137" s="164">
        <v>422081</v>
      </c>
      <c r="I137" s="168"/>
    </row>
    <row r="138" spans="2:9" s="52" customFormat="1" ht="34.5" customHeight="1" x14ac:dyDescent="0.15">
      <c r="B138" s="100" t="s">
        <v>556</v>
      </c>
      <c r="C138" s="78"/>
      <c r="D138" s="102" t="s">
        <v>557</v>
      </c>
      <c r="E138" s="103"/>
      <c r="F138" s="103"/>
      <c r="G138" s="103"/>
      <c r="H138" s="103"/>
      <c r="I138" s="103">
        <v>31600</v>
      </c>
    </row>
    <row r="139" spans="2:9" s="52" customFormat="1" ht="34.5" customHeight="1" x14ac:dyDescent="0.15">
      <c r="B139" s="77" t="s">
        <v>558</v>
      </c>
      <c r="C139" s="78"/>
      <c r="D139" s="79" t="s">
        <v>559</v>
      </c>
      <c r="E139" s="80"/>
      <c r="F139" s="80"/>
      <c r="G139" s="80"/>
      <c r="H139" s="80"/>
      <c r="I139" s="80">
        <v>8000</v>
      </c>
    </row>
    <row r="140" spans="2:9" s="52" customFormat="1" ht="34.5" customHeight="1" x14ac:dyDescent="0.15">
      <c r="B140" s="77" t="s">
        <v>560</v>
      </c>
      <c r="C140" s="78"/>
      <c r="D140" s="79" t="s">
        <v>561</v>
      </c>
      <c r="E140" s="80"/>
      <c r="F140" s="80"/>
      <c r="G140" s="80"/>
      <c r="H140" s="80"/>
      <c r="I140" s="80">
        <v>12000</v>
      </c>
    </row>
    <row r="141" spans="2:9" s="52" customFormat="1" ht="34.5" customHeight="1" x14ac:dyDescent="0.15">
      <c r="B141" s="77" t="s">
        <v>562</v>
      </c>
      <c r="C141" s="78"/>
      <c r="D141" s="79" t="s">
        <v>563</v>
      </c>
      <c r="E141" s="80"/>
      <c r="F141" s="80"/>
      <c r="G141" s="80"/>
      <c r="H141" s="80"/>
      <c r="I141" s="80">
        <v>10700</v>
      </c>
    </row>
    <row r="142" spans="2:9" s="52" customFormat="1" ht="34.5" customHeight="1" x14ac:dyDescent="0.15">
      <c r="B142" s="77" t="s">
        <v>564</v>
      </c>
      <c r="C142" s="78"/>
      <c r="D142" s="79" t="s">
        <v>565</v>
      </c>
      <c r="E142" s="80"/>
      <c r="F142" s="80"/>
      <c r="G142" s="80"/>
      <c r="H142" s="80"/>
      <c r="I142" s="80">
        <v>1852</v>
      </c>
    </row>
    <row r="143" spans="2:9" s="52" customFormat="1" ht="80.099999999999994" customHeight="1" x14ac:dyDescent="0.15">
      <c r="B143" s="77" t="s">
        <v>566</v>
      </c>
      <c r="C143" s="78"/>
      <c r="D143" s="79" t="s">
        <v>567</v>
      </c>
      <c r="E143" s="80"/>
      <c r="F143" s="80"/>
      <c r="G143" s="80"/>
      <c r="H143" s="80"/>
      <c r="I143" s="80">
        <v>3200</v>
      </c>
    </row>
    <row r="144" spans="2:9" s="52" customFormat="1" ht="34.5" customHeight="1" x14ac:dyDescent="0.15">
      <c r="B144" s="77" t="s">
        <v>568</v>
      </c>
      <c r="C144" s="78"/>
      <c r="D144" s="79" t="s">
        <v>569</v>
      </c>
      <c r="E144" s="80"/>
      <c r="F144" s="80"/>
      <c r="G144" s="80"/>
      <c r="H144" s="80"/>
      <c r="I144" s="80">
        <v>650</v>
      </c>
    </row>
    <row r="145" spans="1:9" s="52" customFormat="1" ht="34.5" customHeight="1" x14ac:dyDescent="0.15">
      <c r="B145" s="77" t="s">
        <v>570</v>
      </c>
      <c r="C145" s="78"/>
      <c r="D145" s="79" t="s">
        <v>571</v>
      </c>
      <c r="E145" s="80"/>
      <c r="F145" s="80"/>
      <c r="G145" s="80"/>
      <c r="H145" s="80">
        <v>100010</v>
      </c>
      <c r="I145" s="80">
        <v>107870</v>
      </c>
    </row>
    <row r="146" spans="1:9" s="52" customFormat="1" ht="80.099999999999994" customHeight="1" x14ac:dyDescent="0.15">
      <c r="B146" s="77" t="str">
        <f>"観光推進事業"</f>
        <v>観光推進事業</v>
      </c>
      <c r="C146" s="78"/>
      <c r="D146" s="79" t="s">
        <v>572</v>
      </c>
      <c r="E146" s="80"/>
      <c r="F146" s="80">
        <v>3300</v>
      </c>
      <c r="G146" s="80"/>
      <c r="H146" s="80"/>
      <c r="I146" s="80">
        <v>83681</v>
      </c>
    </row>
    <row r="147" spans="1:9" s="52" customFormat="1" ht="30" customHeight="1" x14ac:dyDescent="0.15">
      <c r="B147" s="76" t="s">
        <v>573</v>
      </c>
      <c r="C147" s="86"/>
      <c r="D147" s="87"/>
      <c r="E147" s="59"/>
      <c r="F147" s="59"/>
      <c r="G147" s="59"/>
      <c r="H147" s="164">
        <v>9275933</v>
      </c>
      <c r="I147" s="168"/>
    </row>
    <row r="148" spans="1:9" s="52" customFormat="1" ht="34.5" customHeight="1" x14ac:dyDescent="0.15">
      <c r="A148" s="52">
        <v>3213</v>
      </c>
      <c r="B148" s="88" t="str">
        <f>"道路施設等維持管理費"</f>
        <v>道路施設等維持管理費</v>
      </c>
      <c r="C148" s="91"/>
      <c r="D148" s="89" t="s">
        <v>574</v>
      </c>
      <c r="E148" s="40"/>
      <c r="F148" s="40"/>
      <c r="G148" s="40"/>
      <c r="H148" s="40"/>
      <c r="I148" s="90">
        <v>421300</v>
      </c>
    </row>
    <row r="149" spans="1:9" s="52" customFormat="1" ht="34.5" customHeight="1" x14ac:dyDescent="0.15">
      <c r="A149" s="52">
        <v>3212</v>
      </c>
      <c r="B149" s="77" t="str">
        <f>"道路舗装事業"</f>
        <v>道路舗装事業</v>
      </c>
      <c r="C149" s="78"/>
      <c r="D149" s="79" t="s">
        <v>575</v>
      </c>
      <c r="E149" s="41">
        <v>170000</v>
      </c>
      <c r="F149" s="41"/>
      <c r="G149" s="41">
        <v>193500</v>
      </c>
      <c r="H149" s="41"/>
      <c r="I149" s="80">
        <v>387000</v>
      </c>
    </row>
    <row r="150" spans="1:9" s="52" customFormat="1" ht="34.5" customHeight="1" x14ac:dyDescent="0.15">
      <c r="B150" s="77" t="str">
        <f>"道路改良事業"</f>
        <v>道路改良事業</v>
      </c>
      <c r="C150" s="78"/>
      <c r="D150" s="79" t="s">
        <v>576</v>
      </c>
      <c r="E150" s="41">
        <v>16000</v>
      </c>
      <c r="F150" s="41"/>
      <c r="G150" s="41">
        <v>14400</v>
      </c>
      <c r="H150" s="41"/>
      <c r="I150" s="80">
        <v>284000</v>
      </c>
    </row>
    <row r="151" spans="1:9" s="52" customFormat="1" ht="34.5" customHeight="1" x14ac:dyDescent="0.15">
      <c r="A151" s="52">
        <v>3216</v>
      </c>
      <c r="B151" s="77" t="s">
        <v>577</v>
      </c>
      <c r="C151" s="78"/>
      <c r="D151" s="79" t="s">
        <v>578</v>
      </c>
      <c r="E151" s="41">
        <v>8800</v>
      </c>
      <c r="F151" s="41"/>
      <c r="G151" s="41">
        <v>6400</v>
      </c>
      <c r="H151" s="41"/>
      <c r="I151" s="80">
        <v>55800</v>
      </c>
    </row>
    <row r="152" spans="1:9" s="52" customFormat="1" ht="34.5" customHeight="1" x14ac:dyDescent="0.15">
      <c r="A152" s="52">
        <v>3215</v>
      </c>
      <c r="B152" s="77" t="s">
        <v>579</v>
      </c>
      <c r="C152" s="78"/>
      <c r="D152" s="79" t="s">
        <v>580</v>
      </c>
      <c r="E152" s="41"/>
      <c r="F152" s="41"/>
      <c r="G152" s="41"/>
      <c r="H152" s="41"/>
      <c r="I152" s="80">
        <v>11000</v>
      </c>
    </row>
    <row r="153" spans="1:9" s="52" customFormat="1" ht="34.5" customHeight="1" x14ac:dyDescent="0.15">
      <c r="B153" s="77" t="s">
        <v>581</v>
      </c>
      <c r="C153" s="78"/>
      <c r="D153" s="79" t="s">
        <v>582</v>
      </c>
      <c r="E153" s="41"/>
      <c r="F153" s="41"/>
      <c r="G153" s="41">
        <v>12600</v>
      </c>
      <c r="H153" s="41"/>
      <c r="I153" s="80">
        <v>17350</v>
      </c>
    </row>
    <row r="154" spans="1:9" s="52" customFormat="1" ht="60" customHeight="1" x14ac:dyDescent="0.15">
      <c r="A154" s="52">
        <v>3217</v>
      </c>
      <c r="B154" s="77" t="s">
        <v>583</v>
      </c>
      <c r="C154" s="78"/>
      <c r="D154" s="79" t="s">
        <v>584</v>
      </c>
      <c r="E154" s="41"/>
      <c r="F154" s="41"/>
      <c r="G154" s="41"/>
      <c r="H154" s="41"/>
      <c r="I154" s="80">
        <v>9000</v>
      </c>
    </row>
    <row r="155" spans="1:9" s="52" customFormat="1" ht="34.5" customHeight="1" x14ac:dyDescent="0.15">
      <c r="A155" s="52">
        <v>3221.3222000000001</v>
      </c>
      <c r="B155" s="77" t="s">
        <v>585</v>
      </c>
      <c r="C155" s="78"/>
      <c r="D155" s="79" t="s">
        <v>586</v>
      </c>
      <c r="E155" s="41"/>
      <c r="F155" s="41"/>
      <c r="G155" s="41">
        <v>22500</v>
      </c>
      <c r="H155" s="41">
        <v>40</v>
      </c>
      <c r="I155" s="80">
        <v>173100</v>
      </c>
    </row>
    <row r="156" spans="1:9" s="52" customFormat="1" ht="34.5" customHeight="1" x14ac:dyDescent="0.15">
      <c r="B156" s="77" t="s">
        <v>587</v>
      </c>
      <c r="C156" s="78"/>
      <c r="D156" s="79" t="s">
        <v>588</v>
      </c>
      <c r="E156" s="41"/>
      <c r="F156" s="41"/>
      <c r="G156" s="41"/>
      <c r="H156" s="41"/>
      <c r="I156" s="80">
        <v>8000</v>
      </c>
    </row>
    <row r="157" spans="1:9" s="52" customFormat="1" ht="34.5" customHeight="1" x14ac:dyDescent="0.15">
      <c r="B157" s="77" t="s">
        <v>589</v>
      </c>
      <c r="C157" s="78"/>
      <c r="D157" s="79" t="s">
        <v>590</v>
      </c>
      <c r="E157" s="41">
        <v>80900</v>
      </c>
      <c r="F157" s="41"/>
      <c r="G157" s="41">
        <v>32300</v>
      </c>
      <c r="H157" s="41">
        <v>9700</v>
      </c>
      <c r="I157" s="80">
        <v>185400</v>
      </c>
    </row>
    <row r="158" spans="1:9" s="52" customFormat="1" ht="34.5" customHeight="1" x14ac:dyDescent="0.15">
      <c r="A158" s="52">
        <v>3214</v>
      </c>
      <c r="B158" s="77" t="s">
        <v>591</v>
      </c>
      <c r="C158" s="78"/>
      <c r="D158" s="79" t="s">
        <v>592</v>
      </c>
      <c r="E158" s="41">
        <v>122000</v>
      </c>
      <c r="F158" s="41"/>
      <c r="G158" s="41">
        <v>89800</v>
      </c>
      <c r="H158" s="41"/>
      <c r="I158" s="80">
        <v>232600</v>
      </c>
    </row>
    <row r="159" spans="1:9" s="52" customFormat="1" ht="34.5" customHeight="1" x14ac:dyDescent="0.15">
      <c r="B159" s="77" t="s">
        <v>593</v>
      </c>
      <c r="C159" s="78"/>
      <c r="D159" s="79" t="s">
        <v>594</v>
      </c>
      <c r="E159" s="41"/>
      <c r="F159" s="41"/>
      <c r="G159" s="41">
        <v>12000</v>
      </c>
      <c r="H159" s="41"/>
      <c r="I159" s="80">
        <v>31630</v>
      </c>
    </row>
    <row r="160" spans="1:9" s="52" customFormat="1" ht="34.5" customHeight="1" x14ac:dyDescent="0.15">
      <c r="A160" s="52">
        <v>3414</v>
      </c>
      <c r="B160" s="77" t="s">
        <v>595</v>
      </c>
      <c r="C160" s="78"/>
      <c r="D160" s="79" t="s">
        <v>596</v>
      </c>
      <c r="E160" s="41"/>
      <c r="F160" s="41"/>
      <c r="G160" s="41">
        <v>64000</v>
      </c>
      <c r="H160" s="41">
        <v>190</v>
      </c>
      <c r="I160" s="80">
        <v>232980</v>
      </c>
    </row>
    <row r="161" spans="1:9" s="52" customFormat="1" ht="34.5" customHeight="1" x14ac:dyDescent="0.15">
      <c r="B161" s="77" t="s">
        <v>597</v>
      </c>
      <c r="C161" s="78"/>
      <c r="D161" s="79" t="s">
        <v>598</v>
      </c>
      <c r="E161" s="41"/>
      <c r="F161" s="41"/>
      <c r="G161" s="41">
        <v>18000</v>
      </c>
      <c r="H161" s="41"/>
      <c r="I161" s="80">
        <v>20000</v>
      </c>
    </row>
    <row r="162" spans="1:9" s="52" customFormat="1" ht="34.5" customHeight="1" x14ac:dyDescent="0.15">
      <c r="A162" s="52">
        <v>3411</v>
      </c>
      <c r="B162" s="77" t="s">
        <v>599</v>
      </c>
      <c r="C162" s="78"/>
      <c r="D162" s="79" t="s">
        <v>600</v>
      </c>
      <c r="E162" s="41"/>
      <c r="F162" s="41"/>
      <c r="G162" s="41">
        <v>140000</v>
      </c>
      <c r="H162" s="41"/>
      <c r="I162" s="80">
        <v>140800</v>
      </c>
    </row>
    <row r="163" spans="1:9" s="52" customFormat="1" ht="60" customHeight="1" x14ac:dyDescent="0.15">
      <c r="B163" s="77" t="s">
        <v>601</v>
      </c>
      <c r="C163" s="78"/>
      <c r="D163" s="79" t="s">
        <v>602</v>
      </c>
      <c r="E163" s="41"/>
      <c r="F163" s="41"/>
      <c r="G163" s="41">
        <v>100000</v>
      </c>
      <c r="H163" s="41"/>
      <c r="I163" s="80">
        <v>101400</v>
      </c>
    </row>
    <row r="164" spans="1:9" s="52" customFormat="1" ht="34.5" customHeight="1" x14ac:dyDescent="0.15">
      <c r="A164" s="52">
        <v>3411</v>
      </c>
      <c r="B164" s="77" t="s">
        <v>603</v>
      </c>
      <c r="C164" s="78"/>
      <c r="D164" s="79" t="s">
        <v>604</v>
      </c>
      <c r="E164" s="41"/>
      <c r="F164" s="41"/>
      <c r="G164" s="41">
        <v>92000</v>
      </c>
      <c r="H164" s="41"/>
      <c r="I164" s="80">
        <v>100500</v>
      </c>
    </row>
    <row r="165" spans="1:9" s="52" customFormat="1" ht="68.25" customHeight="1" x14ac:dyDescent="0.15">
      <c r="B165" s="77" t="s">
        <v>605</v>
      </c>
      <c r="C165" s="78"/>
      <c r="D165" s="79" t="s">
        <v>606</v>
      </c>
      <c r="E165" s="41"/>
      <c r="F165" s="41"/>
      <c r="G165" s="41"/>
      <c r="H165" s="41"/>
      <c r="I165" s="80">
        <v>28000</v>
      </c>
    </row>
    <row r="166" spans="1:9" s="52" customFormat="1" ht="69.95" customHeight="1" x14ac:dyDescent="0.15">
      <c r="A166" s="52">
        <v>3231</v>
      </c>
      <c r="B166" s="77" t="s">
        <v>607</v>
      </c>
      <c r="C166" s="78"/>
      <c r="D166" s="79" t="s">
        <v>608</v>
      </c>
      <c r="E166" s="41"/>
      <c r="F166" s="41">
        <v>650</v>
      </c>
      <c r="G166" s="41"/>
      <c r="H166" s="41">
        <v>2310</v>
      </c>
      <c r="I166" s="80">
        <v>9646</v>
      </c>
    </row>
    <row r="167" spans="1:9" s="52" customFormat="1" ht="34.5" customHeight="1" x14ac:dyDescent="0.15">
      <c r="A167" s="52">
        <v>5142</v>
      </c>
      <c r="B167" s="84" t="s">
        <v>609</v>
      </c>
      <c r="C167" s="78"/>
      <c r="D167" s="79" t="s">
        <v>610</v>
      </c>
      <c r="E167" s="41"/>
      <c r="F167" s="41"/>
      <c r="G167" s="41"/>
      <c r="H167" s="41"/>
      <c r="I167" s="80">
        <v>43000</v>
      </c>
    </row>
    <row r="168" spans="1:9" s="52" customFormat="1" ht="34.5" customHeight="1" x14ac:dyDescent="0.15">
      <c r="B168" s="77" t="s">
        <v>611</v>
      </c>
      <c r="C168" s="78"/>
      <c r="D168" s="79" t="s">
        <v>612</v>
      </c>
      <c r="E168" s="41"/>
      <c r="F168" s="41"/>
      <c r="G168" s="41"/>
      <c r="H168" s="41">
        <v>800</v>
      </c>
      <c r="I168" s="80">
        <v>350870</v>
      </c>
    </row>
    <row r="169" spans="1:9" s="52" customFormat="1" ht="34.5" customHeight="1" x14ac:dyDescent="0.15">
      <c r="B169" s="77" t="str">
        <f>"土地区画整理会計繰出金"</f>
        <v>土地区画整理会計繰出金</v>
      </c>
      <c r="C169" s="78"/>
      <c r="D169" s="79" t="s">
        <v>613</v>
      </c>
      <c r="E169" s="41"/>
      <c r="F169" s="41"/>
      <c r="G169" s="41"/>
      <c r="H169" s="41"/>
      <c r="I169" s="80">
        <v>736000</v>
      </c>
    </row>
    <row r="170" spans="1:9" s="52" customFormat="1" ht="34.5" customHeight="1" x14ac:dyDescent="0.15">
      <c r="A170" s="52">
        <v>3212</v>
      </c>
      <c r="B170" s="77" t="s">
        <v>117</v>
      </c>
      <c r="C170" s="78"/>
      <c r="D170" s="79" t="s">
        <v>614</v>
      </c>
      <c r="E170" s="41"/>
      <c r="F170" s="41"/>
      <c r="G170" s="41">
        <v>3400</v>
      </c>
      <c r="H170" s="41"/>
      <c r="I170" s="80">
        <v>26400</v>
      </c>
    </row>
    <row r="171" spans="1:9" s="52" customFormat="1" ht="34.5" customHeight="1" x14ac:dyDescent="0.15">
      <c r="A171" s="52">
        <v>3211</v>
      </c>
      <c r="B171" s="77" t="s">
        <v>615</v>
      </c>
      <c r="C171" s="78"/>
      <c r="D171" s="79" t="s">
        <v>616</v>
      </c>
      <c r="E171" s="41">
        <v>46000</v>
      </c>
      <c r="F171" s="41"/>
      <c r="G171" s="41">
        <v>41400</v>
      </c>
      <c r="H171" s="41"/>
      <c r="I171" s="80">
        <v>97900</v>
      </c>
    </row>
    <row r="172" spans="1:9" s="52" customFormat="1" ht="34.5" customHeight="1" x14ac:dyDescent="0.15">
      <c r="A172" s="52">
        <v>3212</v>
      </c>
      <c r="B172" s="84" t="s">
        <v>617</v>
      </c>
      <c r="C172" s="78"/>
      <c r="D172" s="79" t="s">
        <v>618</v>
      </c>
      <c r="E172" s="41">
        <v>53500</v>
      </c>
      <c r="F172" s="41"/>
      <c r="G172" s="41">
        <v>48100</v>
      </c>
      <c r="H172" s="41"/>
      <c r="I172" s="80">
        <v>121200</v>
      </c>
    </row>
    <row r="173" spans="1:9" ht="34.5" customHeight="1" x14ac:dyDescent="0.15">
      <c r="A173" s="52">
        <v>3323</v>
      </c>
      <c r="B173" s="77" t="s">
        <v>619</v>
      </c>
      <c r="C173" s="78"/>
      <c r="D173" s="79" t="s">
        <v>620</v>
      </c>
      <c r="E173" s="41"/>
      <c r="F173" s="41"/>
      <c r="G173" s="41"/>
      <c r="H173" s="41">
        <v>21250</v>
      </c>
      <c r="I173" s="80">
        <v>608030</v>
      </c>
    </row>
    <row r="174" spans="1:9" ht="34.5" customHeight="1" x14ac:dyDescent="0.15">
      <c r="A174" s="52">
        <v>3324</v>
      </c>
      <c r="B174" s="77" t="s">
        <v>621</v>
      </c>
      <c r="C174" s="78"/>
      <c r="D174" s="79" t="s">
        <v>622</v>
      </c>
      <c r="E174" s="41"/>
      <c r="F174" s="41"/>
      <c r="G174" s="41">
        <v>7500</v>
      </c>
      <c r="H174" s="41"/>
      <c r="I174" s="80">
        <v>10010</v>
      </c>
    </row>
    <row r="175" spans="1:9" ht="34.5" customHeight="1" x14ac:dyDescent="0.15">
      <c r="A175" s="52"/>
      <c r="B175" s="77" t="str">
        <f>"出羽公園整備事業"</f>
        <v>出羽公園整備事業</v>
      </c>
      <c r="C175" s="78"/>
      <c r="D175" s="79" t="s">
        <v>623</v>
      </c>
      <c r="E175" s="41"/>
      <c r="F175" s="41"/>
      <c r="G175" s="41"/>
      <c r="H175" s="41"/>
      <c r="I175" s="80">
        <v>7000</v>
      </c>
    </row>
    <row r="176" spans="1:9" ht="34.5" customHeight="1" x14ac:dyDescent="0.15">
      <c r="A176" s="52">
        <v>3321</v>
      </c>
      <c r="B176" s="77" t="str">
        <f>"平方公園整備事業"</f>
        <v>平方公園整備事業</v>
      </c>
      <c r="C176" s="78"/>
      <c r="D176" s="79" t="s">
        <v>624</v>
      </c>
      <c r="E176" s="41">
        <v>94300</v>
      </c>
      <c r="F176" s="41"/>
      <c r="G176" s="41">
        <v>169900</v>
      </c>
      <c r="H176" s="41"/>
      <c r="I176" s="80">
        <v>320200</v>
      </c>
    </row>
    <row r="177" spans="1:9" ht="34.5" customHeight="1" x14ac:dyDescent="0.15">
      <c r="A177" s="52"/>
      <c r="B177" s="77" t="s">
        <v>625</v>
      </c>
      <c r="C177" s="78"/>
      <c r="D177" s="79" t="s">
        <v>626</v>
      </c>
      <c r="E177" s="41"/>
      <c r="F177" s="41"/>
      <c r="G177" s="41">
        <v>6700</v>
      </c>
      <c r="H177" s="41"/>
      <c r="I177" s="80">
        <v>9000</v>
      </c>
    </row>
    <row r="178" spans="1:9" ht="34.5" customHeight="1" x14ac:dyDescent="0.15">
      <c r="A178" s="52">
        <v>3322</v>
      </c>
      <c r="B178" s="77" t="s">
        <v>627</v>
      </c>
      <c r="C178" s="78"/>
      <c r="D178" s="79" t="s">
        <v>628</v>
      </c>
      <c r="E178" s="41">
        <v>58700</v>
      </c>
      <c r="F178" s="41"/>
      <c r="G178" s="41">
        <v>260900</v>
      </c>
      <c r="H178" s="41">
        <v>47000</v>
      </c>
      <c r="I178" s="80">
        <v>397000</v>
      </c>
    </row>
    <row r="179" spans="1:9" ht="34.5" customHeight="1" x14ac:dyDescent="0.15">
      <c r="A179" s="52">
        <v>3331</v>
      </c>
      <c r="B179" s="77" t="s">
        <v>629</v>
      </c>
      <c r="C179" s="78"/>
      <c r="D179" s="79" t="s">
        <v>630</v>
      </c>
      <c r="E179" s="41"/>
      <c r="F179" s="41"/>
      <c r="G179" s="41"/>
      <c r="H179" s="41"/>
      <c r="I179" s="80">
        <v>2000</v>
      </c>
    </row>
    <row r="180" spans="1:9" ht="34.5" customHeight="1" x14ac:dyDescent="0.15">
      <c r="A180" s="52">
        <v>3512</v>
      </c>
      <c r="B180" s="77" t="s">
        <v>631</v>
      </c>
      <c r="C180" s="78"/>
      <c r="D180" s="79" t="s">
        <v>632</v>
      </c>
      <c r="E180" s="41">
        <v>3670</v>
      </c>
      <c r="F180" s="41">
        <v>750</v>
      </c>
      <c r="G180" s="41"/>
      <c r="H180" s="41"/>
      <c r="I180" s="80">
        <v>8100</v>
      </c>
    </row>
    <row r="181" spans="1:9" ht="34.5" customHeight="1" x14ac:dyDescent="0.15">
      <c r="A181" s="52">
        <v>3514</v>
      </c>
      <c r="B181" s="77" t="s">
        <v>633</v>
      </c>
      <c r="C181" s="78"/>
      <c r="D181" s="79" t="s">
        <v>634</v>
      </c>
      <c r="E181" s="41">
        <v>1000</v>
      </c>
      <c r="F181" s="41"/>
      <c r="G181" s="41"/>
      <c r="H181" s="41"/>
      <c r="I181" s="80">
        <v>6140</v>
      </c>
    </row>
    <row r="182" spans="1:9" ht="34.5" customHeight="1" x14ac:dyDescent="0.15">
      <c r="A182" s="52">
        <v>3411</v>
      </c>
      <c r="B182" s="77" t="s">
        <v>635</v>
      </c>
      <c r="C182" s="78"/>
      <c r="D182" s="79" t="s">
        <v>636</v>
      </c>
      <c r="E182" s="41"/>
      <c r="F182" s="41"/>
      <c r="G182" s="41">
        <v>73100</v>
      </c>
      <c r="H182" s="41">
        <v>32500</v>
      </c>
      <c r="I182" s="80">
        <v>130700</v>
      </c>
    </row>
    <row r="183" spans="1:9" ht="34.5" customHeight="1" x14ac:dyDescent="0.15">
      <c r="B183" s="77" t="str">
        <f>"公共下水道事業支出金"</f>
        <v>公共下水道事業支出金</v>
      </c>
      <c r="C183" s="78"/>
      <c r="D183" s="79" t="s">
        <v>637</v>
      </c>
      <c r="E183" s="41"/>
      <c r="F183" s="41"/>
      <c r="G183" s="41"/>
      <c r="H183" s="41"/>
      <c r="I183" s="80">
        <v>1884000</v>
      </c>
    </row>
    <row r="184" spans="1:9" ht="34.5" customHeight="1" x14ac:dyDescent="0.15">
      <c r="A184" s="52">
        <v>3511</v>
      </c>
      <c r="B184" s="77" t="s">
        <v>638</v>
      </c>
      <c r="C184" s="78"/>
      <c r="D184" s="79" t="s">
        <v>639</v>
      </c>
      <c r="E184" s="41"/>
      <c r="F184" s="41"/>
      <c r="G184" s="41"/>
      <c r="H184" s="41"/>
      <c r="I184" s="80">
        <v>4000</v>
      </c>
    </row>
    <row r="185" spans="1:9" ht="81.75" customHeight="1" x14ac:dyDescent="0.15">
      <c r="A185" s="52">
        <v>3524</v>
      </c>
      <c r="B185" s="116" t="s">
        <v>640</v>
      </c>
      <c r="C185" s="117"/>
      <c r="D185" s="118" t="s">
        <v>641</v>
      </c>
      <c r="E185" s="42">
        <v>4500</v>
      </c>
      <c r="F185" s="42"/>
      <c r="G185" s="42"/>
      <c r="H185" s="42">
        <v>32180</v>
      </c>
      <c r="I185" s="119">
        <v>41180</v>
      </c>
    </row>
    <row r="186" spans="1:9" s="120" customFormat="1" ht="30" customHeight="1" x14ac:dyDescent="0.15">
      <c r="B186" s="76" t="s">
        <v>642</v>
      </c>
      <c r="C186" s="110"/>
      <c r="D186" s="121"/>
      <c r="E186" s="112"/>
      <c r="F186" s="112"/>
      <c r="G186" s="112"/>
      <c r="H186" s="169">
        <v>4001700</v>
      </c>
      <c r="I186" s="170"/>
    </row>
    <row r="187" spans="1:9" ht="34.5" customHeight="1" x14ac:dyDescent="0.15">
      <c r="A187" s="55">
        <v>4311</v>
      </c>
      <c r="B187" s="114" t="s">
        <v>643</v>
      </c>
      <c r="C187" s="115"/>
      <c r="D187" s="122" t="s">
        <v>644</v>
      </c>
      <c r="E187" s="115"/>
      <c r="F187" s="115"/>
      <c r="G187" s="123"/>
      <c r="H187" s="115">
        <v>30</v>
      </c>
      <c r="I187" s="103">
        <v>7512</v>
      </c>
    </row>
    <row r="188" spans="1:9" ht="34.5" customHeight="1" x14ac:dyDescent="0.15">
      <c r="A188" s="55">
        <v>4322</v>
      </c>
      <c r="B188" s="124" t="s">
        <v>118</v>
      </c>
      <c r="C188" s="84"/>
      <c r="D188" s="85" t="s">
        <v>645</v>
      </c>
      <c r="E188" s="84"/>
      <c r="F188" s="84"/>
      <c r="G188" s="125"/>
      <c r="H188" s="84"/>
      <c r="I188" s="80">
        <v>68340</v>
      </c>
    </row>
    <row r="189" spans="1:9" ht="69.95" customHeight="1" x14ac:dyDescent="0.15">
      <c r="A189" s="55">
        <v>4321</v>
      </c>
      <c r="B189" s="124" t="s">
        <v>646</v>
      </c>
      <c r="C189" s="78"/>
      <c r="D189" s="85" t="s">
        <v>647</v>
      </c>
      <c r="E189" s="84"/>
      <c r="F189" s="84"/>
      <c r="G189" s="125">
        <v>1300</v>
      </c>
      <c r="H189" s="84"/>
      <c r="I189" s="80">
        <v>33010</v>
      </c>
    </row>
    <row r="190" spans="1:9" ht="34.5" customHeight="1" x14ac:dyDescent="0.15">
      <c r="A190" s="55">
        <v>4341</v>
      </c>
      <c r="B190" s="124" t="s">
        <v>648</v>
      </c>
      <c r="C190" s="84"/>
      <c r="D190" s="79" t="s">
        <v>649</v>
      </c>
      <c r="E190" s="125"/>
      <c r="F190" s="84"/>
      <c r="G190" s="125"/>
      <c r="H190" s="84">
        <v>10</v>
      </c>
      <c r="I190" s="80">
        <v>38880</v>
      </c>
    </row>
    <row r="191" spans="1:9" ht="34.5" customHeight="1" x14ac:dyDescent="0.15">
      <c r="A191" s="55">
        <v>4341</v>
      </c>
      <c r="B191" s="124" t="s">
        <v>650</v>
      </c>
      <c r="C191" s="84"/>
      <c r="D191" s="79" t="s">
        <v>651</v>
      </c>
      <c r="E191" s="84"/>
      <c r="F191" s="84"/>
      <c r="G191" s="125"/>
      <c r="H191" s="84"/>
      <c r="I191" s="80">
        <v>9904</v>
      </c>
    </row>
    <row r="192" spans="1:9" ht="34.5" customHeight="1" x14ac:dyDescent="0.15">
      <c r="A192" s="55">
        <v>4341</v>
      </c>
      <c r="B192" s="124" t="s">
        <v>652</v>
      </c>
      <c r="C192" s="84"/>
      <c r="D192" s="79" t="s">
        <v>653</v>
      </c>
      <c r="E192" s="84"/>
      <c r="F192" s="84"/>
      <c r="G192" s="125"/>
      <c r="H192" s="84"/>
      <c r="I192" s="80">
        <v>4975</v>
      </c>
    </row>
    <row r="193" spans="1:10" ht="69.95" customHeight="1" x14ac:dyDescent="0.15">
      <c r="A193" s="55"/>
      <c r="B193" s="126" t="s">
        <v>654</v>
      </c>
      <c r="C193" s="78"/>
      <c r="D193" s="85" t="s">
        <v>655</v>
      </c>
      <c r="E193" s="41"/>
      <c r="F193" s="80"/>
      <c r="G193" s="125"/>
      <c r="H193" s="80">
        <v>16000</v>
      </c>
      <c r="I193" s="80">
        <v>22800</v>
      </c>
    </row>
    <row r="194" spans="1:10" ht="34.5" customHeight="1" x14ac:dyDescent="0.15">
      <c r="A194" s="55"/>
      <c r="B194" s="126" t="s">
        <v>656</v>
      </c>
      <c r="C194" s="78"/>
      <c r="D194" s="85" t="s">
        <v>657</v>
      </c>
      <c r="E194" s="41"/>
      <c r="F194" s="80"/>
      <c r="G194" s="125"/>
      <c r="H194" s="80">
        <v>700</v>
      </c>
      <c r="I194" s="80">
        <v>11860</v>
      </c>
    </row>
    <row r="195" spans="1:10" ht="54.75" customHeight="1" x14ac:dyDescent="0.15">
      <c r="A195" s="55">
        <v>4331</v>
      </c>
      <c r="B195" s="126" t="s">
        <v>658</v>
      </c>
      <c r="C195" s="78"/>
      <c r="D195" s="82" t="s">
        <v>659</v>
      </c>
      <c r="E195" s="41"/>
      <c r="F195" s="80"/>
      <c r="G195" s="125">
        <v>75100</v>
      </c>
      <c r="H195" s="80">
        <v>45000</v>
      </c>
      <c r="I195" s="80">
        <v>163000</v>
      </c>
      <c r="J195" s="185"/>
    </row>
    <row r="196" spans="1:10" ht="34.5" customHeight="1" x14ac:dyDescent="0.15">
      <c r="A196" s="55">
        <v>4352</v>
      </c>
      <c r="B196" s="126" t="s">
        <v>660</v>
      </c>
      <c r="C196" s="78"/>
      <c r="D196" s="82" t="s">
        <v>661</v>
      </c>
      <c r="E196" s="41"/>
      <c r="F196" s="80"/>
      <c r="G196" s="125">
        <v>5900</v>
      </c>
      <c r="H196" s="80"/>
      <c r="I196" s="80">
        <v>10270</v>
      </c>
    </row>
    <row r="197" spans="1:10" ht="34.5" customHeight="1" x14ac:dyDescent="0.15">
      <c r="A197" s="55">
        <v>4321</v>
      </c>
      <c r="B197" s="126" t="s">
        <v>662</v>
      </c>
      <c r="C197" s="78"/>
      <c r="D197" s="79" t="s">
        <v>663</v>
      </c>
      <c r="E197" s="41"/>
      <c r="F197" s="80"/>
      <c r="G197" s="125">
        <v>40500</v>
      </c>
      <c r="H197" s="80"/>
      <c r="I197" s="80">
        <v>75770</v>
      </c>
    </row>
    <row r="198" spans="1:10" ht="69.95" customHeight="1" x14ac:dyDescent="0.15">
      <c r="A198" s="52"/>
      <c r="B198" s="126" t="s">
        <v>115</v>
      </c>
      <c r="C198" s="78"/>
      <c r="D198" s="79" t="s">
        <v>664</v>
      </c>
      <c r="E198" s="41"/>
      <c r="F198" s="80"/>
      <c r="G198" s="125">
        <v>501900</v>
      </c>
      <c r="H198" s="80"/>
      <c r="I198" s="80">
        <v>507000</v>
      </c>
    </row>
    <row r="199" spans="1:10" ht="69.95" customHeight="1" x14ac:dyDescent="0.15">
      <c r="A199" s="52">
        <v>4342</v>
      </c>
      <c r="B199" s="126" t="s">
        <v>665</v>
      </c>
      <c r="C199" s="78"/>
      <c r="D199" s="79" t="s">
        <v>666</v>
      </c>
      <c r="E199" s="41"/>
      <c r="F199" s="80"/>
      <c r="G199" s="125">
        <v>30600</v>
      </c>
      <c r="H199" s="80"/>
      <c r="I199" s="80">
        <v>35000</v>
      </c>
    </row>
    <row r="200" spans="1:10" ht="74.25" customHeight="1" x14ac:dyDescent="0.15">
      <c r="A200" s="52">
        <v>4323</v>
      </c>
      <c r="B200" s="126" t="s">
        <v>667</v>
      </c>
      <c r="C200" s="78"/>
      <c r="D200" s="79" t="s">
        <v>668</v>
      </c>
      <c r="E200" s="41"/>
      <c r="F200" s="80"/>
      <c r="G200" s="125">
        <v>66900</v>
      </c>
      <c r="H200" s="80"/>
      <c r="I200" s="80">
        <v>90000</v>
      </c>
    </row>
    <row r="201" spans="1:10" ht="34.5" customHeight="1" x14ac:dyDescent="0.15">
      <c r="A201" s="52">
        <v>4323</v>
      </c>
      <c r="B201" s="126" t="s">
        <v>669</v>
      </c>
      <c r="C201" s="78"/>
      <c r="D201" s="79" t="s">
        <v>670</v>
      </c>
      <c r="E201" s="41"/>
      <c r="F201" s="80"/>
      <c r="G201" s="125">
        <v>21200</v>
      </c>
      <c r="H201" s="80"/>
      <c r="I201" s="80">
        <v>23000</v>
      </c>
    </row>
    <row r="202" spans="1:10" ht="30" customHeight="1" x14ac:dyDescent="0.15">
      <c r="B202" s="76" t="s">
        <v>671</v>
      </c>
      <c r="C202" s="86"/>
      <c r="D202" s="87"/>
      <c r="E202" s="86"/>
      <c r="F202" s="86"/>
      <c r="G202" s="86"/>
      <c r="H202" s="164">
        <v>13315148</v>
      </c>
      <c r="I202" s="168"/>
    </row>
    <row r="203" spans="1:10" ht="69.95" customHeight="1" x14ac:dyDescent="0.15">
      <c r="A203" s="50" t="s">
        <v>780</v>
      </c>
      <c r="B203" s="88" t="s">
        <v>672</v>
      </c>
      <c r="C203" s="127"/>
      <c r="D203" s="128" t="s">
        <v>673</v>
      </c>
      <c r="E203" s="43">
        <v>300</v>
      </c>
      <c r="F203" s="43">
        <v>15500</v>
      </c>
      <c r="G203" s="43"/>
      <c r="H203" s="43"/>
      <c r="I203" s="129">
        <v>118100</v>
      </c>
    </row>
    <row r="204" spans="1:10" ht="34.5" customHeight="1" x14ac:dyDescent="0.15">
      <c r="A204" s="50" t="s">
        <v>781</v>
      </c>
      <c r="B204" s="77" t="s">
        <v>674</v>
      </c>
      <c r="C204" s="78"/>
      <c r="D204" s="85" t="s">
        <v>675</v>
      </c>
      <c r="E204" s="41"/>
      <c r="F204" s="41"/>
      <c r="G204" s="41"/>
      <c r="H204" s="41"/>
      <c r="I204" s="70">
        <v>130000</v>
      </c>
    </row>
    <row r="205" spans="1:10" ht="34.5" customHeight="1" x14ac:dyDescent="0.15">
      <c r="A205" s="50" t="s">
        <v>781</v>
      </c>
      <c r="B205" s="66" t="s">
        <v>676</v>
      </c>
      <c r="C205" s="130"/>
      <c r="D205" s="131" t="s">
        <v>677</v>
      </c>
      <c r="E205" s="44"/>
      <c r="F205" s="44">
        <v>400</v>
      </c>
      <c r="G205" s="44"/>
      <c r="H205" s="44"/>
      <c r="I205" s="70">
        <v>47510</v>
      </c>
    </row>
    <row r="206" spans="1:10" ht="60" customHeight="1" x14ac:dyDescent="0.15">
      <c r="A206" s="50" t="s">
        <v>781</v>
      </c>
      <c r="B206" s="66" t="s">
        <v>678</v>
      </c>
      <c r="C206" s="130"/>
      <c r="D206" s="68" t="s">
        <v>679</v>
      </c>
      <c r="E206" s="44"/>
      <c r="F206" s="44"/>
      <c r="G206" s="44"/>
      <c r="H206" s="44"/>
      <c r="I206" s="70">
        <v>60160</v>
      </c>
    </row>
    <row r="207" spans="1:10" ht="34.5" customHeight="1" x14ac:dyDescent="0.15">
      <c r="A207" s="50" t="s">
        <v>781</v>
      </c>
      <c r="B207" s="66" t="s">
        <v>680</v>
      </c>
      <c r="C207" s="130"/>
      <c r="D207" s="68" t="s">
        <v>681</v>
      </c>
      <c r="E207" s="44"/>
      <c r="F207" s="44">
        <v>800</v>
      </c>
      <c r="G207" s="44"/>
      <c r="H207" s="44"/>
      <c r="I207" s="70">
        <v>7800</v>
      </c>
    </row>
    <row r="208" spans="1:10" ht="34.5" customHeight="1" x14ac:dyDescent="0.15">
      <c r="B208" s="132" t="s">
        <v>682</v>
      </c>
      <c r="C208" s="130"/>
      <c r="D208" s="68" t="s">
        <v>683</v>
      </c>
      <c r="E208" s="44"/>
      <c r="F208" s="44"/>
      <c r="G208" s="44"/>
      <c r="H208" s="44"/>
      <c r="I208" s="70">
        <v>1640</v>
      </c>
    </row>
    <row r="209" spans="1:9" ht="34.5" customHeight="1" x14ac:dyDescent="0.15">
      <c r="A209" s="50" t="s">
        <v>781</v>
      </c>
      <c r="B209" s="66" t="s">
        <v>684</v>
      </c>
      <c r="C209" s="130"/>
      <c r="D209" s="68" t="s">
        <v>685</v>
      </c>
      <c r="E209" s="44"/>
      <c r="F209" s="44"/>
      <c r="G209" s="44"/>
      <c r="H209" s="44"/>
      <c r="I209" s="70">
        <v>4600</v>
      </c>
    </row>
    <row r="210" spans="1:9" ht="34.5" customHeight="1" x14ac:dyDescent="0.15">
      <c r="A210" s="50" t="s">
        <v>781</v>
      </c>
      <c r="B210" s="77" t="s">
        <v>686</v>
      </c>
      <c r="C210" s="130"/>
      <c r="D210" s="131" t="s">
        <v>687</v>
      </c>
      <c r="E210" s="44"/>
      <c r="F210" s="44"/>
      <c r="G210" s="44"/>
      <c r="H210" s="44"/>
      <c r="I210" s="70">
        <v>16110</v>
      </c>
    </row>
    <row r="211" spans="1:9" ht="34.5" customHeight="1" x14ac:dyDescent="0.15">
      <c r="A211" s="50" t="s">
        <v>781</v>
      </c>
      <c r="B211" s="77" t="s">
        <v>688</v>
      </c>
      <c r="C211" s="130"/>
      <c r="D211" s="131" t="s">
        <v>689</v>
      </c>
      <c r="E211" s="44"/>
      <c r="F211" s="44"/>
      <c r="G211" s="44"/>
      <c r="H211" s="44"/>
      <c r="I211" s="70">
        <v>3810</v>
      </c>
    </row>
    <row r="212" spans="1:9" ht="34.5" customHeight="1" x14ac:dyDescent="0.15">
      <c r="A212" s="50" t="s">
        <v>781</v>
      </c>
      <c r="B212" s="77" t="s">
        <v>690</v>
      </c>
      <c r="C212" s="130"/>
      <c r="D212" s="131" t="s">
        <v>691</v>
      </c>
      <c r="E212" s="44">
        <v>1500</v>
      </c>
      <c r="F212" s="44">
        <v>13800</v>
      </c>
      <c r="G212" s="44"/>
      <c r="H212" s="44"/>
      <c r="I212" s="70">
        <v>89370</v>
      </c>
    </row>
    <row r="213" spans="1:9" ht="34.5" customHeight="1" x14ac:dyDescent="0.15">
      <c r="A213" s="50" t="s">
        <v>781</v>
      </c>
      <c r="B213" s="77" t="s">
        <v>692</v>
      </c>
      <c r="C213" s="78"/>
      <c r="D213" s="85" t="s">
        <v>693</v>
      </c>
      <c r="E213" s="41">
        <v>900</v>
      </c>
      <c r="F213" s="41"/>
      <c r="G213" s="41"/>
      <c r="H213" s="41"/>
      <c r="I213" s="70">
        <v>3120</v>
      </c>
    </row>
    <row r="214" spans="1:9" ht="34.5" customHeight="1" x14ac:dyDescent="0.15">
      <c r="A214" s="50" t="s">
        <v>781</v>
      </c>
      <c r="B214" s="77" t="s">
        <v>694</v>
      </c>
      <c r="C214" s="130"/>
      <c r="D214" s="131" t="s">
        <v>695</v>
      </c>
      <c r="E214" s="44">
        <v>200</v>
      </c>
      <c r="F214" s="44">
        <v>1200</v>
      </c>
      <c r="G214" s="44"/>
      <c r="H214" s="44"/>
      <c r="I214" s="70">
        <v>396000</v>
      </c>
    </row>
    <row r="215" spans="1:9" ht="69.95" customHeight="1" x14ac:dyDescent="0.15">
      <c r="A215" s="50" t="s">
        <v>781</v>
      </c>
      <c r="B215" s="77" t="s">
        <v>696</v>
      </c>
      <c r="C215" s="78"/>
      <c r="D215" s="85" t="s">
        <v>697</v>
      </c>
      <c r="E215" s="41">
        <v>89500</v>
      </c>
      <c r="F215" s="41"/>
      <c r="G215" s="41"/>
      <c r="H215" s="41"/>
      <c r="I215" s="70">
        <v>974800</v>
      </c>
    </row>
    <row r="216" spans="1:9" ht="34.5" customHeight="1" x14ac:dyDescent="0.15">
      <c r="A216" s="50" t="s">
        <v>781</v>
      </c>
      <c r="B216" s="66" t="s">
        <v>698</v>
      </c>
      <c r="C216" s="130"/>
      <c r="D216" s="68" t="s">
        <v>699</v>
      </c>
      <c r="E216" s="44"/>
      <c r="F216" s="44"/>
      <c r="G216" s="44"/>
      <c r="H216" s="44">
        <v>230</v>
      </c>
      <c r="I216" s="70">
        <v>95397</v>
      </c>
    </row>
    <row r="217" spans="1:9" ht="34.5" customHeight="1" x14ac:dyDescent="0.15">
      <c r="B217" s="66" t="s">
        <v>700</v>
      </c>
      <c r="C217" s="130"/>
      <c r="D217" s="68" t="s">
        <v>701</v>
      </c>
      <c r="E217" s="44"/>
      <c r="F217" s="44"/>
      <c r="G217" s="44"/>
      <c r="H217" s="44">
        <v>20000</v>
      </c>
      <c r="I217" s="70">
        <v>22000</v>
      </c>
    </row>
    <row r="218" spans="1:9" ht="34.5" customHeight="1" x14ac:dyDescent="0.15">
      <c r="A218" s="50" t="s">
        <v>781</v>
      </c>
      <c r="B218" s="66" t="s">
        <v>702</v>
      </c>
      <c r="C218" s="130"/>
      <c r="D218" s="68" t="s">
        <v>703</v>
      </c>
      <c r="E218" s="44"/>
      <c r="F218" s="44"/>
      <c r="G218" s="44"/>
      <c r="H218" s="44">
        <v>800</v>
      </c>
      <c r="I218" s="70">
        <v>470370</v>
      </c>
    </row>
    <row r="219" spans="1:9" ht="90" customHeight="1" x14ac:dyDescent="0.15">
      <c r="A219" s="55" t="s">
        <v>782</v>
      </c>
      <c r="B219" s="66" t="s">
        <v>704</v>
      </c>
      <c r="C219" s="130"/>
      <c r="D219" s="68" t="s">
        <v>705</v>
      </c>
      <c r="E219" s="44">
        <v>63300</v>
      </c>
      <c r="F219" s="44"/>
      <c r="G219" s="44">
        <v>218100</v>
      </c>
      <c r="H219" s="44">
        <v>484000</v>
      </c>
      <c r="I219" s="70">
        <v>924400</v>
      </c>
    </row>
    <row r="220" spans="1:9" ht="34.5" customHeight="1" x14ac:dyDescent="0.15">
      <c r="A220" s="50" t="s">
        <v>781</v>
      </c>
      <c r="B220" s="77" t="s">
        <v>706</v>
      </c>
      <c r="C220" s="130"/>
      <c r="D220" s="68" t="s">
        <v>707</v>
      </c>
      <c r="E220" s="44"/>
      <c r="F220" s="44"/>
      <c r="G220" s="44"/>
      <c r="H220" s="44"/>
      <c r="I220" s="70">
        <v>106400</v>
      </c>
    </row>
    <row r="221" spans="1:9" ht="34.5" customHeight="1" x14ac:dyDescent="0.15">
      <c r="A221" s="50" t="s">
        <v>781</v>
      </c>
      <c r="B221" s="77" t="s">
        <v>708</v>
      </c>
      <c r="C221" s="130"/>
      <c r="D221" s="68" t="s">
        <v>709</v>
      </c>
      <c r="E221" s="44"/>
      <c r="F221" s="44"/>
      <c r="G221" s="44">
        <v>920300</v>
      </c>
      <c r="H221" s="44"/>
      <c r="I221" s="70">
        <v>920300</v>
      </c>
    </row>
    <row r="222" spans="1:9" ht="34.5" customHeight="1" x14ac:dyDescent="0.15">
      <c r="A222" s="50" t="s">
        <v>781</v>
      </c>
      <c r="B222" s="77" t="s">
        <v>710</v>
      </c>
      <c r="C222" s="78"/>
      <c r="D222" s="79" t="s">
        <v>711</v>
      </c>
      <c r="E222" s="41">
        <v>3700</v>
      </c>
      <c r="F222" s="41">
        <v>200</v>
      </c>
      <c r="G222" s="41"/>
      <c r="H222" s="41"/>
      <c r="I222" s="70">
        <v>185000</v>
      </c>
    </row>
    <row r="223" spans="1:9" ht="60" customHeight="1" x14ac:dyDescent="0.15">
      <c r="B223" s="77" t="s">
        <v>712</v>
      </c>
      <c r="C223" s="78"/>
      <c r="D223" s="79" t="s">
        <v>713</v>
      </c>
      <c r="E223" s="41"/>
      <c r="F223" s="41"/>
      <c r="G223" s="41"/>
      <c r="H223" s="41"/>
      <c r="I223" s="70">
        <v>270390</v>
      </c>
    </row>
    <row r="224" spans="1:9" ht="34.5" customHeight="1" x14ac:dyDescent="0.15">
      <c r="A224" s="50" t="s">
        <v>781</v>
      </c>
      <c r="B224" s="66" t="s">
        <v>714</v>
      </c>
      <c r="C224" s="130"/>
      <c r="D224" s="131" t="s">
        <v>715</v>
      </c>
      <c r="E224" s="44"/>
      <c r="F224" s="44"/>
      <c r="G224" s="44"/>
      <c r="H224" s="44"/>
      <c r="I224" s="70">
        <v>33100</v>
      </c>
    </row>
    <row r="225" spans="1:9" ht="34.5" customHeight="1" x14ac:dyDescent="0.15">
      <c r="B225" s="66" t="s">
        <v>716</v>
      </c>
      <c r="C225" s="130"/>
      <c r="D225" s="68" t="s">
        <v>717</v>
      </c>
      <c r="E225" s="44"/>
      <c r="F225" s="44"/>
      <c r="G225" s="44"/>
      <c r="H225" s="44">
        <v>1280</v>
      </c>
      <c r="I225" s="70">
        <v>245050</v>
      </c>
    </row>
    <row r="226" spans="1:9" ht="60" customHeight="1" x14ac:dyDescent="0.15">
      <c r="A226" s="50" t="s">
        <v>781</v>
      </c>
      <c r="B226" s="77" t="s">
        <v>718</v>
      </c>
      <c r="C226" s="78"/>
      <c r="D226" s="79" t="s">
        <v>719</v>
      </c>
      <c r="E226" s="41">
        <v>50000</v>
      </c>
      <c r="F226" s="41"/>
      <c r="G226" s="41">
        <v>75000</v>
      </c>
      <c r="H226" s="43"/>
      <c r="I226" s="70">
        <v>250300</v>
      </c>
    </row>
    <row r="227" spans="1:9" ht="34.5" customHeight="1" x14ac:dyDescent="0.15">
      <c r="A227" s="50" t="s">
        <v>781</v>
      </c>
      <c r="B227" s="77" t="s">
        <v>720</v>
      </c>
      <c r="C227" s="78"/>
      <c r="D227" s="79" t="s">
        <v>721</v>
      </c>
      <c r="E227" s="41"/>
      <c r="F227" s="41"/>
      <c r="G227" s="41"/>
      <c r="H227" s="41"/>
      <c r="I227" s="70">
        <v>50900</v>
      </c>
    </row>
    <row r="228" spans="1:9" ht="34.5" customHeight="1" x14ac:dyDescent="0.15">
      <c r="A228" s="50" t="s">
        <v>781</v>
      </c>
      <c r="B228" s="77" t="s">
        <v>722</v>
      </c>
      <c r="C228" s="78"/>
      <c r="D228" s="79" t="s">
        <v>723</v>
      </c>
      <c r="E228" s="41"/>
      <c r="F228" s="41"/>
      <c r="G228" s="41">
        <v>20400</v>
      </c>
      <c r="H228" s="41"/>
      <c r="I228" s="70">
        <v>20400</v>
      </c>
    </row>
    <row r="229" spans="1:9" ht="34.5" customHeight="1" x14ac:dyDescent="0.15">
      <c r="A229" s="50" t="s">
        <v>781</v>
      </c>
      <c r="B229" s="66" t="s">
        <v>724</v>
      </c>
      <c r="C229" s="130"/>
      <c r="D229" s="68" t="s">
        <v>725</v>
      </c>
      <c r="E229" s="44">
        <v>3800</v>
      </c>
      <c r="F229" s="44">
        <v>500</v>
      </c>
      <c r="G229" s="44"/>
      <c r="H229" s="44"/>
      <c r="I229" s="70">
        <v>191000</v>
      </c>
    </row>
    <row r="230" spans="1:9" ht="34.5" customHeight="1" x14ac:dyDescent="0.15">
      <c r="B230" s="77" t="s">
        <v>726</v>
      </c>
      <c r="C230" s="78"/>
      <c r="D230" s="79" t="s">
        <v>727</v>
      </c>
      <c r="E230" s="41"/>
      <c r="F230" s="41"/>
      <c r="G230" s="41"/>
      <c r="H230" s="41"/>
      <c r="I230" s="70">
        <v>2681</v>
      </c>
    </row>
    <row r="231" spans="1:9" ht="34.5" customHeight="1" x14ac:dyDescent="0.15">
      <c r="A231" s="50" t="s">
        <v>780</v>
      </c>
      <c r="B231" s="77" t="s">
        <v>728</v>
      </c>
      <c r="C231" s="78"/>
      <c r="D231" s="79" t="s">
        <v>729</v>
      </c>
      <c r="E231" s="41"/>
      <c r="F231" s="41"/>
      <c r="G231" s="41"/>
      <c r="H231" s="41">
        <v>301</v>
      </c>
      <c r="I231" s="70">
        <v>28445</v>
      </c>
    </row>
    <row r="232" spans="1:9" ht="34.5" customHeight="1" x14ac:dyDescent="0.15">
      <c r="B232" s="77" t="s">
        <v>730</v>
      </c>
      <c r="C232" s="78"/>
      <c r="D232" s="79" t="s">
        <v>731</v>
      </c>
      <c r="E232" s="41">
        <v>44000</v>
      </c>
      <c r="F232" s="41">
        <v>3600</v>
      </c>
      <c r="G232" s="41"/>
      <c r="H232" s="41"/>
      <c r="I232" s="70">
        <v>75680</v>
      </c>
    </row>
    <row r="233" spans="1:9" ht="60" customHeight="1" x14ac:dyDescent="0.15">
      <c r="A233" s="50" t="s">
        <v>781</v>
      </c>
      <c r="B233" s="77" t="s">
        <v>732</v>
      </c>
      <c r="C233" s="78"/>
      <c r="D233" s="79" t="s">
        <v>733</v>
      </c>
      <c r="E233" s="41"/>
      <c r="F233" s="41"/>
      <c r="G233" s="41"/>
      <c r="H233" s="41">
        <v>10</v>
      </c>
      <c r="I233" s="70">
        <v>24603</v>
      </c>
    </row>
    <row r="234" spans="1:9" ht="34.5" customHeight="1" x14ac:dyDescent="0.15">
      <c r="B234" s="66" t="s">
        <v>734</v>
      </c>
      <c r="C234" s="130"/>
      <c r="D234" s="68" t="s">
        <v>735</v>
      </c>
      <c r="E234" s="44"/>
      <c r="F234" s="44"/>
      <c r="G234" s="44"/>
      <c r="H234" s="44">
        <v>107589</v>
      </c>
      <c r="I234" s="70">
        <v>587710</v>
      </c>
    </row>
    <row r="235" spans="1:9" ht="34.5" customHeight="1" x14ac:dyDescent="0.15">
      <c r="A235" s="50" t="s">
        <v>781</v>
      </c>
      <c r="B235" s="66" t="s">
        <v>736</v>
      </c>
      <c r="C235" s="130"/>
      <c r="D235" s="68" t="s">
        <v>737</v>
      </c>
      <c r="E235" s="44"/>
      <c r="F235" s="44"/>
      <c r="G235" s="44"/>
      <c r="H235" s="44"/>
      <c r="I235" s="70">
        <v>55290</v>
      </c>
    </row>
    <row r="236" spans="1:9" ht="34.5" customHeight="1" x14ac:dyDescent="0.15">
      <c r="A236" s="181" t="s">
        <v>783</v>
      </c>
      <c r="B236" s="77" t="s">
        <v>738</v>
      </c>
      <c r="C236" s="130"/>
      <c r="D236" s="68" t="s">
        <v>739</v>
      </c>
      <c r="E236" s="44"/>
      <c r="F236" s="44"/>
      <c r="G236" s="44"/>
      <c r="H236" s="44">
        <v>1738</v>
      </c>
      <c r="I236" s="70">
        <v>41500</v>
      </c>
    </row>
    <row r="237" spans="1:9" ht="34.5" customHeight="1" x14ac:dyDescent="0.15">
      <c r="A237" s="50" t="s">
        <v>781</v>
      </c>
      <c r="B237" s="77" t="s">
        <v>740</v>
      </c>
      <c r="C237" s="130"/>
      <c r="D237" s="68" t="s">
        <v>741</v>
      </c>
      <c r="E237" s="44"/>
      <c r="F237" s="44"/>
      <c r="G237" s="44"/>
      <c r="H237" s="44"/>
      <c r="I237" s="70">
        <v>30200</v>
      </c>
    </row>
    <row r="238" spans="1:9" ht="34.5" customHeight="1" x14ac:dyDescent="0.15">
      <c r="A238" s="50" t="s">
        <v>781</v>
      </c>
      <c r="B238" s="77" t="s">
        <v>742</v>
      </c>
      <c r="C238" s="78"/>
      <c r="D238" s="79" t="s">
        <v>743</v>
      </c>
      <c r="E238" s="41"/>
      <c r="F238" s="41"/>
      <c r="G238" s="41"/>
      <c r="H238" s="41">
        <v>1321000</v>
      </c>
      <c r="I238" s="70">
        <v>1439890</v>
      </c>
    </row>
    <row r="239" spans="1:9" ht="34.5" customHeight="1" x14ac:dyDescent="0.15">
      <c r="A239" s="50" t="s">
        <v>781</v>
      </c>
      <c r="B239" s="77" t="s">
        <v>744</v>
      </c>
      <c r="C239" s="78"/>
      <c r="D239" s="79" t="s">
        <v>745</v>
      </c>
      <c r="E239" s="41"/>
      <c r="F239" s="41"/>
      <c r="G239" s="41">
        <v>63700</v>
      </c>
      <c r="H239" s="41"/>
      <c r="I239" s="70">
        <v>97467</v>
      </c>
    </row>
    <row r="240" spans="1:9" ht="34.5" customHeight="1" x14ac:dyDescent="0.15">
      <c r="B240" s="77" t="s">
        <v>746</v>
      </c>
      <c r="C240" s="78"/>
      <c r="D240" s="79" t="s">
        <v>747</v>
      </c>
      <c r="E240" s="41"/>
      <c r="F240" s="41"/>
      <c r="G240" s="41">
        <v>144900</v>
      </c>
      <c r="H240" s="41">
        <v>178130</v>
      </c>
      <c r="I240" s="70">
        <v>468782</v>
      </c>
    </row>
    <row r="241" spans="1:9" ht="34.5" customHeight="1" x14ac:dyDescent="0.15">
      <c r="A241" s="50" t="s">
        <v>781</v>
      </c>
      <c r="B241" s="77" t="s">
        <v>748</v>
      </c>
      <c r="C241" s="130"/>
      <c r="D241" s="68" t="s">
        <v>749</v>
      </c>
      <c r="E241" s="44"/>
      <c r="F241" s="44"/>
      <c r="G241" s="44"/>
      <c r="H241" s="44"/>
      <c r="I241" s="70">
        <v>79800</v>
      </c>
    </row>
    <row r="242" spans="1:9" ht="30" customHeight="1" x14ac:dyDescent="0.15">
      <c r="B242" s="76" t="s">
        <v>750</v>
      </c>
      <c r="C242" s="86"/>
      <c r="D242" s="87"/>
      <c r="E242" s="59"/>
      <c r="F242" s="59"/>
      <c r="G242" s="59"/>
      <c r="H242" s="174">
        <v>10</v>
      </c>
      <c r="I242" s="168"/>
    </row>
    <row r="243" spans="1:9" ht="34.5" customHeight="1" x14ac:dyDescent="0.15">
      <c r="B243" s="133" t="str">
        <f>"農業用施設災害復旧費"</f>
        <v>農業用施設災害復旧費</v>
      </c>
      <c r="C243" s="134"/>
      <c r="D243" s="135" t="s">
        <v>751</v>
      </c>
      <c r="E243" s="136"/>
      <c r="F243" s="136"/>
      <c r="G243" s="136"/>
      <c r="H243" s="136"/>
      <c r="I243" s="136">
        <v>10</v>
      </c>
    </row>
    <row r="244" spans="1:9" ht="30" customHeight="1" x14ac:dyDescent="0.15">
      <c r="B244" s="76" t="s">
        <v>752</v>
      </c>
      <c r="C244" s="86"/>
      <c r="D244" s="87"/>
      <c r="E244" s="59"/>
      <c r="F244" s="59"/>
      <c r="G244" s="59"/>
      <c r="H244" s="164">
        <v>7783532</v>
      </c>
      <c r="I244" s="168"/>
    </row>
    <row r="245" spans="1:9" ht="34.5" customHeight="1" x14ac:dyDescent="0.15">
      <c r="B245" s="100" t="str">
        <f>"元金"</f>
        <v>元金</v>
      </c>
      <c r="C245" s="101"/>
      <c r="D245" s="102" t="str">
        <f>"長期債元金"</f>
        <v>長期債元金</v>
      </c>
      <c r="E245" s="103"/>
      <c r="F245" s="103"/>
      <c r="G245" s="103"/>
      <c r="H245" s="45">
        <v>19410</v>
      </c>
      <c r="I245" s="103">
        <v>7530102</v>
      </c>
    </row>
    <row r="246" spans="1:9" ht="34.5" customHeight="1" x14ac:dyDescent="0.15">
      <c r="B246" s="106" t="str">
        <f>"利子"</f>
        <v>利子</v>
      </c>
      <c r="C246" s="107"/>
      <c r="D246" s="108" t="str">
        <f>"長期債利子・一時借入金利子"</f>
        <v>長期債利子・一時借入金利子</v>
      </c>
      <c r="E246" s="109"/>
      <c r="F246" s="137"/>
      <c r="G246" s="109"/>
      <c r="H246" s="46"/>
      <c r="I246" s="109">
        <v>253430</v>
      </c>
    </row>
    <row r="247" spans="1:9" ht="30" customHeight="1" x14ac:dyDescent="0.15">
      <c r="B247" s="76" t="s">
        <v>753</v>
      </c>
      <c r="C247" s="86"/>
      <c r="D247" s="87"/>
      <c r="E247" s="59"/>
      <c r="F247" s="59"/>
      <c r="G247" s="59"/>
      <c r="H247" s="164">
        <v>19010</v>
      </c>
      <c r="I247" s="168"/>
    </row>
    <row r="248" spans="1:9" ht="34.5" customHeight="1" x14ac:dyDescent="0.15">
      <c r="B248" s="100" t="s">
        <v>754</v>
      </c>
      <c r="C248" s="101"/>
      <c r="D248" s="102" t="s">
        <v>755</v>
      </c>
      <c r="E248" s="103"/>
      <c r="F248" s="103"/>
      <c r="G248" s="103"/>
      <c r="H248" s="103"/>
      <c r="I248" s="103">
        <v>14000</v>
      </c>
    </row>
    <row r="249" spans="1:9" ht="34.5" customHeight="1" x14ac:dyDescent="0.15">
      <c r="B249" s="106" t="s">
        <v>756</v>
      </c>
      <c r="C249" s="107"/>
      <c r="D249" s="108" t="s">
        <v>757</v>
      </c>
      <c r="E249" s="109"/>
      <c r="F249" s="109"/>
      <c r="G249" s="109"/>
      <c r="H249" s="109">
        <v>4000</v>
      </c>
      <c r="I249" s="109">
        <v>4000</v>
      </c>
    </row>
    <row r="250" spans="1:9" ht="30" customHeight="1" x14ac:dyDescent="0.15">
      <c r="B250" s="58" t="s">
        <v>758</v>
      </c>
      <c r="C250" s="59"/>
      <c r="D250" s="138"/>
      <c r="E250" s="59"/>
      <c r="F250" s="59"/>
      <c r="G250" s="59"/>
      <c r="H250" s="164">
        <v>120000</v>
      </c>
      <c r="I250" s="171"/>
    </row>
    <row r="251" spans="1:9" ht="30" customHeight="1" x14ac:dyDescent="0.15">
      <c r="B251" s="139" t="s">
        <v>759</v>
      </c>
      <c r="C251" s="140"/>
      <c r="D251" s="141"/>
      <c r="E251" s="140"/>
      <c r="F251" s="140"/>
      <c r="G251" s="140"/>
      <c r="H251" s="172">
        <f>H5+H9+H43+H86+H124+H128+H137+H147+H202+H242+H244+H247+H250+H186</f>
        <v>111800000</v>
      </c>
      <c r="I251" s="173"/>
    </row>
    <row r="252" spans="1:9" ht="42" customHeight="1" x14ac:dyDescent="0.15">
      <c r="C252" s="142" t="s">
        <v>784</v>
      </c>
    </row>
  </sheetData>
  <mergeCells count="22">
    <mergeCell ref="H244:I244"/>
    <mergeCell ref="H247:I247"/>
    <mergeCell ref="H250:I250"/>
    <mergeCell ref="H251:I251"/>
    <mergeCell ref="H202:I202"/>
    <mergeCell ref="H242:I242"/>
    <mergeCell ref="H186:I186"/>
    <mergeCell ref="H147:I147"/>
    <mergeCell ref="H124:I124"/>
    <mergeCell ref="H128:I128"/>
    <mergeCell ref="H137:I137"/>
    <mergeCell ref="H86:I86"/>
    <mergeCell ref="H43:I43"/>
    <mergeCell ref="C9:D9"/>
    <mergeCell ref="E9:F9"/>
    <mergeCell ref="H9:I9"/>
    <mergeCell ref="B3:B4"/>
    <mergeCell ref="C3:D4"/>
    <mergeCell ref="E3:H3"/>
    <mergeCell ref="I3:I4"/>
    <mergeCell ref="C5:D5"/>
    <mergeCell ref="H5:I5"/>
  </mergeCells>
  <phoneticPr fontId="5"/>
  <printOptions horizontalCentered="1"/>
  <pageMargins left="0.59055118110236227" right="0.55118110236220474" top="0.39370078740157483" bottom="0.47244094488188981" header="0.51181102362204722" footer="0.43307086614173229"/>
  <pageSetup paperSize="9" scale="96" fitToHeight="0" orientation="portrait" cellComments="asDisplayed" r:id="rId1"/>
  <headerFooter alignWithMargins="0"/>
  <rowBreaks count="11" manualBreakCount="11">
    <brk id="25" min="1" max="8" man="1"/>
    <brk id="46" min="1" max="8" man="1"/>
    <brk id="67" min="1" max="8" man="1"/>
    <brk id="88" min="1" max="8" man="1"/>
    <brk id="109" min="1" max="8" man="1"/>
    <brk id="129" min="1" max="8" man="1"/>
    <brk id="149" min="1" max="8" man="1"/>
    <brk id="169" min="1" max="8" man="1"/>
    <brk id="190" min="1" max="8" man="1"/>
    <brk id="207" min="1" max="8" man="1"/>
    <brk id="227"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workbookViewId="0">
      <selection activeCell="A3" sqref="A3"/>
    </sheetView>
  </sheetViews>
  <sheetFormatPr defaultRowHeight="13.5" x14ac:dyDescent="0.15"/>
  <cols>
    <col min="1" max="1" width="3.5" bestFit="1" customWidth="1"/>
    <col min="2" max="2" width="25" bestFit="1" customWidth="1"/>
    <col min="3" max="3" width="13.875" style="3" bestFit="1" customWidth="1"/>
    <col min="5" max="5" width="13.875" style="3" bestFit="1" customWidth="1"/>
    <col min="7" max="7" width="11.625" style="3" bestFit="1" customWidth="1"/>
  </cols>
  <sheetData>
    <row r="1" spans="1:8" x14ac:dyDescent="0.15">
      <c r="G1" s="4" t="s">
        <v>125</v>
      </c>
    </row>
    <row r="2" spans="1:8" x14ac:dyDescent="0.15">
      <c r="A2" s="1" t="s">
        <v>790</v>
      </c>
      <c r="B2" s="1" t="s">
        <v>124</v>
      </c>
      <c r="C2" s="2" t="s">
        <v>60</v>
      </c>
      <c r="D2" s="1" t="s">
        <v>14</v>
      </c>
      <c r="E2" s="2" t="s">
        <v>36</v>
      </c>
      <c r="F2" s="1" t="s">
        <v>14</v>
      </c>
      <c r="G2" s="2" t="s">
        <v>11</v>
      </c>
      <c r="H2" s="1" t="s">
        <v>37</v>
      </c>
    </row>
    <row r="3" spans="1:8" x14ac:dyDescent="0.15">
      <c r="A3" s="1">
        <v>1</v>
      </c>
      <c r="B3" s="1" t="s">
        <v>15</v>
      </c>
      <c r="C3" s="2">
        <v>48244000</v>
      </c>
      <c r="D3" s="144">
        <v>43.2</v>
      </c>
      <c r="E3" s="2">
        <v>46428000</v>
      </c>
      <c r="F3" s="144">
        <v>43.8</v>
      </c>
      <c r="G3" s="2">
        <v>1816000</v>
      </c>
      <c r="H3" s="144">
        <v>3.9</v>
      </c>
    </row>
    <row r="4" spans="1:8" x14ac:dyDescent="0.15">
      <c r="A4" s="1">
        <v>2</v>
      </c>
      <c r="B4" s="1" t="s">
        <v>38</v>
      </c>
      <c r="C4" s="2">
        <v>716000</v>
      </c>
      <c r="D4" s="144">
        <v>0.6</v>
      </c>
      <c r="E4" s="2">
        <v>716000</v>
      </c>
      <c r="F4" s="144">
        <v>0.7</v>
      </c>
      <c r="G4" s="2">
        <v>0</v>
      </c>
      <c r="H4" s="144">
        <v>0</v>
      </c>
    </row>
    <row r="5" spans="1:8" x14ac:dyDescent="0.15">
      <c r="A5" s="1">
        <v>3</v>
      </c>
      <c r="B5" s="1" t="s">
        <v>16</v>
      </c>
      <c r="C5" s="2">
        <v>20000</v>
      </c>
      <c r="D5" s="144">
        <v>0</v>
      </c>
      <c r="E5" s="2">
        <v>30000</v>
      </c>
      <c r="F5" s="144">
        <v>0</v>
      </c>
      <c r="G5" s="2">
        <v>-10000</v>
      </c>
      <c r="H5" s="144">
        <v>-33.299999999999997</v>
      </c>
    </row>
    <row r="6" spans="1:8" x14ac:dyDescent="0.15">
      <c r="A6" s="1">
        <v>4</v>
      </c>
      <c r="B6" s="1" t="s">
        <v>61</v>
      </c>
      <c r="C6" s="2">
        <v>250000</v>
      </c>
      <c r="D6" s="144">
        <v>0.2</v>
      </c>
      <c r="E6" s="2">
        <v>200000</v>
      </c>
      <c r="F6" s="144">
        <v>0.2</v>
      </c>
      <c r="G6" s="2">
        <v>50000</v>
      </c>
      <c r="H6" s="144">
        <v>25</v>
      </c>
    </row>
    <row r="7" spans="1:8" x14ac:dyDescent="0.15">
      <c r="A7" s="1">
        <v>5</v>
      </c>
      <c r="B7" s="1" t="s">
        <v>62</v>
      </c>
      <c r="C7" s="2">
        <v>200000</v>
      </c>
      <c r="D7" s="144">
        <v>0.2</v>
      </c>
      <c r="E7" s="2">
        <v>200000</v>
      </c>
      <c r="F7" s="144">
        <v>0.2</v>
      </c>
      <c r="G7" s="2">
        <v>0</v>
      </c>
      <c r="H7" s="144">
        <v>0</v>
      </c>
    </row>
    <row r="8" spans="1:8" x14ac:dyDescent="0.15">
      <c r="A8" s="1">
        <v>6</v>
      </c>
      <c r="B8" s="1" t="s">
        <v>79</v>
      </c>
      <c r="C8" s="2">
        <v>500000</v>
      </c>
      <c r="D8" s="144">
        <v>0.5</v>
      </c>
      <c r="E8" s="2">
        <v>380000</v>
      </c>
      <c r="F8" s="144">
        <v>0.4</v>
      </c>
      <c r="G8" s="2">
        <v>120000</v>
      </c>
      <c r="H8" s="144">
        <v>31.6</v>
      </c>
    </row>
    <row r="9" spans="1:8" x14ac:dyDescent="0.15">
      <c r="A9" s="1">
        <v>7</v>
      </c>
      <c r="B9" s="1" t="s">
        <v>17</v>
      </c>
      <c r="C9" s="2">
        <v>7800000</v>
      </c>
      <c r="D9" s="144">
        <v>7</v>
      </c>
      <c r="E9" s="2">
        <v>7200000</v>
      </c>
      <c r="F9" s="144">
        <v>6.8</v>
      </c>
      <c r="G9" s="2">
        <v>600000</v>
      </c>
      <c r="H9" s="144">
        <v>8.3000000000000007</v>
      </c>
    </row>
    <row r="10" spans="1:8" x14ac:dyDescent="0.15">
      <c r="A10" s="1">
        <v>8</v>
      </c>
      <c r="B10" s="1" t="s">
        <v>72</v>
      </c>
      <c r="C10" s="2">
        <v>120000</v>
      </c>
      <c r="D10" s="144">
        <v>0.1</v>
      </c>
      <c r="E10" s="2">
        <v>120000</v>
      </c>
      <c r="F10" s="144">
        <v>0.1</v>
      </c>
      <c r="G10" s="2">
        <v>0</v>
      </c>
      <c r="H10" s="144">
        <v>0</v>
      </c>
    </row>
    <row r="11" spans="1:8" x14ac:dyDescent="0.15">
      <c r="A11" s="1">
        <v>9</v>
      </c>
      <c r="B11" s="1" t="s">
        <v>18</v>
      </c>
      <c r="C11" s="2">
        <v>440000</v>
      </c>
      <c r="D11" s="144">
        <v>0.4</v>
      </c>
      <c r="E11" s="2">
        <v>380000</v>
      </c>
      <c r="F11" s="144">
        <v>0.4</v>
      </c>
      <c r="G11" s="2">
        <v>60000</v>
      </c>
      <c r="H11" s="144">
        <v>15.8</v>
      </c>
    </row>
    <row r="12" spans="1:8" x14ac:dyDescent="0.15">
      <c r="A12" s="1">
        <v>10</v>
      </c>
      <c r="B12" s="1" t="s">
        <v>19</v>
      </c>
      <c r="C12" s="2">
        <v>4200000</v>
      </c>
      <c r="D12" s="144">
        <v>3.8000000000000003</v>
      </c>
      <c r="E12" s="2">
        <v>3900000</v>
      </c>
      <c r="F12" s="144">
        <v>3.7</v>
      </c>
      <c r="G12" s="2">
        <v>300000</v>
      </c>
      <c r="H12" s="144">
        <v>7.7</v>
      </c>
    </row>
    <row r="13" spans="1:8" x14ac:dyDescent="0.15">
      <c r="A13" s="1">
        <v>11</v>
      </c>
      <c r="B13" s="1" t="s">
        <v>20</v>
      </c>
      <c r="C13" s="2">
        <v>42000</v>
      </c>
      <c r="D13" s="144">
        <v>0</v>
      </c>
      <c r="E13" s="2">
        <v>42000</v>
      </c>
      <c r="F13" s="144">
        <v>0</v>
      </c>
      <c r="G13" s="2">
        <v>0</v>
      </c>
      <c r="H13" s="144">
        <v>0</v>
      </c>
    </row>
    <row r="14" spans="1:8" x14ac:dyDescent="0.15">
      <c r="A14" s="1">
        <v>12</v>
      </c>
      <c r="B14" s="1" t="s">
        <v>21</v>
      </c>
      <c r="C14" s="2">
        <v>495280</v>
      </c>
      <c r="D14" s="144">
        <v>0.4</v>
      </c>
      <c r="E14" s="2">
        <v>469750</v>
      </c>
      <c r="F14" s="144">
        <v>0.4</v>
      </c>
      <c r="G14" s="2">
        <v>25530</v>
      </c>
      <c r="H14" s="144">
        <v>5.4</v>
      </c>
    </row>
    <row r="15" spans="1:8" x14ac:dyDescent="0.15">
      <c r="A15" s="1">
        <v>13</v>
      </c>
      <c r="B15" s="1" t="s">
        <v>39</v>
      </c>
      <c r="C15" s="2">
        <v>1467075</v>
      </c>
      <c r="D15" s="144">
        <v>1.3</v>
      </c>
      <c r="E15" s="2">
        <v>1465435</v>
      </c>
      <c r="F15" s="144">
        <v>1.4000000000000001</v>
      </c>
      <c r="G15" s="2">
        <v>1640</v>
      </c>
      <c r="H15" s="144">
        <v>0.1</v>
      </c>
    </row>
    <row r="16" spans="1:8" x14ac:dyDescent="0.15">
      <c r="A16" s="1">
        <v>14</v>
      </c>
      <c r="B16" s="1" t="s">
        <v>22</v>
      </c>
      <c r="C16" s="2">
        <v>20504780</v>
      </c>
      <c r="D16" s="144">
        <v>18.3</v>
      </c>
      <c r="E16" s="2">
        <v>20772010</v>
      </c>
      <c r="F16" s="144">
        <v>19.600000000000001</v>
      </c>
      <c r="G16" s="2">
        <v>-267230</v>
      </c>
      <c r="H16" s="144">
        <v>-1.3</v>
      </c>
    </row>
    <row r="17" spans="1:8" x14ac:dyDescent="0.15">
      <c r="A17" s="1">
        <v>15</v>
      </c>
      <c r="B17" s="1" t="s">
        <v>23</v>
      </c>
      <c r="C17" s="2">
        <v>7394680</v>
      </c>
      <c r="D17" s="144">
        <v>6.6</v>
      </c>
      <c r="E17" s="2">
        <v>7495660</v>
      </c>
      <c r="F17" s="144">
        <v>7.1</v>
      </c>
      <c r="G17" s="2">
        <v>-100980</v>
      </c>
      <c r="H17" s="144">
        <v>-1.3</v>
      </c>
    </row>
    <row r="18" spans="1:8" x14ac:dyDescent="0.15">
      <c r="A18" s="1">
        <v>16</v>
      </c>
      <c r="B18" s="1" t="s">
        <v>24</v>
      </c>
      <c r="C18" s="2">
        <v>85610</v>
      </c>
      <c r="D18" s="144">
        <v>0.1</v>
      </c>
      <c r="E18" s="2">
        <v>81610</v>
      </c>
      <c r="F18" s="144">
        <v>0.1</v>
      </c>
      <c r="G18" s="2">
        <v>4000</v>
      </c>
      <c r="H18" s="144">
        <v>4.9000000000000004</v>
      </c>
    </row>
    <row r="19" spans="1:8" x14ac:dyDescent="0.15">
      <c r="A19" s="1">
        <v>17</v>
      </c>
      <c r="B19" s="1" t="s">
        <v>25</v>
      </c>
      <c r="C19" s="2">
        <v>13010</v>
      </c>
      <c r="D19" s="144">
        <v>0</v>
      </c>
      <c r="E19" s="2">
        <v>4710</v>
      </c>
      <c r="F19" s="144">
        <v>0</v>
      </c>
      <c r="G19" s="2">
        <v>8300</v>
      </c>
      <c r="H19" s="144">
        <v>176.2</v>
      </c>
    </row>
    <row r="20" spans="1:8" x14ac:dyDescent="0.15">
      <c r="A20" s="1">
        <v>18</v>
      </c>
      <c r="B20" s="1" t="s">
        <v>40</v>
      </c>
      <c r="C20" s="2">
        <v>6942710</v>
      </c>
      <c r="D20" s="144">
        <v>6.2</v>
      </c>
      <c r="E20" s="2">
        <v>3885371</v>
      </c>
      <c r="F20" s="144">
        <v>3.7</v>
      </c>
      <c r="G20" s="2">
        <v>3057339</v>
      </c>
      <c r="H20" s="144">
        <v>78.7</v>
      </c>
    </row>
    <row r="21" spans="1:8" x14ac:dyDescent="0.15">
      <c r="A21" s="1">
        <v>19</v>
      </c>
      <c r="B21" s="1" t="s">
        <v>41</v>
      </c>
      <c r="C21" s="2">
        <v>1000000</v>
      </c>
      <c r="D21" s="144">
        <v>0.9</v>
      </c>
      <c r="E21" s="2">
        <v>1000000</v>
      </c>
      <c r="F21" s="144">
        <v>0.9</v>
      </c>
      <c r="G21" s="2">
        <v>0</v>
      </c>
      <c r="H21" s="144">
        <v>0</v>
      </c>
    </row>
    <row r="22" spans="1:8" x14ac:dyDescent="0.15">
      <c r="A22" s="1">
        <v>20</v>
      </c>
      <c r="B22" s="1" t="s">
        <v>42</v>
      </c>
      <c r="C22" s="2">
        <v>3201055</v>
      </c>
      <c r="D22" s="144">
        <v>2.9</v>
      </c>
      <c r="E22" s="2">
        <v>3007054</v>
      </c>
      <c r="F22" s="144">
        <v>2.8</v>
      </c>
      <c r="G22" s="2">
        <v>194001</v>
      </c>
      <c r="H22" s="144">
        <v>6.5</v>
      </c>
    </row>
    <row r="23" spans="1:8" x14ac:dyDescent="0.15">
      <c r="A23" s="1">
        <v>21</v>
      </c>
      <c r="B23" s="1" t="s">
        <v>43</v>
      </c>
      <c r="C23" s="2">
        <v>8163800</v>
      </c>
      <c r="D23" s="144">
        <v>7.3</v>
      </c>
      <c r="E23" s="2">
        <v>8222400</v>
      </c>
      <c r="F23" s="144">
        <v>7.7</v>
      </c>
      <c r="G23" s="2">
        <v>-58600</v>
      </c>
      <c r="H23" s="144">
        <v>-0.7</v>
      </c>
    </row>
    <row r="24" spans="1:8" x14ac:dyDescent="0.15">
      <c r="A24" s="1"/>
      <c r="B24" s="1" t="s">
        <v>123</v>
      </c>
      <c r="C24" s="2">
        <v>111800000</v>
      </c>
      <c r="D24" s="144">
        <v>100</v>
      </c>
      <c r="E24" s="2">
        <v>106000000</v>
      </c>
      <c r="F24" s="144">
        <v>100</v>
      </c>
      <c r="G24" s="2">
        <v>5800000</v>
      </c>
      <c r="H24" s="144">
        <v>5.5</v>
      </c>
    </row>
  </sheetData>
  <phoneticPr fontId="5"/>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workbookViewId="0">
      <selection activeCell="A3" sqref="A3"/>
    </sheetView>
  </sheetViews>
  <sheetFormatPr defaultRowHeight="13.5" x14ac:dyDescent="0.15"/>
  <cols>
    <col min="1" max="1" width="4.375" customWidth="1"/>
    <col min="2" max="2" width="13.875" bestFit="1" customWidth="1"/>
    <col min="3" max="3" width="12.75" style="3" bestFit="1" customWidth="1"/>
    <col min="5" max="5" width="12.75" style="3" bestFit="1" customWidth="1"/>
    <col min="7" max="7" width="10.5" style="3" bestFit="1" customWidth="1"/>
  </cols>
  <sheetData>
    <row r="1" spans="1:8" x14ac:dyDescent="0.15">
      <c r="G1" s="4" t="s">
        <v>125</v>
      </c>
    </row>
    <row r="2" spans="1:8" x14ac:dyDescent="0.15">
      <c r="A2" s="1" t="s">
        <v>790</v>
      </c>
      <c r="B2" s="1" t="s">
        <v>124</v>
      </c>
      <c r="C2" s="2" t="s">
        <v>60</v>
      </c>
      <c r="D2" s="1" t="s">
        <v>14</v>
      </c>
      <c r="E2" s="2" t="s">
        <v>36</v>
      </c>
      <c r="F2" s="1" t="s">
        <v>14</v>
      </c>
      <c r="G2" s="2" t="s">
        <v>11</v>
      </c>
      <c r="H2" s="1" t="s">
        <v>37</v>
      </c>
    </row>
    <row r="3" spans="1:8" x14ac:dyDescent="0.15">
      <c r="A3" s="1">
        <v>1</v>
      </c>
      <c r="B3" s="1" t="s">
        <v>26</v>
      </c>
      <c r="C3" s="2">
        <v>583986</v>
      </c>
      <c r="D3" s="144">
        <v>0.5</v>
      </c>
      <c r="E3" s="2">
        <v>589957</v>
      </c>
      <c r="F3" s="144">
        <v>0.6</v>
      </c>
      <c r="G3" s="2">
        <v>-5971</v>
      </c>
      <c r="H3" s="144">
        <v>-1</v>
      </c>
    </row>
    <row r="4" spans="1:8" x14ac:dyDescent="0.15">
      <c r="A4" s="1">
        <v>2</v>
      </c>
      <c r="B4" s="1" t="s">
        <v>27</v>
      </c>
      <c r="C4" s="2">
        <v>11882730</v>
      </c>
      <c r="D4" s="144">
        <v>10.6</v>
      </c>
      <c r="E4" s="2">
        <v>10218493</v>
      </c>
      <c r="F4" s="144">
        <v>9.6</v>
      </c>
      <c r="G4" s="2">
        <v>1664237</v>
      </c>
      <c r="H4" s="144">
        <v>16.3</v>
      </c>
    </row>
    <row r="5" spans="1:8" x14ac:dyDescent="0.15">
      <c r="A5" s="1">
        <v>3</v>
      </c>
      <c r="B5" s="1" t="s">
        <v>44</v>
      </c>
      <c r="C5" s="2">
        <v>52126762</v>
      </c>
      <c r="D5" s="144">
        <v>46.6</v>
      </c>
      <c r="E5" s="2">
        <v>51335841</v>
      </c>
      <c r="F5" s="144">
        <v>48.4</v>
      </c>
      <c r="G5" s="2">
        <v>790921</v>
      </c>
      <c r="H5" s="144">
        <v>1.5</v>
      </c>
    </row>
    <row r="6" spans="1:8" x14ac:dyDescent="0.15">
      <c r="A6" s="1">
        <v>4</v>
      </c>
      <c r="B6" s="1" t="s">
        <v>28</v>
      </c>
      <c r="C6" s="2">
        <v>11374132</v>
      </c>
      <c r="D6" s="144">
        <v>10.199999999999999</v>
      </c>
      <c r="E6" s="2">
        <v>10703219</v>
      </c>
      <c r="F6" s="144">
        <v>10.1</v>
      </c>
      <c r="G6" s="2">
        <v>670913</v>
      </c>
      <c r="H6" s="144">
        <v>6.3</v>
      </c>
    </row>
    <row r="7" spans="1:8" x14ac:dyDescent="0.15">
      <c r="A7" s="1">
        <v>5</v>
      </c>
      <c r="B7" s="1" t="s">
        <v>29</v>
      </c>
      <c r="C7" s="2">
        <v>69324</v>
      </c>
      <c r="D7" s="144">
        <v>0.1</v>
      </c>
      <c r="E7" s="2">
        <v>71130</v>
      </c>
      <c r="F7" s="144">
        <v>0.1</v>
      </c>
      <c r="G7" s="2">
        <v>-1806</v>
      </c>
      <c r="H7" s="144">
        <v>-2.5</v>
      </c>
    </row>
    <row r="8" spans="1:8" x14ac:dyDescent="0.15">
      <c r="A8" s="1">
        <v>6</v>
      </c>
      <c r="B8" s="1" t="s">
        <v>45</v>
      </c>
      <c r="C8" s="2">
        <v>825652</v>
      </c>
      <c r="D8" s="144">
        <v>0.7</v>
      </c>
      <c r="E8" s="2">
        <v>600100</v>
      </c>
      <c r="F8" s="144">
        <v>0.6</v>
      </c>
      <c r="G8" s="2">
        <v>225552</v>
      </c>
      <c r="H8" s="144">
        <v>37.6</v>
      </c>
    </row>
    <row r="9" spans="1:8" x14ac:dyDescent="0.15">
      <c r="A9" s="1">
        <v>7</v>
      </c>
      <c r="B9" s="1" t="s">
        <v>46</v>
      </c>
      <c r="C9" s="2">
        <v>422081</v>
      </c>
      <c r="D9" s="144">
        <v>0.4</v>
      </c>
      <c r="E9" s="2">
        <v>433244</v>
      </c>
      <c r="F9" s="144">
        <v>0.4</v>
      </c>
      <c r="G9" s="2">
        <v>-11163</v>
      </c>
      <c r="H9" s="144">
        <v>-2.6</v>
      </c>
    </row>
    <row r="10" spans="1:8" x14ac:dyDescent="0.15">
      <c r="A10" s="1">
        <v>8</v>
      </c>
      <c r="B10" s="1" t="s">
        <v>47</v>
      </c>
      <c r="C10" s="2">
        <v>9275933</v>
      </c>
      <c r="D10" s="144">
        <v>8.2999999999999989</v>
      </c>
      <c r="E10" s="2">
        <v>9131557</v>
      </c>
      <c r="F10" s="144">
        <v>8.6</v>
      </c>
      <c r="G10" s="2">
        <v>144376</v>
      </c>
      <c r="H10" s="144">
        <v>1.6</v>
      </c>
    </row>
    <row r="11" spans="1:8" x14ac:dyDescent="0.15">
      <c r="A11" s="1">
        <v>9</v>
      </c>
      <c r="B11" s="1" t="s">
        <v>48</v>
      </c>
      <c r="C11" s="2">
        <v>4001700</v>
      </c>
      <c r="D11" s="144">
        <v>3.6</v>
      </c>
      <c r="E11" s="2">
        <v>4021072</v>
      </c>
      <c r="F11" s="144">
        <v>3.8000000000000003</v>
      </c>
      <c r="G11" s="2">
        <v>-19372</v>
      </c>
      <c r="H11" s="144">
        <v>-0.5</v>
      </c>
    </row>
    <row r="12" spans="1:8" x14ac:dyDescent="0.15">
      <c r="A12" s="1">
        <v>10</v>
      </c>
      <c r="B12" s="1" t="s">
        <v>30</v>
      </c>
      <c r="C12" s="2">
        <v>13315148</v>
      </c>
      <c r="D12" s="144">
        <v>11.9</v>
      </c>
      <c r="E12" s="2">
        <v>11051812</v>
      </c>
      <c r="F12" s="144">
        <v>10.4</v>
      </c>
      <c r="G12" s="2">
        <v>2263336</v>
      </c>
      <c r="H12" s="144">
        <v>20.5</v>
      </c>
    </row>
    <row r="13" spans="1:8" x14ac:dyDescent="0.15">
      <c r="A13" s="1">
        <v>11</v>
      </c>
      <c r="B13" s="1" t="s">
        <v>31</v>
      </c>
      <c r="C13" s="2">
        <v>10</v>
      </c>
      <c r="D13" s="144">
        <v>0</v>
      </c>
      <c r="E13" s="2">
        <v>10</v>
      </c>
      <c r="F13" s="144">
        <v>0</v>
      </c>
      <c r="G13" s="2">
        <v>0</v>
      </c>
      <c r="H13" s="144">
        <v>0</v>
      </c>
    </row>
    <row r="14" spans="1:8" x14ac:dyDescent="0.15">
      <c r="A14" s="1">
        <v>12</v>
      </c>
      <c r="B14" s="1" t="s">
        <v>49</v>
      </c>
      <c r="C14" s="2">
        <v>7783532</v>
      </c>
      <c r="D14" s="144">
        <v>7</v>
      </c>
      <c r="E14" s="2">
        <v>7697155</v>
      </c>
      <c r="F14" s="144">
        <v>7.3</v>
      </c>
      <c r="G14" s="2">
        <v>86377</v>
      </c>
      <c r="H14" s="144">
        <v>1.1000000000000001</v>
      </c>
    </row>
    <row r="15" spans="1:8" x14ac:dyDescent="0.15">
      <c r="A15" s="1">
        <v>13</v>
      </c>
      <c r="B15" s="1" t="s">
        <v>50</v>
      </c>
      <c r="C15" s="2">
        <v>19010</v>
      </c>
      <c r="D15" s="144">
        <v>0</v>
      </c>
      <c r="E15" s="2">
        <v>26410</v>
      </c>
      <c r="F15" s="144">
        <v>0</v>
      </c>
      <c r="G15" s="2">
        <v>-7400</v>
      </c>
      <c r="H15" s="144">
        <v>-28</v>
      </c>
    </row>
    <row r="16" spans="1:8" x14ac:dyDescent="0.15">
      <c r="A16" s="1">
        <v>14</v>
      </c>
      <c r="B16" s="1" t="s">
        <v>32</v>
      </c>
      <c r="C16" s="2">
        <v>120000</v>
      </c>
      <c r="D16" s="144">
        <v>0.1</v>
      </c>
      <c r="E16" s="2">
        <v>120000</v>
      </c>
      <c r="F16" s="144">
        <v>0.1</v>
      </c>
      <c r="G16" s="2">
        <v>0</v>
      </c>
      <c r="H16" s="144">
        <v>0</v>
      </c>
    </row>
    <row r="17" spans="1:8" x14ac:dyDescent="0.15">
      <c r="A17" s="1"/>
      <c r="B17" s="1" t="s">
        <v>126</v>
      </c>
      <c r="C17" s="2">
        <v>111800000</v>
      </c>
      <c r="D17" s="144">
        <v>100</v>
      </c>
      <c r="E17" s="2">
        <v>106000000</v>
      </c>
      <c r="F17" s="144">
        <v>99.999999999999972</v>
      </c>
      <c r="G17" s="2">
        <v>5800000</v>
      </c>
      <c r="H17" s="144">
        <v>5.5</v>
      </c>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workbookViewId="0">
      <selection activeCell="J14" sqref="J14"/>
    </sheetView>
  </sheetViews>
  <sheetFormatPr defaultRowHeight="13.5" x14ac:dyDescent="0.15"/>
  <cols>
    <col min="1" max="1" width="16.125" bestFit="1" customWidth="1"/>
    <col min="2" max="2" width="12.75" style="3" bestFit="1" customWidth="1"/>
    <col min="4" max="4" width="12.75" style="3" bestFit="1" customWidth="1"/>
    <col min="6" max="6" width="13.375" style="3" customWidth="1"/>
    <col min="7" max="7" width="11.625" customWidth="1"/>
  </cols>
  <sheetData>
    <row r="1" spans="1:7" x14ac:dyDescent="0.15">
      <c r="F1" s="4" t="s">
        <v>125</v>
      </c>
    </row>
    <row r="2" spans="1:7" x14ac:dyDescent="0.15">
      <c r="A2" s="1" t="s">
        <v>127</v>
      </c>
      <c r="B2" s="2" t="s">
        <v>60</v>
      </c>
      <c r="C2" s="1" t="s">
        <v>14</v>
      </c>
      <c r="D2" s="2" t="s">
        <v>36</v>
      </c>
      <c r="E2" s="1" t="s">
        <v>14</v>
      </c>
      <c r="F2" s="2" t="s">
        <v>11</v>
      </c>
      <c r="G2" s="1" t="s">
        <v>37</v>
      </c>
    </row>
    <row r="3" spans="1:7" x14ac:dyDescent="0.15">
      <c r="A3" s="1" t="s">
        <v>33</v>
      </c>
      <c r="B3" s="2">
        <v>22147190</v>
      </c>
      <c r="C3" s="144">
        <v>19.8</v>
      </c>
      <c r="D3" s="2">
        <v>22112190</v>
      </c>
      <c r="E3" s="144">
        <v>20.8</v>
      </c>
      <c r="F3" s="2">
        <v>35000</v>
      </c>
      <c r="G3" s="144">
        <v>0.2</v>
      </c>
    </row>
    <row r="4" spans="1:7" x14ac:dyDescent="0.15">
      <c r="A4" s="1" t="s">
        <v>51</v>
      </c>
      <c r="B4" s="2">
        <v>31231840</v>
      </c>
      <c r="C4" s="144">
        <v>27.9</v>
      </c>
      <c r="D4" s="2">
        <v>30653640</v>
      </c>
      <c r="E4" s="144">
        <v>28.9</v>
      </c>
      <c r="F4" s="2">
        <v>578200</v>
      </c>
      <c r="G4" s="144">
        <v>1.9</v>
      </c>
    </row>
    <row r="5" spans="1:7" x14ac:dyDescent="0.15">
      <c r="A5" s="1" t="s">
        <v>49</v>
      </c>
      <c r="B5" s="2">
        <v>7783532</v>
      </c>
      <c r="C5" s="144">
        <v>7</v>
      </c>
      <c r="D5" s="2">
        <v>7697155</v>
      </c>
      <c r="E5" s="144">
        <v>7.3</v>
      </c>
      <c r="F5" s="2">
        <v>86377</v>
      </c>
      <c r="G5" s="144">
        <v>1.1000000000000001</v>
      </c>
    </row>
    <row r="6" spans="1:7" x14ac:dyDescent="0.15">
      <c r="A6" s="1" t="s">
        <v>128</v>
      </c>
      <c r="B6" s="2">
        <v>61162562</v>
      </c>
      <c r="C6" s="144">
        <v>54.7</v>
      </c>
      <c r="D6" s="2">
        <v>60462985</v>
      </c>
      <c r="E6" s="144">
        <v>57</v>
      </c>
      <c r="F6" s="2">
        <v>699577</v>
      </c>
      <c r="G6" s="144">
        <v>1.2</v>
      </c>
    </row>
    <row r="7" spans="1:7" x14ac:dyDescent="0.15">
      <c r="A7" s="1" t="s">
        <v>52</v>
      </c>
      <c r="B7" s="2">
        <v>20794477</v>
      </c>
      <c r="C7" s="144">
        <v>18.600000000000001</v>
      </c>
      <c r="D7" s="2">
        <v>18642234</v>
      </c>
      <c r="E7" s="144">
        <v>17.600000000000001</v>
      </c>
      <c r="F7" s="2">
        <v>2152243</v>
      </c>
      <c r="G7" s="144">
        <v>11.5</v>
      </c>
    </row>
    <row r="8" spans="1:7" x14ac:dyDescent="0.15">
      <c r="A8" s="1" t="s">
        <v>53</v>
      </c>
      <c r="B8" s="2">
        <v>429060</v>
      </c>
      <c r="C8" s="144">
        <v>0.4</v>
      </c>
      <c r="D8" s="2">
        <v>406500</v>
      </c>
      <c r="E8" s="144">
        <v>0.4</v>
      </c>
      <c r="F8" s="2">
        <v>22560</v>
      </c>
      <c r="G8" s="144">
        <v>5.5</v>
      </c>
    </row>
    <row r="9" spans="1:7" x14ac:dyDescent="0.15">
      <c r="A9" s="1" t="s">
        <v>54</v>
      </c>
      <c r="B9" s="2">
        <v>10144391</v>
      </c>
      <c r="C9" s="144">
        <v>9.1</v>
      </c>
      <c r="D9" s="2">
        <v>9957601</v>
      </c>
      <c r="E9" s="144">
        <v>9.4</v>
      </c>
      <c r="F9" s="2">
        <v>186790</v>
      </c>
      <c r="G9" s="144">
        <v>1.9</v>
      </c>
    </row>
    <row r="10" spans="1:7" x14ac:dyDescent="0.15">
      <c r="A10" s="1" t="s">
        <v>55</v>
      </c>
      <c r="B10" s="2">
        <v>47120</v>
      </c>
      <c r="C10" s="144">
        <v>0</v>
      </c>
      <c r="D10" s="2">
        <v>37920</v>
      </c>
      <c r="E10" s="144">
        <v>0</v>
      </c>
      <c r="F10" s="2">
        <v>9200</v>
      </c>
      <c r="G10" s="144">
        <v>24.3</v>
      </c>
    </row>
    <row r="11" spans="1:7" x14ac:dyDescent="0.15">
      <c r="A11" s="1" t="s">
        <v>34</v>
      </c>
      <c r="B11" s="2"/>
      <c r="C11" s="144"/>
      <c r="D11" s="2"/>
      <c r="E11" s="144"/>
      <c r="F11" s="2">
        <v>0</v>
      </c>
      <c r="G11" s="144" t="s">
        <v>65</v>
      </c>
    </row>
    <row r="12" spans="1:7" x14ac:dyDescent="0.15">
      <c r="A12" s="1" t="s">
        <v>56</v>
      </c>
      <c r="B12" s="2">
        <v>123010</v>
      </c>
      <c r="C12" s="144">
        <v>0.1</v>
      </c>
      <c r="D12" s="2">
        <v>124010</v>
      </c>
      <c r="E12" s="144">
        <v>0.1</v>
      </c>
      <c r="F12" s="2">
        <v>-1000</v>
      </c>
      <c r="G12" s="144">
        <v>-0.8</v>
      </c>
    </row>
    <row r="13" spans="1:7" x14ac:dyDescent="0.15">
      <c r="A13" s="1" t="s">
        <v>57</v>
      </c>
      <c r="B13" s="2">
        <v>7821500</v>
      </c>
      <c r="C13" s="144">
        <v>7</v>
      </c>
      <c r="D13" s="2">
        <v>7793800</v>
      </c>
      <c r="E13" s="144">
        <v>7.3999999999999995</v>
      </c>
      <c r="F13" s="2">
        <v>27700</v>
      </c>
      <c r="G13" s="144">
        <v>0.4</v>
      </c>
    </row>
    <row r="14" spans="1:7" x14ac:dyDescent="0.15">
      <c r="A14" s="1" t="s">
        <v>35</v>
      </c>
      <c r="B14" s="2">
        <v>11157870</v>
      </c>
      <c r="C14" s="144">
        <v>10</v>
      </c>
      <c r="D14" s="2">
        <v>8454940</v>
      </c>
      <c r="E14" s="144">
        <v>8</v>
      </c>
      <c r="F14" s="2">
        <v>2702930</v>
      </c>
      <c r="G14" s="144">
        <v>32</v>
      </c>
    </row>
    <row r="15" spans="1:7" x14ac:dyDescent="0.15">
      <c r="A15" s="1" t="s">
        <v>129</v>
      </c>
      <c r="B15" s="2">
        <v>1941700</v>
      </c>
      <c r="C15" s="144">
        <v>1.7</v>
      </c>
      <c r="D15" s="2">
        <v>2072000</v>
      </c>
      <c r="E15" s="144">
        <v>2</v>
      </c>
      <c r="F15" s="2">
        <v>-130300</v>
      </c>
      <c r="G15" s="144">
        <v>-6.3</v>
      </c>
    </row>
    <row r="16" spans="1:7" x14ac:dyDescent="0.15">
      <c r="A16" s="1" t="s">
        <v>130</v>
      </c>
      <c r="B16" s="2">
        <v>9132770</v>
      </c>
      <c r="C16" s="144">
        <v>8.1999999999999993</v>
      </c>
      <c r="D16" s="2">
        <v>6336040</v>
      </c>
      <c r="E16" s="144">
        <v>6</v>
      </c>
      <c r="F16" s="2">
        <v>2796730</v>
      </c>
      <c r="G16" s="144">
        <v>44.1</v>
      </c>
    </row>
    <row r="17" spans="1:7" x14ac:dyDescent="0.15">
      <c r="A17" s="1" t="s">
        <v>131</v>
      </c>
      <c r="B17" s="2">
        <v>83400</v>
      </c>
      <c r="C17" s="144">
        <v>0.1</v>
      </c>
      <c r="D17" s="2">
        <v>46900</v>
      </c>
      <c r="E17" s="144">
        <v>0</v>
      </c>
      <c r="F17" s="2">
        <v>36500</v>
      </c>
      <c r="G17" s="144">
        <v>77.8</v>
      </c>
    </row>
    <row r="18" spans="1:7" x14ac:dyDescent="0.15">
      <c r="A18" s="1" t="s">
        <v>59</v>
      </c>
      <c r="B18" s="2">
        <v>10</v>
      </c>
      <c r="C18" s="144">
        <v>0</v>
      </c>
      <c r="D18" s="2">
        <v>10</v>
      </c>
      <c r="E18" s="144">
        <v>0</v>
      </c>
      <c r="F18" s="2">
        <v>0</v>
      </c>
      <c r="G18" s="144">
        <v>0</v>
      </c>
    </row>
    <row r="19" spans="1:7" x14ac:dyDescent="0.15">
      <c r="A19" s="1" t="s">
        <v>32</v>
      </c>
      <c r="B19" s="2">
        <v>120000</v>
      </c>
      <c r="C19" s="144">
        <v>0.1</v>
      </c>
      <c r="D19" s="2">
        <v>120000</v>
      </c>
      <c r="E19" s="144">
        <v>0.1</v>
      </c>
      <c r="F19" s="2">
        <v>0</v>
      </c>
      <c r="G19" s="144">
        <v>0</v>
      </c>
    </row>
    <row r="20" spans="1:7" x14ac:dyDescent="0.15">
      <c r="A20" s="1" t="s">
        <v>126</v>
      </c>
      <c r="B20" s="2">
        <v>111800000</v>
      </c>
      <c r="C20" s="144">
        <v>100</v>
      </c>
      <c r="D20" s="2">
        <v>106000000</v>
      </c>
      <c r="E20" s="144">
        <v>100</v>
      </c>
      <c r="F20" s="2">
        <v>5800000</v>
      </c>
      <c r="G20" s="144">
        <v>5.5</v>
      </c>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selection activeCell="J18" sqref="J18"/>
    </sheetView>
  </sheetViews>
  <sheetFormatPr defaultRowHeight="13.5" x14ac:dyDescent="0.15"/>
  <cols>
    <col min="2" max="2" width="25" bestFit="1" customWidth="1"/>
    <col min="3" max="3" width="13.875" style="3" bestFit="1" customWidth="1"/>
    <col min="5" max="5" width="15.375" style="3" customWidth="1"/>
    <col min="7" max="7" width="17.625" style="3" customWidth="1"/>
  </cols>
  <sheetData>
    <row r="1" spans="1:8" x14ac:dyDescent="0.15">
      <c r="G1" s="4" t="s">
        <v>125</v>
      </c>
    </row>
    <row r="2" spans="1:8" x14ac:dyDescent="0.15">
      <c r="A2" s="1" t="s">
        <v>64</v>
      </c>
      <c r="B2" s="1" t="s">
        <v>0</v>
      </c>
      <c r="C2" s="2" t="s">
        <v>60</v>
      </c>
      <c r="D2" s="1" t="s">
        <v>14</v>
      </c>
      <c r="E2" s="2" t="s">
        <v>36</v>
      </c>
      <c r="F2" s="1" t="s">
        <v>14</v>
      </c>
      <c r="G2" s="2" t="s">
        <v>11</v>
      </c>
      <c r="H2" s="1" t="s">
        <v>37</v>
      </c>
    </row>
    <row r="3" spans="1:8" x14ac:dyDescent="0.15">
      <c r="A3" s="1" t="s">
        <v>66</v>
      </c>
      <c r="B3" s="1" t="s">
        <v>15</v>
      </c>
      <c r="C3" s="2">
        <v>48244000</v>
      </c>
      <c r="D3" s="144">
        <v>43.2</v>
      </c>
      <c r="E3" s="2">
        <v>46428000</v>
      </c>
      <c r="F3" s="144">
        <v>43.8</v>
      </c>
      <c r="G3" s="2">
        <v>1816000</v>
      </c>
      <c r="H3" s="144">
        <v>3.9</v>
      </c>
    </row>
    <row r="4" spans="1:8" x14ac:dyDescent="0.15">
      <c r="A4" s="1" t="s">
        <v>66</v>
      </c>
      <c r="B4" s="1" t="s">
        <v>21</v>
      </c>
      <c r="C4" s="2">
        <v>495280</v>
      </c>
      <c r="D4" s="144">
        <v>0.4</v>
      </c>
      <c r="E4" s="2">
        <v>469750</v>
      </c>
      <c r="F4" s="144">
        <v>0.4</v>
      </c>
      <c r="G4" s="2">
        <v>25530</v>
      </c>
      <c r="H4" s="144">
        <v>5.4</v>
      </c>
    </row>
    <row r="5" spans="1:8" x14ac:dyDescent="0.15">
      <c r="A5" s="1" t="s">
        <v>66</v>
      </c>
      <c r="B5" s="1" t="s">
        <v>39</v>
      </c>
      <c r="C5" s="2">
        <v>1467075</v>
      </c>
      <c r="D5" s="144">
        <v>1.3</v>
      </c>
      <c r="E5" s="2">
        <v>1465435</v>
      </c>
      <c r="F5" s="144">
        <v>1.4000000000000001</v>
      </c>
      <c r="G5" s="2">
        <v>1640</v>
      </c>
      <c r="H5" s="144">
        <v>0.1</v>
      </c>
    </row>
    <row r="6" spans="1:8" x14ac:dyDescent="0.15">
      <c r="A6" s="1" t="s">
        <v>66</v>
      </c>
      <c r="B6" s="1" t="s">
        <v>24</v>
      </c>
      <c r="C6" s="2">
        <v>85610</v>
      </c>
      <c r="D6" s="144">
        <v>0.1</v>
      </c>
      <c r="E6" s="2">
        <v>81610</v>
      </c>
      <c r="F6" s="144">
        <v>0.1</v>
      </c>
      <c r="G6" s="2">
        <v>4000</v>
      </c>
      <c r="H6" s="144">
        <v>4.9000000000000004</v>
      </c>
    </row>
    <row r="7" spans="1:8" x14ac:dyDescent="0.15">
      <c r="A7" s="1" t="s">
        <v>66</v>
      </c>
      <c r="B7" s="1" t="s">
        <v>25</v>
      </c>
      <c r="C7" s="2">
        <v>13010</v>
      </c>
      <c r="D7" s="144">
        <v>0</v>
      </c>
      <c r="E7" s="2">
        <v>4710</v>
      </c>
      <c r="F7" s="144">
        <v>0</v>
      </c>
      <c r="G7" s="2">
        <v>8300</v>
      </c>
      <c r="H7" s="144">
        <v>176.2</v>
      </c>
    </row>
    <row r="8" spans="1:8" x14ac:dyDescent="0.15">
      <c r="A8" s="1" t="s">
        <v>66</v>
      </c>
      <c r="B8" s="1" t="s">
        <v>40</v>
      </c>
      <c r="C8" s="2">
        <v>6942710</v>
      </c>
      <c r="D8" s="144">
        <v>6.2</v>
      </c>
      <c r="E8" s="2">
        <v>3885371</v>
      </c>
      <c r="F8" s="144">
        <v>3.7</v>
      </c>
      <c r="G8" s="2">
        <v>3057339</v>
      </c>
      <c r="H8" s="144">
        <v>78.7</v>
      </c>
    </row>
    <row r="9" spans="1:8" x14ac:dyDescent="0.15">
      <c r="A9" s="1" t="s">
        <v>66</v>
      </c>
      <c r="B9" s="1" t="s">
        <v>41</v>
      </c>
      <c r="C9" s="2">
        <v>1000000</v>
      </c>
      <c r="D9" s="144">
        <v>0.9</v>
      </c>
      <c r="E9" s="2">
        <v>1000000</v>
      </c>
      <c r="F9" s="144">
        <v>0.9</v>
      </c>
      <c r="G9" s="2">
        <v>0</v>
      </c>
      <c r="H9" s="144">
        <v>0</v>
      </c>
    </row>
    <row r="10" spans="1:8" x14ac:dyDescent="0.15">
      <c r="A10" s="1" t="s">
        <v>66</v>
      </c>
      <c r="B10" s="1" t="s">
        <v>42</v>
      </c>
      <c r="C10" s="2">
        <v>3201055</v>
      </c>
      <c r="D10" s="144">
        <v>2.9</v>
      </c>
      <c r="E10" s="2">
        <v>3007054</v>
      </c>
      <c r="F10" s="144">
        <v>2.8</v>
      </c>
      <c r="G10" s="2">
        <v>194001</v>
      </c>
      <c r="H10" s="144">
        <v>6.5</v>
      </c>
    </row>
    <row r="11" spans="1:8" x14ac:dyDescent="0.15">
      <c r="A11" s="1" t="s">
        <v>66</v>
      </c>
      <c r="B11" s="1" t="s">
        <v>133</v>
      </c>
      <c r="C11" s="2">
        <v>61448740</v>
      </c>
      <c r="D11" s="144">
        <v>55</v>
      </c>
      <c r="E11" s="2">
        <v>56341930</v>
      </c>
      <c r="F11" s="144">
        <v>53.099999999999994</v>
      </c>
      <c r="G11" s="2">
        <v>5106810</v>
      </c>
      <c r="H11" s="144">
        <v>9.1</v>
      </c>
    </row>
    <row r="12" spans="1:8" x14ac:dyDescent="0.15">
      <c r="A12" s="1" t="s">
        <v>67</v>
      </c>
      <c r="B12" s="1" t="s">
        <v>38</v>
      </c>
      <c r="C12" s="2">
        <v>716000</v>
      </c>
      <c r="D12" s="144">
        <v>0.6</v>
      </c>
      <c r="E12" s="2">
        <v>716000</v>
      </c>
      <c r="F12" s="144">
        <v>0.7</v>
      </c>
      <c r="G12" s="2">
        <v>0</v>
      </c>
      <c r="H12" s="144">
        <v>0</v>
      </c>
    </row>
    <row r="13" spans="1:8" x14ac:dyDescent="0.15">
      <c r="A13" s="1" t="s">
        <v>67</v>
      </c>
      <c r="B13" s="1" t="s">
        <v>16</v>
      </c>
      <c r="C13" s="2">
        <v>20000</v>
      </c>
      <c r="D13" s="144">
        <v>0</v>
      </c>
      <c r="E13" s="2">
        <v>30000</v>
      </c>
      <c r="F13" s="144">
        <v>0</v>
      </c>
      <c r="G13" s="2">
        <v>-10000</v>
      </c>
      <c r="H13" s="144">
        <v>-33.299999999999997</v>
      </c>
    </row>
    <row r="14" spans="1:8" x14ac:dyDescent="0.15">
      <c r="A14" s="1" t="s">
        <v>67</v>
      </c>
      <c r="B14" s="1" t="s">
        <v>61</v>
      </c>
      <c r="C14" s="2">
        <v>250000</v>
      </c>
      <c r="D14" s="144">
        <v>0.2</v>
      </c>
      <c r="E14" s="2">
        <v>200000</v>
      </c>
      <c r="F14" s="144">
        <v>0.2</v>
      </c>
      <c r="G14" s="2">
        <v>50000</v>
      </c>
      <c r="H14" s="144">
        <v>25</v>
      </c>
    </row>
    <row r="15" spans="1:8" x14ac:dyDescent="0.15">
      <c r="A15" s="1" t="s">
        <v>67</v>
      </c>
      <c r="B15" s="1" t="s">
        <v>62</v>
      </c>
      <c r="C15" s="2">
        <v>200000</v>
      </c>
      <c r="D15" s="144">
        <v>0.2</v>
      </c>
      <c r="E15" s="2">
        <v>200000</v>
      </c>
      <c r="F15" s="144">
        <v>0.2</v>
      </c>
      <c r="G15" s="2">
        <v>0</v>
      </c>
      <c r="H15" s="144">
        <v>0</v>
      </c>
    </row>
    <row r="16" spans="1:8" x14ac:dyDescent="0.15">
      <c r="A16" s="1" t="s">
        <v>67</v>
      </c>
      <c r="B16" s="1" t="s">
        <v>79</v>
      </c>
      <c r="C16" s="2">
        <v>500000</v>
      </c>
      <c r="D16" s="144">
        <v>0.5</v>
      </c>
      <c r="E16" s="2">
        <v>380000</v>
      </c>
      <c r="F16" s="144">
        <v>0.4</v>
      </c>
      <c r="G16" s="2">
        <v>120000</v>
      </c>
      <c r="H16" s="144">
        <v>31.6</v>
      </c>
    </row>
    <row r="17" spans="1:8" x14ac:dyDescent="0.15">
      <c r="A17" s="1" t="s">
        <v>67</v>
      </c>
      <c r="B17" s="1" t="s">
        <v>17</v>
      </c>
      <c r="C17" s="2">
        <v>7800000</v>
      </c>
      <c r="D17" s="144">
        <v>7</v>
      </c>
      <c r="E17" s="2">
        <v>7200000</v>
      </c>
      <c r="F17" s="144">
        <v>6.8</v>
      </c>
      <c r="G17" s="2">
        <v>600000</v>
      </c>
      <c r="H17" s="144">
        <v>8.3000000000000007</v>
      </c>
    </row>
    <row r="18" spans="1:8" x14ac:dyDescent="0.15">
      <c r="A18" s="1" t="s">
        <v>67</v>
      </c>
      <c r="B18" s="1" t="s">
        <v>132</v>
      </c>
      <c r="C18" s="2">
        <v>120000</v>
      </c>
      <c r="D18" s="144">
        <v>0.1</v>
      </c>
      <c r="E18" s="2">
        <v>120000</v>
      </c>
      <c r="F18" s="144">
        <v>0.1</v>
      </c>
      <c r="G18" s="2">
        <v>0</v>
      </c>
      <c r="H18" s="144">
        <v>0</v>
      </c>
    </row>
    <row r="19" spans="1:8" x14ac:dyDescent="0.15">
      <c r="A19" s="1" t="s">
        <v>67</v>
      </c>
      <c r="B19" s="1" t="s">
        <v>18</v>
      </c>
      <c r="C19" s="2">
        <v>440000</v>
      </c>
      <c r="D19" s="144">
        <v>0.4</v>
      </c>
      <c r="E19" s="2">
        <v>380000</v>
      </c>
      <c r="F19" s="144">
        <v>0.4</v>
      </c>
      <c r="G19" s="2">
        <v>60000</v>
      </c>
      <c r="H19" s="144">
        <v>15.8</v>
      </c>
    </row>
    <row r="20" spans="1:8" x14ac:dyDescent="0.15">
      <c r="A20" s="1" t="s">
        <v>67</v>
      </c>
      <c r="B20" s="1" t="s">
        <v>19</v>
      </c>
      <c r="C20" s="2">
        <v>4200000</v>
      </c>
      <c r="D20" s="144">
        <v>3.8000000000000003</v>
      </c>
      <c r="E20" s="2">
        <v>3900000</v>
      </c>
      <c r="F20" s="144">
        <v>3.7</v>
      </c>
      <c r="G20" s="2">
        <v>300000</v>
      </c>
      <c r="H20" s="144">
        <v>7.7</v>
      </c>
    </row>
    <row r="21" spans="1:8" x14ac:dyDescent="0.15">
      <c r="A21" s="1" t="s">
        <v>67</v>
      </c>
      <c r="B21" s="1" t="s">
        <v>20</v>
      </c>
      <c r="C21" s="2">
        <v>42000</v>
      </c>
      <c r="D21" s="144">
        <v>0</v>
      </c>
      <c r="E21" s="2">
        <v>42000</v>
      </c>
      <c r="F21" s="144">
        <v>0</v>
      </c>
      <c r="G21" s="2">
        <v>0</v>
      </c>
      <c r="H21" s="144">
        <v>0</v>
      </c>
    </row>
    <row r="22" spans="1:8" x14ac:dyDescent="0.15">
      <c r="A22" s="1" t="s">
        <v>67</v>
      </c>
      <c r="B22" s="1" t="s">
        <v>22</v>
      </c>
      <c r="C22" s="2">
        <v>20504780</v>
      </c>
      <c r="D22" s="144">
        <v>18.3</v>
      </c>
      <c r="E22" s="2">
        <v>20772010</v>
      </c>
      <c r="F22" s="144">
        <v>19.600000000000001</v>
      </c>
      <c r="G22" s="2">
        <v>-267230</v>
      </c>
      <c r="H22" s="144">
        <v>-1.3</v>
      </c>
    </row>
    <row r="23" spans="1:8" x14ac:dyDescent="0.15">
      <c r="A23" s="1" t="s">
        <v>67</v>
      </c>
      <c r="B23" s="1" t="s">
        <v>23</v>
      </c>
      <c r="C23" s="2">
        <v>7394680</v>
      </c>
      <c r="D23" s="144">
        <v>6.6</v>
      </c>
      <c r="E23" s="2">
        <v>7495660</v>
      </c>
      <c r="F23" s="144">
        <v>7.1</v>
      </c>
      <c r="G23" s="2">
        <v>-100980</v>
      </c>
      <c r="H23" s="144">
        <v>-1.3</v>
      </c>
    </row>
    <row r="24" spans="1:8" x14ac:dyDescent="0.15">
      <c r="A24" s="1" t="s">
        <v>67</v>
      </c>
      <c r="B24" s="1" t="s">
        <v>43</v>
      </c>
      <c r="C24" s="2">
        <v>8163800</v>
      </c>
      <c r="D24" s="144">
        <v>7.3</v>
      </c>
      <c r="E24" s="2">
        <v>8222400</v>
      </c>
      <c r="F24" s="144">
        <v>7.7</v>
      </c>
      <c r="G24" s="2">
        <v>-58600</v>
      </c>
      <c r="H24" s="144">
        <v>-0.7</v>
      </c>
    </row>
    <row r="25" spans="1:8" x14ac:dyDescent="0.15">
      <c r="A25" s="1" t="s">
        <v>67</v>
      </c>
      <c r="B25" s="1" t="s">
        <v>133</v>
      </c>
      <c r="C25" s="2">
        <v>50351260</v>
      </c>
      <c r="D25" s="144">
        <v>45</v>
      </c>
      <c r="E25" s="2">
        <v>49658070</v>
      </c>
      <c r="F25" s="144">
        <v>46.900000000000006</v>
      </c>
      <c r="G25" s="2">
        <v>693190</v>
      </c>
      <c r="H25" s="144">
        <v>1.4</v>
      </c>
    </row>
    <row r="26" spans="1:8" x14ac:dyDescent="0.15">
      <c r="A26" s="1" t="s">
        <v>123</v>
      </c>
      <c r="B26" s="1"/>
      <c r="C26" s="2">
        <v>111800000</v>
      </c>
      <c r="D26" s="144">
        <v>100</v>
      </c>
      <c r="E26" s="2">
        <v>106000000</v>
      </c>
      <c r="F26" s="144">
        <v>100</v>
      </c>
      <c r="G26" s="2">
        <v>5800000</v>
      </c>
      <c r="H26" s="144">
        <v>5.5</v>
      </c>
    </row>
  </sheetData>
  <phoneticPr fontId="5"/>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workbookViewId="0">
      <selection activeCell="C32" sqref="C32"/>
    </sheetView>
  </sheetViews>
  <sheetFormatPr defaultRowHeight="13.5" x14ac:dyDescent="0.15"/>
  <cols>
    <col min="1" max="1" width="49.375" bestFit="1" customWidth="1"/>
    <col min="2" max="2" width="27.25" bestFit="1" customWidth="1"/>
    <col min="3" max="3" width="35.75" customWidth="1"/>
  </cols>
  <sheetData>
    <row r="1" spans="1:3" x14ac:dyDescent="0.15">
      <c r="C1" s="6" t="s">
        <v>125</v>
      </c>
    </row>
    <row r="2" spans="1:3" x14ac:dyDescent="0.15">
      <c r="A2" s="1" t="s">
        <v>139</v>
      </c>
      <c r="B2" s="1" t="s">
        <v>140</v>
      </c>
      <c r="C2" s="1" t="s">
        <v>141</v>
      </c>
    </row>
    <row r="3" spans="1:3" x14ac:dyDescent="0.15">
      <c r="A3" s="1" t="s">
        <v>134</v>
      </c>
      <c r="B3" s="1" t="s">
        <v>142</v>
      </c>
      <c r="C3" s="2">
        <v>10000</v>
      </c>
    </row>
    <row r="4" spans="1:3" x14ac:dyDescent="0.15">
      <c r="A4" s="1" t="s">
        <v>135</v>
      </c>
      <c r="B4" s="1" t="s">
        <v>142</v>
      </c>
      <c r="C4" s="2">
        <v>150000</v>
      </c>
    </row>
    <row r="5" spans="1:3" x14ac:dyDescent="0.15">
      <c r="A5" s="1" t="s">
        <v>96</v>
      </c>
      <c r="B5" s="1" t="s">
        <v>142</v>
      </c>
      <c r="C5" s="2">
        <v>295000</v>
      </c>
    </row>
    <row r="6" spans="1:3" x14ac:dyDescent="0.15">
      <c r="A6" s="1" t="s">
        <v>136</v>
      </c>
      <c r="B6" s="1" t="s">
        <v>142</v>
      </c>
      <c r="C6" s="2">
        <v>42000</v>
      </c>
    </row>
    <row r="7" spans="1:3" x14ac:dyDescent="0.15">
      <c r="A7" s="1" t="s">
        <v>97</v>
      </c>
      <c r="B7" s="1" t="s">
        <v>142</v>
      </c>
      <c r="C7" s="2">
        <v>140000</v>
      </c>
    </row>
    <row r="8" spans="1:3" x14ac:dyDescent="0.15">
      <c r="A8" s="1" t="s">
        <v>98</v>
      </c>
      <c r="B8" s="1" t="s">
        <v>142</v>
      </c>
      <c r="C8" s="2">
        <v>24000</v>
      </c>
    </row>
    <row r="9" spans="1:3" x14ac:dyDescent="0.15">
      <c r="A9" s="1" t="s">
        <v>137</v>
      </c>
      <c r="B9" s="1" t="s">
        <v>143</v>
      </c>
      <c r="C9" s="2">
        <v>1016000</v>
      </c>
    </row>
    <row r="10" spans="1:3" x14ac:dyDescent="0.15">
      <c r="A10" s="1" t="s">
        <v>99</v>
      </c>
      <c r="B10" s="1" t="s">
        <v>144</v>
      </c>
      <c r="C10" s="2">
        <v>432000</v>
      </c>
    </row>
    <row r="11" spans="1:3" x14ac:dyDescent="0.15">
      <c r="A11" s="1" t="s">
        <v>100</v>
      </c>
      <c r="B11" s="1" t="s">
        <v>145</v>
      </c>
      <c r="C11" s="2">
        <v>115000</v>
      </c>
    </row>
    <row r="12" spans="1:3" ht="40.5" x14ac:dyDescent="0.15">
      <c r="A12" s="1" t="s">
        <v>101</v>
      </c>
      <c r="B12" s="1" t="s">
        <v>146</v>
      </c>
      <c r="C12" s="5" t="s">
        <v>138</v>
      </c>
    </row>
    <row r="13" spans="1:3" x14ac:dyDescent="0.15">
      <c r="A13" s="1" t="s">
        <v>102</v>
      </c>
      <c r="B13" s="1" t="s">
        <v>142</v>
      </c>
      <c r="C13" s="2">
        <v>27000</v>
      </c>
    </row>
    <row r="14" spans="1:3" x14ac:dyDescent="0.15">
      <c r="A14" s="1" t="s">
        <v>103</v>
      </c>
      <c r="B14" s="1" t="s">
        <v>142</v>
      </c>
      <c r="C14" s="2">
        <v>24000</v>
      </c>
    </row>
    <row r="15" spans="1:3" x14ac:dyDescent="0.15">
      <c r="A15" s="1" t="s">
        <v>116</v>
      </c>
      <c r="B15" s="1" t="s">
        <v>142</v>
      </c>
      <c r="C15" s="2">
        <v>62000</v>
      </c>
    </row>
  </sheetData>
  <phoneticPr fontId="5"/>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workbookViewId="0">
      <selection activeCell="P41" sqref="P41"/>
    </sheetView>
  </sheetViews>
  <sheetFormatPr defaultRowHeight="13.5" x14ac:dyDescent="0.15"/>
  <cols>
    <col min="1" max="1" width="31.625" bestFit="1" customWidth="1"/>
    <col min="2" max="2" width="11.625" bestFit="1" customWidth="1"/>
  </cols>
  <sheetData>
    <row r="1" spans="1:2" x14ac:dyDescent="0.15">
      <c r="B1" s="6" t="s">
        <v>125</v>
      </c>
    </row>
    <row r="2" spans="1:2" x14ac:dyDescent="0.15">
      <c r="A2" s="1" t="s">
        <v>148</v>
      </c>
      <c r="B2" s="1" t="s">
        <v>149</v>
      </c>
    </row>
    <row r="3" spans="1:2" x14ac:dyDescent="0.15">
      <c r="A3" s="1" t="s">
        <v>104</v>
      </c>
      <c r="B3" s="2">
        <v>34100</v>
      </c>
    </row>
    <row r="4" spans="1:2" x14ac:dyDescent="0.15">
      <c r="A4" s="1" t="s">
        <v>105</v>
      </c>
      <c r="B4" s="2">
        <v>1273400</v>
      </c>
    </row>
    <row r="5" spans="1:2" x14ac:dyDescent="0.15">
      <c r="A5" s="1" t="s">
        <v>80</v>
      </c>
      <c r="B5" s="2">
        <v>68700</v>
      </c>
    </row>
    <row r="6" spans="1:2" x14ac:dyDescent="0.15">
      <c r="A6" s="1" t="s">
        <v>87</v>
      </c>
      <c r="B6" s="2">
        <v>47500</v>
      </c>
    </row>
    <row r="7" spans="1:2" x14ac:dyDescent="0.15">
      <c r="A7" s="1" t="s">
        <v>88</v>
      </c>
      <c r="B7" s="2">
        <v>18000</v>
      </c>
    </row>
    <row r="8" spans="1:2" x14ac:dyDescent="0.15">
      <c r="A8" s="1" t="s">
        <v>89</v>
      </c>
      <c r="B8" s="2">
        <v>31900</v>
      </c>
    </row>
    <row r="9" spans="1:2" x14ac:dyDescent="0.15">
      <c r="A9" s="1" t="s">
        <v>90</v>
      </c>
      <c r="B9" s="2">
        <v>210000</v>
      </c>
    </row>
    <row r="10" spans="1:2" x14ac:dyDescent="0.15">
      <c r="A10" s="1" t="s">
        <v>147</v>
      </c>
      <c r="B10" s="2">
        <v>362200</v>
      </c>
    </row>
    <row r="11" spans="1:2" x14ac:dyDescent="0.15">
      <c r="A11" s="1" t="s">
        <v>106</v>
      </c>
      <c r="B11" s="2">
        <v>36700</v>
      </c>
    </row>
    <row r="12" spans="1:2" x14ac:dyDescent="0.15">
      <c r="A12" s="1" t="s">
        <v>110</v>
      </c>
      <c r="B12" s="2">
        <v>28800</v>
      </c>
    </row>
    <row r="13" spans="1:2" x14ac:dyDescent="0.15">
      <c r="A13" s="1" t="s">
        <v>91</v>
      </c>
      <c r="B13" s="2">
        <v>12600</v>
      </c>
    </row>
    <row r="14" spans="1:2" x14ac:dyDescent="0.15">
      <c r="A14" s="1" t="s">
        <v>92</v>
      </c>
      <c r="B14" s="2">
        <v>70500</v>
      </c>
    </row>
    <row r="15" spans="1:2" x14ac:dyDescent="0.15">
      <c r="A15" s="1" t="s">
        <v>68</v>
      </c>
      <c r="B15" s="2">
        <v>377000</v>
      </c>
    </row>
    <row r="16" spans="1:2" x14ac:dyDescent="0.15">
      <c r="A16" s="1" t="s">
        <v>111</v>
      </c>
      <c r="B16" s="2">
        <v>426000</v>
      </c>
    </row>
    <row r="17" spans="1:2" x14ac:dyDescent="0.15">
      <c r="A17" s="1" t="s">
        <v>112</v>
      </c>
      <c r="B17" s="2">
        <v>139700</v>
      </c>
    </row>
    <row r="18" spans="1:2" x14ac:dyDescent="0.15">
      <c r="A18" s="1" t="s">
        <v>113</v>
      </c>
      <c r="B18" s="2">
        <v>450200</v>
      </c>
    </row>
    <row r="19" spans="1:2" x14ac:dyDescent="0.15">
      <c r="A19" s="1" t="s">
        <v>70</v>
      </c>
      <c r="B19" s="2">
        <v>120300</v>
      </c>
    </row>
    <row r="20" spans="1:2" x14ac:dyDescent="0.15">
      <c r="A20" s="1" t="s">
        <v>69</v>
      </c>
      <c r="B20" s="2">
        <v>743400</v>
      </c>
    </row>
    <row r="21" spans="1:2" x14ac:dyDescent="0.15">
      <c r="A21" s="1" t="s">
        <v>107</v>
      </c>
      <c r="B21" s="2">
        <v>41400</v>
      </c>
    </row>
    <row r="22" spans="1:2" x14ac:dyDescent="0.15">
      <c r="A22" s="1" t="s">
        <v>93</v>
      </c>
      <c r="B22" s="2">
        <v>1233800</v>
      </c>
    </row>
    <row r="23" spans="1:2" x14ac:dyDescent="0.15">
      <c r="A23" s="1" t="s">
        <v>108</v>
      </c>
      <c r="B23" s="2">
        <v>8100</v>
      </c>
    </row>
    <row r="24" spans="1:2" x14ac:dyDescent="0.15">
      <c r="A24" s="1" t="s">
        <v>114</v>
      </c>
      <c r="B24" s="2">
        <v>3200</v>
      </c>
    </row>
    <row r="25" spans="1:2" x14ac:dyDescent="0.15">
      <c r="A25" s="1" t="s">
        <v>94</v>
      </c>
      <c r="B25" s="2">
        <v>81400</v>
      </c>
    </row>
    <row r="26" spans="1:2" x14ac:dyDescent="0.15">
      <c r="A26" s="1" t="s">
        <v>95</v>
      </c>
      <c r="B26" s="2">
        <v>144900</v>
      </c>
    </row>
    <row r="27" spans="1:2" x14ac:dyDescent="0.15">
      <c r="A27" s="1" t="s">
        <v>109</v>
      </c>
      <c r="B27" s="2">
        <v>2200000</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5"/>
  <sheetViews>
    <sheetView workbookViewId="0"/>
  </sheetViews>
  <sheetFormatPr defaultRowHeight="13.5" x14ac:dyDescent="0.15"/>
  <cols>
    <col min="1" max="1" width="16.125" bestFit="1" customWidth="1"/>
    <col min="2" max="2" width="10.5" bestFit="1" customWidth="1"/>
    <col min="3" max="3" width="11.625" bestFit="1" customWidth="1"/>
    <col min="4" max="4" width="10.5" bestFit="1" customWidth="1"/>
    <col min="5" max="5" width="45" bestFit="1" customWidth="1"/>
    <col min="6" max="6" width="13.5" customWidth="1"/>
  </cols>
  <sheetData>
    <row r="2" spans="1:6" x14ac:dyDescent="0.15">
      <c r="E2" s="7"/>
      <c r="F2" s="7" t="s">
        <v>122</v>
      </c>
    </row>
    <row r="3" spans="1:6" x14ac:dyDescent="0.15">
      <c r="A3" s="146" t="s">
        <v>150</v>
      </c>
      <c r="B3" s="146" t="s">
        <v>73</v>
      </c>
      <c r="C3" s="146" t="s">
        <v>74</v>
      </c>
      <c r="D3" s="146" t="s">
        <v>75</v>
      </c>
      <c r="E3" s="175" t="s">
        <v>791</v>
      </c>
      <c r="F3" s="176"/>
    </row>
    <row r="4" spans="1:6" x14ac:dyDescent="0.15">
      <c r="A4" s="148"/>
      <c r="B4" s="148"/>
      <c r="C4" s="148"/>
      <c r="D4" s="148"/>
      <c r="E4" s="148" t="s">
        <v>785</v>
      </c>
      <c r="F4" s="151" t="s">
        <v>786</v>
      </c>
    </row>
    <row r="5" spans="1:6" x14ac:dyDescent="0.15">
      <c r="A5" s="146" t="s">
        <v>76</v>
      </c>
      <c r="B5" s="149">
        <v>8182000</v>
      </c>
      <c r="C5" s="1" t="s">
        <v>86</v>
      </c>
      <c r="D5" s="2">
        <v>0</v>
      </c>
      <c r="E5" s="1" t="s">
        <v>77</v>
      </c>
      <c r="F5" s="2">
        <v>0</v>
      </c>
    </row>
    <row r="6" spans="1:6" x14ac:dyDescent="0.15">
      <c r="A6" s="147"/>
      <c r="B6" s="147"/>
      <c r="C6" s="146" t="s">
        <v>81</v>
      </c>
      <c r="D6" s="149">
        <v>667000</v>
      </c>
      <c r="E6" s="1" t="s">
        <v>788</v>
      </c>
      <c r="F6" s="2">
        <v>24000</v>
      </c>
    </row>
    <row r="7" spans="1:6" x14ac:dyDescent="0.15">
      <c r="A7" s="147"/>
      <c r="B7" s="147"/>
      <c r="C7" s="148"/>
      <c r="D7" s="150"/>
      <c r="E7" s="1" t="s">
        <v>787</v>
      </c>
      <c r="F7" s="2">
        <v>643000</v>
      </c>
    </row>
    <row r="8" spans="1:6" x14ac:dyDescent="0.15">
      <c r="A8" s="147"/>
      <c r="B8" s="147"/>
      <c r="C8" s="146" t="s">
        <v>82</v>
      </c>
      <c r="D8" s="149">
        <v>5314000</v>
      </c>
      <c r="E8" s="1" t="s">
        <v>788</v>
      </c>
      <c r="F8" s="2">
        <v>15000</v>
      </c>
    </row>
    <row r="9" spans="1:6" x14ac:dyDescent="0.15">
      <c r="A9" s="147"/>
      <c r="B9" s="147"/>
      <c r="C9" s="148"/>
      <c r="D9" s="150"/>
      <c r="E9" s="1" t="s">
        <v>787</v>
      </c>
      <c r="F9" s="2">
        <v>5299000</v>
      </c>
    </row>
    <row r="10" spans="1:6" x14ac:dyDescent="0.15">
      <c r="A10" s="147"/>
      <c r="B10" s="147"/>
      <c r="C10" s="146" t="s">
        <v>83</v>
      </c>
      <c r="D10" s="149">
        <v>500000</v>
      </c>
      <c r="E10" s="1" t="s">
        <v>788</v>
      </c>
      <c r="F10" s="2">
        <v>15000</v>
      </c>
    </row>
    <row r="11" spans="1:6" x14ac:dyDescent="0.15">
      <c r="A11" s="147"/>
      <c r="B11" s="147"/>
      <c r="C11" s="148"/>
      <c r="D11" s="150"/>
      <c r="E11" s="1" t="s">
        <v>787</v>
      </c>
      <c r="F11" s="2">
        <v>485000</v>
      </c>
    </row>
    <row r="12" spans="1:6" x14ac:dyDescent="0.15">
      <c r="A12" s="147"/>
      <c r="B12" s="147"/>
      <c r="C12" s="146" t="s">
        <v>84</v>
      </c>
      <c r="D12" s="149">
        <v>652000</v>
      </c>
      <c r="E12" s="1" t="s">
        <v>788</v>
      </c>
      <c r="F12" s="2">
        <v>15000</v>
      </c>
    </row>
    <row r="13" spans="1:6" x14ac:dyDescent="0.15">
      <c r="A13" s="147"/>
      <c r="B13" s="147"/>
      <c r="C13" s="148"/>
      <c r="D13" s="150"/>
      <c r="E13" s="1" t="s">
        <v>789</v>
      </c>
      <c r="F13" s="2">
        <v>637000</v>
      </c>
    </row>
    <row r="14" spans="1:6" x14ac:dyDescent="0.15">
      <c r="A14" s="147"/>
      <c r="B14" s="147"/>
      <c r="C14" s="146" t="s">
        <v>85</v>
      </c>
      <c r="D14" s="149">
        <v>1049000</v>
      </c>
      <c r="E14" s="1" t="s">
        <v>788</v>
      </c>
      <c r="F14" s="2">
        <v>7800</v>
      </c>
    </row>
    <row r="15" spans="1:6" x14ac:dyDescent="0.15">
      <c r="A15" s="148"/>
      <c r="B15" s="148"/>
      <c r="C15" s="148"/>
      <c r="D15" s="150"/>
      <c r="E15" s="145" t="s">
        <v>789</v>
      </c>
      <c r="F15" s="2">
        <v>1041200</v>
      </c>
    </row>
  </sheetData>
  <phoneticPr fontId="5"/>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pageSetUpPr fitToPage="1"/>
  </sheetPr>
  <dimension ref="A1:D155"/>
  <sheetViews>
    <sheetView showOutlineSymbols="0" zoomScaleNormal="100" zoomScaleSheetLayoutView="100" zoomScalePageLayoutView="120" workbookViewId="0">
      <selection sqref="A1:D1"/>
    </sheetView>
  </sheetViews>
  <sheetFormatPr defaultColWidth="9" defaultRowHeight="18" customHeight="1" outlineLevelRow="1" x14ac:dyDescent="0.15"/>
  <cols>
    <col min="1" max="1" width="22.625" style="38" customWidth="1"/>
    <col min="2" max="2" width="12.875" style="10" customWidth="1"/>
    <col min="3" max="3" width="46.75" style="8" customWidth="1"/>
    <col min="4" max="4" width="12.875" style="10" customWidth="1"/>
    <col min="5" max="16384" width="9" style="177"/>
  </cols>
  <sheetData>
    <row r="1" spans="1:4" ht="24" customHeight="1" x14ac:dyDescent="0.15">
      <c r="A1" s="152" t="s">
        <v>151</v>
      </c>
      <c r="B1" s="152"/>
      <c r="C1" s="152"/>
      <c r="D1" s="152"/>
    </row>
    <row r="2" spans="1:4" ht="18.75" x14ac:dyDescent="0.15">
      <c r="A2" s="9" t="s">
        <v>152</v>
      </c>
    </row>
    <row r="3" spans="1:4" ht="15" customHeight="1" x14ac:dyDescent="0.15">
      <c r="A3" s="11"/>
      <c r="B3" s="12"/>
      <c r="C3" s="13"/>
      <c r="D3" s="14" t="s">
        <v>153</v>
      </c>
    </row>
    <row r="4" spans="1:4" s="178" customFormat="1" ht="18" customHeight="1" x14ac:dyDescent="0.15">
      <c r="A4" s="15" t="s">
        <v>13</v>
      </c>
      <c r="B4" s="16" t="s">
        <v>154</v>
      </c>
      <c r="C4" s="15" t="s">
        <v>760</v>
      </c>
      <c r="D4" s="16" t="s">
        <v>154</v>
      </c>
    </row>
    <row r="5" spans="1:4" ht="18" customHeight="1" x14ac:dyDescent="0.15">
      <c r="A5" s="17" t="s">
        <v>155</v>
      </c>
      <c r="B5" s="18">
        <v>48244000</v>
      </c>
      <c r="C5" s="19" t="s">
        <v>156</v>
      </c>
      <c r="D5" s="20">
        <v>23762000</v>
      </c>
    </row>
    <row r="6" spans="1:4" ht="18" customHeight="1" x14ac:dyDescent="0.15">
      <c r="A6" s="21"/>
      <c r="B6" s="22"/>
      <c r="C6" s="23" t="s">
        <v>157</v>
      </c>
      <c r="D6" s="24">
        <v>18682000</v>
      </c>
    </row>
    <row r="7" spans="1:4" ht="18" customHeight="1" x14ac:dyDescent="0.15">
      <c r="A7" s="21"/>
      <c r="B7" s="22"/>
      <c r="C7" s="23" t="s">
        <v>158</v>
      </c>
      <c r="D7" s="24">
        <v>465000</v>
      </c>
    </row>
    <row r="8" spans="1:4" ht="18" customHeight="1" x14ac:dyDescent="0.15">
      <c r="A8" s="21"/>
      <c r="B8" s="22"/>
      <c r="C8" s="23" t="s">
        <v>159</v>
      </c>
      <c r="D8" s="24">
        <v>2230000</v>
      </c>
    </row>
    <row r="9" spans="1:4" ht="18" customHeight="1" x14ac:dyDescent="0.15">
      <c r="A9" s="21"/>
      <c r="B9" s="22"/>
      <c r="C9" s="23" t="s">
        <v>160</v>
      </c>
      <c r="D9" s="24">
        <v>715000</v>
      </c>
    </row>
    <row r="10" spans="1:4" ht="18" customHeight="1" x14ac:dyDescent="0.15">
      <c r="A10" s="25"/>
      <c r="B10" s="26"/>
      <c r="C10" s="23" t="s">
        <v>161</v>
      </c>
      <c r="D10" s="24">
        <v>2390000</v>
      </c>
    </row>
    <row r="11" spans="1:4" ht="18" customHeight="1" x14ac:dyDescent="0.15">
      <c r="A11" s="27" t="s">
        <v>162</v>
      </c>
      <c r="B11" s="28">
        <v>716000</v>
      </c>
      <c r="C11" s="23" t="s">
        <v>163</v>
      </c>
      <c r="D11" s="24">
        <v>180000</v>
      </c>
    </row>
    <row r="12" spans="1:4" ht="18" customHeight="1" x14ac:dyDescent="0.15">
      <c r="A12" s="21"/>
      <c r="B12" s="22"/>
      <c r="C12" s="23" t="s">
        <v>164</v>
      </c>
      <c r="D12" s="24">
        <v>500000</v>
      </c>
    </row>
    <row r="13" spans="1:4" ht="18" customHeight="1" x14ac:dyDescent="0.15">
      <c r="A13" s="21"/>
      <c r="B13" s="22"/>
      <c r="C13" s="23" t="s">
        <v>165</v>
      </c>
      <c r="D13" s="24">
        <v>36000</v>
      </c>
    </row>
    <row r="14" spans="1:4" ht="18" customHeight="1" x14ac:dyDescent="0.15">
      <c r="A14" s="23" t="s">
        <v>166</v>
      </c>
      <c r="B14" s="24">
        <v>20000</v>
      </c>
      <c r="C14" s="23" t="s">
        <v>167</v>
      </c>
      <c r="D14" s="24">
        <v>20000</v>
      </c>
    </row>
    <row r="15" spans="1:4" ht="18" customHeight="1" x14ac:dyDescent="0.15">
      <c r="A15" s="23" t="s">
        <v>168</v>
      </c>
      <c r="B15" s="24">
        <v>250000</v>
      </c>
      <c r="C15" s="23" t="s">
        <v>169</v>
      </c>
      <c r="D15" s="24">
        <v>250000</v>
      </c>
    </row>
    <row r="16" spans="1:4" ht="18" customHeight="1" x14ac:dyDescent="0.15">
      <c r="A16" s="23" t="s">
        <v>170</v>
      </c>
      <c r="B16" s="24">
        <v>200000</v>
      </c>
      <c r="C16" s="23" t="s">
        <v>171</v>
      </c>
      <c r="D16" s="24">
        <v>200000</v>
      </c>
    </row>
    <row r="17" spans="1:4" ht="18" customHeight="1" x14ac:dyDescent="0.15">
      <c r="A17" s="23" t="s">
        <v>761</v>
      </c>
      <c r="B17" s="24">
        <v>500000</v>
      </c>
      <c r="C17" s="23" t="s">
        <v>172</v>
      </c>
      <c r="D17" s="24">
        <v>500000</v>
      </c>
    </row>
    <row r="18" spans="1:4" ht="18" customHeight="1" x14ac:dyDescent="0.15">
      <c r="A18" s="23" t="s">
        <v>762</v>
      </c>
      <c r="B18" s="24">
        <v>7800000</v>
      </c>
      <c r="C18" s="23" t="s">
        <v>173</v>
      </c>
      <c r="D18" s="24">
        <v>7800000</v>
      </c>
    </row>
    <row r="19" spans="1:4" ht="18" customHeight="1" x14ac:dyDescent="0.15">
      <c r="A19" s="23" t="s">
        <v>763</v>
      </c>
      <c r="B19" s="24">
        <v>120000</v>
      </c>
      <c r="C19" s="23" t="s">
        <v>72</v>
      </c>
      <c r="D19" s="24">
        <v>120000</v>
      </c>
    </row>
    <row r="20" spans="1:4" ht="18" customHeight="1" x14ac:dyDescent="0.15">
      <c r="A20" s="21" t="s">
        <v>764</v>
      </c>
      <c r="B20" s="22">
        <v>440000</v>
      </c>
      <c r="C20" s="25" t="s">
        <v>174</v>
      </c>
      <c r="D20" s="26">
        <v>440000</v>
      </c>
    </row>
    <row r="21" spans="1:4" ht="18" customHeight="1" x14ac:dyDescent="0.15">
      <c r="A21" s="27" t="s">
        <v>765</v>
      </c>
      <c r="B21" s="28">
        <v>4200000</v>
      </c>
      <c r="C21" s="23" t="s">
        <v>175</v>
      </c>
      <c r="D21" s="24">
        <v>3900000</v>
      </c>
    </row>
    <row r="22" spans="1:4" ht="18" customHeight="1" x14ac:dyDescent="0.15">
      <c r="A22" s="25"/>
      <c r="B22" s="26"/>
      <c r="C22" s="23" t="s">
        <v>176</v>
      </c>
      <c r="D22" s="24">
        <v>300000</v>
      </c>
    </row>
    <row r="23" spans="1:4" ht="18" customHeight="1" x14ac:dyDescent="0.15">
      <c r="A23" s="21" t="s">
        <v>177</v>
      </c>
      <c r="B23" s="22">
        <v>42000</v>
      </c>
      <c r="C23" s="23" t="s">
        <v>178</v>
      </c>
      <c r="D23" s="24">
        <v>42000</v>
      </c>
    </row>
    <row r="24" spans="1:4" ht="18" customHeight="1" x14ac:dyDescent="0.15">
      <c r="A24" s="27" t="s">
        <v>766</v>
      </c>
      <c r="B24" s="28">
        <v>495280</v>
      </c>
      <c r="C24" s="23" t="s">
        <v>179</v>
      </c>
      <c r="D24" s="24">
        <v>285000</v>
      </c>
    </row>
    <row r="25" spans="1:4" ht="18" customHeight="1" x14ac:dyDescent="0.15">
      <c r="A25" s="21"/>
      <c r="B25" s="22"/>
      <c r="C25" s="23" t="s">
        <v>180</v>
      </c>
      <c r="D25" s="24">
        <v>113000</v>
      </c>
    </row>
    <row r="26" spans="1:4" ht="18" customHeight="1" x14ac:dyDescent="0.15">
      <c r="A26" s="21"/>
      <c r="B26" s="21"/>
      <c r="C26" s="23" t="s">
        <v>181</v>
      </c>
      <c r="D26" s="24">
        <v>5000</v>
      </c>
    </row>
    <row r="27" spans="1:4" ht="18" customHeight="1" x14ac:dyDescent="0.15">
      <c r="A27" s="27" t="s">
        <v>767</v>
      </c>
      <c r="B27" s="28">
        <v>1467075</v>
      </c>
      <c r="C27" s="23" t="s">
        <v>182</v>
      </c>
      <c r="D27" s="24">
        <v>13115</v>
      </c>
    </row>
    <row r="28" spans="1:4" ht="18" customHeight="1" x14ac:dyDescent="0.15">
      <c r="A28" s="21"/>
      <c r="B28" s="22"/>
      <c r="C28" s="23" t="s">
        <v>183</v>
      </c>
      <c r="D28" s="24">
        <v>27000</v>
      </c>
    </row>
    <row r="29" spans="1:4" ht="18" customHeight="1" x14ac:dyDescent="0.15">
      <c r="A29" s="21"/>
      <c r="B29" s="22"/>
      <c r="C29" s="23" t="s">
        <v>184</v>
      </c>
      <c r="D29" s="24">
        <v>35000</v>
      </c>
    </row>
    <row r="30" spans="1:4" ht="18" customHeight="1" x14ac:dyDescent="0.15">
      <c r="A30" s="29"/>
      <c r="B30" s="30"/>
      <c r="C30" s="23" t="s">
        <v>185</v>
      </c>
      <c r="D30" s="24">
        <v>185000</v>
      </c>
    </row>
    <row r="31" spans="1:4" ht="18" customHeight="1" x14ac:dyDescent="0.15">
      <c r="A31" s="29"/>
      <c r="B31" s="30"/>
      <c r="C31" s="23" t="s">
        <v>186</v>
      </c>
      <c r="D31" s="24">
        <v>258000</v>
      </c>
    </row>
    <row r="32" spans="1:4" ht="18" customHeight="1" x14ac:dyDescent="0.15">
      <c r="A32" s="21"/>
      <c r="B32" s="22"/>
      <c r="C32" s="23" t="s">
        <v>187</v>
      </c>
      <c r="D32" s="24">
        <v>241000</v>
      </c>
    </row>
    <row r="33" spans="1:4" ht="18" customHeight="1" x14ac:dyDescent="0.15">
      <c r="A33" s="21"/>
      <c r="B33" s="22"/>
      <c r="C33" s="23" t="s">
        <v>188</v>
      </c>
      <c r="D33" s="24">
        <v>170000</v>
      </c>
    </row>
    <row r="34" spans="1:4" ht="18" customHeight="1" x14ac:dyDescent="0.15">
      <c r="A34" s="21"/>
      <c r="B34" s="22"/>
      <c r="C34" s="23" t="s">
        <v>189</v>
      </c>
      <c r="D34" s="24">
        <v>48000</v>
      </c>
    </row>
    <row r="35" spans="1:4" ht="18" customHeight="1" x14ac:dyDescent="0.15">
      <c r="A35" s="21"/>
      <c r="B35" s="22"/>
      <c r="C35" s="23" t="s">
        <v>190</v>
      </c>
      <c r="D35" s="24">
        <v>107000</v>
      </c>
    </row>
    <row r="36" spans="1:4" ht="18" customHeight="1" x14ac:dyDescent="0.15">
      <c r="A36" s="21"/>
      <c r="B36" s="22"/>
      <c r="C36" s="23" t="s">
        <v>191</v>
      </c>
      <c r="D36" s="24">
        <v>36000</v>
      </c>
    </row>
    <row r="37" spans="1:4" ht="18" customHeight="1" x14ac:dyDescent="0.15">
      <c r="A37" s="21"/>
      <c r="B37" s="22"/>
      <c r="C37" s="23" t="s">
        <v>192</v>
      </c>
      <c r="D37" s="24">
        <v>31000</v>
      </c>
    </row>
    <row r="38" spans="1:4" ht="18" customHeight="1" x14ac:dyDescent="0.15">
      <c r="A38" s="21"/>
      <c r="B38" s="22"/>
      <c r="C38" s="23" t="s">
        <v>193</v>
      </c>
      <c r="D38" s="24">
        <v>28000</v>
      </c>
    </row>
    <row r="39" spans="1:4" ht="18" customHeight="1" x14ac:dyDescent="0.15">
      <c r="A39" s="21"/>
      <c r="B39" s="22"/>
      <c r="C39" s="23" t="s">
        <v>194</v>
      </c>
      <c r="D39" s="24">
        <v>35000</v>
      </c>
    </row>
    <row r="40" spans="1:4" ht="18" customHeight="1" x14ac:dyDescent="0.15">
      <c r="A40" s="21"/>
      <c r="B40" s="22"/>
      <c r="C40" s="23" t="s">
        <v>195</v>
      </c>
      <c r="D40" s="24">
        <v>25000</v>
      </c>
    </row>
    <row r="41" spans="1:4" ht="18" customHeight="1" x14ac:dyDescent="0.15">
      <c r="A41" s="21"/>
      <c r="B41" s="22"/>
      <c r="C41" s="23" t="s">
        <v>196</v>
      </c>
      <c r="D41" s="24">
        <v>18000</v>
      </c>
    </row>
    <row r="42" spans="1:4" ht="18" customHeight="1" x14ac:dyDescent="0.15">
      <c r="A42" s="21"/>
      <c r="B42" s="22"/>
      <c r="C42" s="23" t="s">
        <v>197</v>
      </c>
      <c r="D42" s="24">
        <v>56000</v>
      </c>
    </row>
    <row r="43" spans="1:4" ht="18" customHeight="1" x14ac:dyDescent="0.15">
      <c r="A43" s="21"/>
      <c r="B43" s="22"/>
      <c r="C43" s="23" t="s">
        <v>198</v>
      </c>
      <c r="D43" s="24">
        <v>42000</v>
      </c>
    </row>
    <row r="44" spans="1:4" ht="18" customHeight="1" x14ac:dyDescent="0.15">
      <c r="A44" s="25"/>
      <c r="B44" s="26"/>
      <c r="C44" s="23" t="s">
        <v>199</v>
      </c>
      <c r="D44" s="24">
        <v>12000</v>
      </c>
    </row>
    <row r="45" spans="1:4" ht="18" customHeight="1" x14ac:dyDescent="0.15">
      <c r="A45" s="27" t="s">
        <v>768</v>
      </c>
      <c r="B45" s="28">
        <v>20504780</v>
      </c>
      <c r="C45" s="23" t="s">
        <v>200</v>
      </c>
      <c r="D45" s="24">
        <v>220000</v>
      </c>
    </row>
    <row r="46" spans="1:4" s="179" customFormat="1" ht="18" customHeight="1" x14ac:dyDescent="0.15">
      <c r="A46" s="21"/>
      <c r="B46" s="22"/>
      <c r="C46" s="23" t="s">
        <v>201</v>
      </c>
      <c r="D46" s="24">
        <v>1505600</v>
      </c>
    </row>
    <row r="47" spans="1:4" ht="18" customHeight="1" x14ac:dyDescent="0.15">
      <c r="A47" s="25"/>
      <c r="B47" s="26"/>
      <c r="C47" s="25" t="s">
        <v>202</v>
      </c>
      <c r="D47" s="26">
        <v>460000</v>
      </c>
    </row>
    <row r="48" spans="1:4" ht="18" customHeight="1" x14ac:dyDescent="0.15">
      <c r="A48" s="21"/>
      <c r="B48" s="22"/>
      <c r="C48" s="25" t="s">
        <v>203</v>
      </c>
      <c r="D48" s="26">
        <v>234500</v>
      </c>
    </row>
    <row r="49" spans="1:4" ht="18" customHeight="1" x14ac:dyDescent="0.15">
      <c r="A49" s="21"/>
      <c r="B49" s="22"/>
      <c r="C49" s="23" t="s">
        <v>204</v>
      </c>
      <c r="D49" s="24">
        <v>10500</v>
      </c>
    </row>
    <row r="50" spans="1:4" ht="18" customHeight="1" x14ac:dyDescent="0.15">
      <c r="A50" s="21"/>
      <c r="B50" s="22"/>
      <c r="C50" s="23" t="s">
        <v>205</v>
      </c>
      <c r="D50" s="24">
        <v>347000</v>
      </c>
    </row>
    <row r="51" spans="1:4" ht="18" customHeight="1" x14ac:dyDescent="0.15">
      <c r="A51" s="21"/>
      <c r="B51" s="22"/>
      <c r="C51" s="23" t="s">
        <v>206</v>
      </c>
      <c r="D51" s="26">
        <v>859000</v>
      </c>
    </row>
    <row r="52" spans="1:4" ht="18" customHeight="1" x14ac:dyDescent="0.15">
      <c r="A52" s="21"/>
      <c r="B52" s="22"/>
      <c r="C52" s="25" t="s">
        <v>207</v>
      </c>
      <c r="D52" s="26">
        <v>1670000</v>
      </c>
    </row>
    <row r="53" spans="1:4" ht="18" customHeight="1" x14ac:dyDescent="0.15">
      <c r="A53" s="21"/>
      <c r="B53" s="22"/>
      <c r="C53" s="23" t="s">
        <v>208</v>
      </c>
      <c r="D53" s="24">
        <v>1101000</v>
      </c>
    </row>
    <row r="54" spans="1:4" ht="18" customHeight="1" x14ac:dyDescent="0.15">
      <c r="A54" s="21"/>
      <c r="B54" s="22"/>
      <c r="C54" s="23" t="s">
        <v>209</v>
      </c>
      <c r="D54" s="24">
        <v>700000</v>
      </c>
    </row>
    <row r="55" spans="1:4" ht="18" customHeight="1" x14ac:dyDescent="0.15">
      <c r="A55" s="21"/>
      <c r="B55" s="22"/>
      <c r="C55" s="23" t="s">
        <v>210</v>
      </c>
      <c r="D55" s="24">
        <v>3510000</v>
      </c>
    </row>
    <row r="56" spans="1:4" ht="18" customHeight="1" x14ac:dyDescent="0.15">
      <c r="A56" s="21"/>
      <c r="B56" s="22"/>
      <c r="C56" s="23" t="s">
        <v>211</v>
      </c>
      <c r="D56" s="24">
        <v>3058250</v>
      </c>
    </row>
    <row r="57" spans="1:4" ht="18" customHeight="1" x14ac:dyDescent="0.15">
      <c r="A57" s="21"/>
      <c r="B57" s="22"/>
      <c r="C57" s="23" t="s">
        <v>212</v>
      </c>
      <c r="D57" s="24">
        <v>2259000</v>
      </c>
    </row>
    <row r="58" spans="1:4" ht="18" customHeight="1" x14ac:dyDescent="0.15">
      <c r="A58" s="21"/>
      <c r="B58" s="22"/>
      <c r="C58" s="23" t="s">
        <v>213</v>
      </c>
      <c r="D58" s="24">
        <v>150600</v>
      </c>
    </row>
    <row r="59" spans="1:4" ht="18" customHeight="1" x14ac:dyDescent="0.15">
      <c r="A59" s="21"/>
      <c r="B59" s="22"/>
      <c r="C59" s="23" t="s">
        <v>214</v>
      </c>
      <c r="D59" s="24">
        <v>10500</v>
      </c>
    </row>
    <row r="60" spans="1:4" ht="18" customHeight="1" x14ac:dyDescent="0.15">
      <c r="A60" s="21"/>
      <c r="B60" s="22"/>
      <c r="C60" s="23" t="s">
        <v>215</v>
      </c>
      <c r="D60" s="24">
        <v>35000</v>
      </c>
    </row>
    <row r="61" spans="1:4" ht="18" customHeight="1" x14ac:dyDescent="0.15">
      <c r="A61" s="21"/>
      <c r="B61" s="22"/>
      <c r="C61" s="23" t="s">
        <v>216</v>
      </c>
      <c r="D61" s="24">
        <v>623000</v>
      </c>
    </row>
    <row r="62" spans="1:4" ht="18" customHeight="1" x14ac:dyDescent="0.15">
      <c r="A62" s="21"/>
      <c r="B62" s="22"/>
      <c r="C62" s="23" t="s">
        <v>217</v>
      </c>
      <c r="D62" s="24">
        <v>22100</v>
      </c>
    </row>
    <row r="63" spans="1:4" ht="18" customHeight="1" x14ac:dyDescent="0.15">
      <c r="A63" s="21"/>
      <c r="B63" s="22"/>
      <c r="C63" s="23" t="s">
        <v>218</v>
      </c>
      <c r="D63" s="24">
        <v>64800</v>
      </c>
    </row>
    <row r="64" spans="1:4" ht="18" customHeight="1" x14ac:dyDescent="0.15">
      <c r="A64" s="21"/>
      <c r="B64" s="22"/>
      <c r="C64" s="25" t="s">
        <v>219</v>
      </c>
      <c r="D64" s="24">
        <v>242450</v>
      </c>
    </row>
    <row r="65" spans="1:4" ht="18" customHeight="1" x14ac:dyDescent="0.15">
      <c r="A65" s="21"/>
      <c r="B65" s="22"/>
      <c r="C65" s="23" t="s">
        <v>220</v>
      </c>
      <c r="D65" s="24">
        <v>255200</v>
      </c>
    </row>
    <row r="66" spans="1:4" ht="18" customHeight="1" x14ac:dyDescent="0.15">
      <c r="A66" s="21"/>
      <c r="B66" s="22"/>
      <c r="C66" s="23" t="s">
        <v>221</v>
      </c>
      <c r="D66" s="24">
        <v>129300</v>
      </c>
    </row>
    <row r="67" spans="1:4" ht="18" customHeight="1" x14ac:dyDescent="0.15">
      <c r="A67" s="21"/>
      <c r="B67" s="22"/>
      <c r="C67" s="23" t="s">
        <v>222</v>
      </c>
      <c r="D67" s="24">
        <v>938000</v>
      </c>
    </row>
    <row r="68" spans="1:4" ht="18" customHeight="1" x14ac:dyDescent="0.15">
      <c r="A68" s="21"/>
      <c r="B68" s="22"/>
      <c r="C68" s="23" t="s">
        <v>223</v>
      </c>
      <c r="D68" s="24">
        <v>15500</v>
      </c>
    </row>
    <row r="69" spans="1:4" ht="18" customHeight="1" x14ac:dyDescent="0.15">
      <c r="A69" s="21"/>
      <c r="B69" s="22"/>
      <c r="C69" s="23" t="s">
        <v>224</v>
      </c>
      <c r="D69" s="24">
        <v>397700</v>
      </c>
    </row>
    <row r="70" spans="1:4" ht="18" customHeight="1" x14ac:dyDescent="0.15">
      <c r="A70" s="21"/>
      <c r="B70" s="22"/>
      <c r="C70" s="23" t="s">
        <v>225</v>
      </c>
      <c r="D70" s="24">
        <v>46000</v>
      </c>
    </row>
    <row r="71" spans="1:4" ht="18" customHeight="1" x14ac:dyDescent="0.15">
      <c r="A71" s="21"/>
      <c r="B71" s="22"/>
      <c r="C71" s="23" t="s">
        <v>226</v>
      </c>
      <c r="D71" s="24">
        <v>53500</v>
      </c>
    </row>
    <row r="72" spans="1:4" ht="18" customHeight="1" x14ac:dyDescent="0.15">
      <c r="A72" s="21"/>
      <c r="B72" s="22"/>
      <c r="C72" s="23" t="s">
        <v>227</v>
      </c>
      <c r="D72" s="24">
        <v>94300</v>
      </c>
    </row>
    <row r="73" spans="1:4" ht="18" customHeight="1" x14ac:dyDescent="0.15">
      <c r="A73" s="21"/>
      <c r="B73" s="22"/>
      <c r="C73" s="23" t="s">
        <v>228</v>
      </c>
      <c r="D73" s="24">
        <v>58700</v>
      </c>
    </row>
    <row r="74" spans="1:4" ht="18" customHeight="1" x14ac:dyDescent="0.15">
      <c r="A74" s="21"/>
      <c r="B74" s="22"/>
      <c r="C74" s="23" t="s">
        <v>229</v>
      </c>
      <c r="D74" s="24">
        <v>189700</v>
      </c>
    </row>
    <row r="75" spans="1:4" ht="18" customHeight="1" x14ac:dyDescent="0.15">
      <c r="A75" s="21"/>
      <c r="B75" s="22"/>
      <c r="C75" s="23" t="s">
        <v>230</v>
      </c>
      <c r="D75" s="24">
        <v>35000</v>
      </c>
    </row>
    <row r="76" spans="1:4" ht="18" customHeight="1" x14ac:dyDescent="0.15">
      <c r="A76" s="25"/>
      <c r="B76" s="26"/>
      <c r="C76" s="23" t="s">
        <v>231</v>
      </c>
      <c r="D76" s="24">
        <v>61000</v>
      </c>
    </row>
    <row r="77" spans="1:4" ht="18" customHeight="1" x14ac:dyDescent="0.15">
      <c r="A77" s="21" t="s">
        <v>769</v>
      </c>
      <c r="B77" s="22">
        <v>7394680</v>
      </c>
      <c r="C77" s="23" t="s">
        <v>201</v>
      </c>
      <c r="D77" s="24">
        <v>752800</v>
      </c>
    </row>
    <row r="78" spans="1:4" ht="18" customHeight="1" x14ac:dyDescent="0.15">
      <c r="A78" s="21"/>
      <c r="B78" s="22"/>
      <c r="C78" s="23" t="s">
        <v>202</v>
      </c>
      <c r="D78" s="24">
        <v>230000</v>
      </c>
    </row>
    <row r="79" spans="1:4" ht="18" customHeight="1" x14ac:dyDescent="0.15">
      <c r="A79" s="21"/>
      <c r="B79" s="22"/>
      <c r="C79" s="23" t="s">
        <v>200</v>
      </c>
      <c r="D79" s="24">
        <v>110000</v>
      </c>
    </row>
    <row r="80" spans="1:4" ht="18" customHeight="1" x14ac:dyDescent="0.15">
      <c r="A80" s="21"/>
      <c r="B80" s="22"/>
      <c r="C80" s="23" t="s">
        <v>232</v>
      </c>
      <c r="D80" s="24">
        <v>655000</v>
      </c>
    </row>
    <row r="81" spans="1:4" ht="18" customHeight="1" x14ac:dyDescent="0.15">
      <c r="A81" s="21"/>
      <c r="B81" s="22"/>
      <c r="C81" s="23" t="s">
        <v>233</v>
      </c>
      <c r="D81" s="24">
        <v>5250</v>
      </c>
    </row>
    <row r="82" spans="1:4" ht="18" customHeight="1" x14ac:dyDescent="0.15">
      <c r="A82" s="21"/>
      <c r="B82" s="22"/>
      <c r="C82" s="23" t="s">
        <v>234</v>
      </c>
      <c r="D82" s="24">
        <v>597000</v>
      </c>
    </row>
    <row r="83" spans="1:4" ht="18" customHeight="1" x14ac:dyDescent="0.15">
      <c r="A83" s="21"/>
      <c r="B83" s="22"/>
      <c r="C83" s="23" t="s">
        <v>235</v>
      </c>
      <c r="D83" s="26">
        <v>429500</v>
      </c>
    </row>
    <row r="84" spans="1:4" ht="18" customHeight="1" x14ac:dyDescent="0.15">
      <c r="A84" s="21"/>
      <c r="B84" s="22"/>
      <c r="C84" s="25" t="s">
        <v>236</v>
      </c>
      <c r="D84" s="26">
        <v>791000</v>
      </c>
    </row>
    <row r="85" spans="1:4" ht="18" customHeight="1" x14ac:dyDescent="0.15">
      <c r="A85" s="21"/>
      <c r="B85" s="22"/>
      <c r="C85" s="23" t="s">
        <v>237</v>
      </c>
      <c r="D85" s="24">
        <v>395000</v>
      </c>
    </row>
    <row r="86" spans="1:4" ht="18" customHeight="1" x14ac:dyDescent="0.15">
      <c r="A86" s="21"/>
      <c r="B86" s="22"/>
      <c r="C86" s="23" t="s">
        <v>238</v>
      </c>
      <c r="D86" s="24">
        <v>350000</v>
      </c>
    </row>
    <row r="87" spans="1:4" ht="18" customHeight="1" x14ac:dyDescent="0.15">
      <c r="A87" s="21"/>
      <c r="B87" s="22"/>
      <c r="C87" s="23" t="s">
        <v>210</v>
      </c>
      <c r="D87" s="24">
        <v>760000</v>
      </c>
    </row>
    <row r="88" spans="1:4" ht="18" customHeight="1" x14ac:dyDescent="0.15">
      <c r="A88" s="21"/>
      <c r="B88" s="22"/>
      <c r="C88" s="23" t="s">
        <v>214</v>
      </c>
      <c r="D88" s="24">
        <v>5200</v>
      </c>
    </row>
    <row r="89" spans="1:4" ht="18" customHeight="1" x14ac:dyDescent="0.15">
      <c r="A89" s="21"/>
      <c r="B89" s="22"/>
      <c r="C89" s="23" t="s">
        <v>239</v>
      </c>
      <c r="D89" s="24">
        <v>1610</v>
      </c>
    </row>
    <row r="90" spans="1:4" ht="18" customHeight="1" x14ac:dyDescent="0.15">
      <c r="A90" s="21"/>
      <c r="B90" s="22"/>
      <c r="C90" s="23" t="s">
        <v>240</v>
      </c>
      <c r="D90" s="24">
        <v>290000</v>
      </c>
    </row>
    <row r="91" spans="1:4" ht="18" customHeight="1" x14ac:dyDescent="0.15">
      <c r="A91" s="21"/>
      <c r="B91" s="22"/>
      <c r="C91" s="25" t="s">
        <v>241</v>
      </c>
      <c r="D91" s="26">
        <v>67400</v>
      </c>
    </row>
    <row r="92" spans="1:4" ht="18" customHeight="1" x14ac:dyDescent="0.15">
      <c r="A92" s="25"/>
      <c r="B92" s="26"/>
      <c r="C92" s="23" t="s">
        <v>219</v>
      </c>
      <c r="D92" s="24">
        <v>136630</v>
      </c>
    </row>
    <row r="93" spans="1:4" ht="18" customHeight="1" x14ac:dyDescent="0.15">
      <c r="A93" s="21"/>
      <c r="B93" s="22"/>
      <c r="C93" s="25" t="s">
        <v>242</v>
      </c>
      <c r="D93" s="26">
        <v>156000</v>
      </c>
    </row>
    <row r="94" spans="1:4" ht="18" customHeight="1" x14ac:dyDescent="0.15">
      <c r="A94" s="21"/>
      <c r="B94" s="22"/>
      <c r="C94" s="23" t="s">
        <v>243</v>
      </c>
      <c r="D94" s="24">
        <v>140000</v>
      </c>
    </row>
    <row r="95" spans="1:4" ht="18" customHeight="1" x14ac:dyDescent="0.15">
      <c r="A95" s="21"/>
      <c r="B95" s="22"/>
      <c r="C95" s="23" t="s">
        <v>244</v>
      </c>
      <c r="D95" s="24">
        <v>56000</v>
      </c>
    </row>
    <row r="96" spans="1:4" ht="18" customHeight="1" x14ac:dyDescent="0.15">
      <c r="A96" s="21"/>
      <c r="B96" s="22"/>
      <c r="C96" s="25" t="s">
        <v>245</v>
      </c>
      <c r="D96" s="31">
        <v>3000</v>
      </c>
    </row>
    <row r="97" spans="1:4" ht="18" customHeight="1" x14ac:dyDescent="0.15">
      <c r="A97" s="21"/>
      <c r="B97" s="22"/>
      <c r="C97" s="25" t="s">
        <v>246</v>
      </c>
      <c r="D97" s="31">
        <v>7600</v>
      </c>
    </row>
    <row r="98" spans="1:4" ht="18" customHeight="1" x14ac:dyDescent="0.15">
      <c r="A98" s="21"/>
      <c r="B98" s="22"/>
      <c r="C98" s="23" t="s">
        <v>247</v>
      </c>
      <c r="D98" s="24">
        <v>8000</v>
      </c>
    </row>
    <row r="99" spans="1:4" ht="18" customHeight="1" x14ac:dyDescent="0.15">
      <c r="A99" s="21"/>
      <c r="B99" s="22"/>
      <c r="C99" s="23" t="s">
        <v>248</v>
      </c>
      <c r="D99" s="24">
        <v>63600</v>
      </c>
    </row>
    <row r="100" spans="1:4" ht="18" customHeight="1" x14ac:dyDescent="0.15">
      <c r="A100" s="21"/>
      <c r="B100" s="22"/>
      <c r="C100" s="23" t="s">
        <v>249</v>
      </c>
      <c r="D100" s="24">
        <v>10000</v>
      </c>
    </row>
    <row r="101" spans="1:4" ht="18" customHeight="1" x14ac:dyDescent="0.15">
      <c r="A101" s="21"/>
      <c r="B101" s="22"/>
      <c r="C101" s="25" t="s">
        <v>250</v>
      </c>
      <c r="D101" s="24">
        <v>650</v>
      </c>
    </row>
    <row r="102" spans="1:4" ht="18" customHeight="1" x14ac:dyDescent="0.15">
      <c r="A102" s="21"/>
      <c r="B102" s="22"/>
      <c r="C102" s="23" t="s">
        <v>251</v>
      </c>
      <c r="D102" s="24">
        <v>560000</v>
      </c>
    </row>
    <row r="103" spans="1:4" ht="18" customHeight="1" x14ac:dyDescent="0.15">
      <c r="A103" s="21"/>
      <c r="B103" s="22"/>
      <c r="C103" s="23" t="s">
        <v>252</v>
      </c>
      <c r="D103" s="24">
        <v>66300</v>
      </c>
    </row>
    <row r="104" spans="1:4" ht="18" customHeight="1" x14ac:dyDescent="0.15">
      <c r="A104" s="21"/>
      <c r="B104" s="22"/>
      <c r="C104" s="23" t="s">
        <v>253</v>
      </c>
      <c r="D104" s="24">
        <v>94400</v>
      </c>
    </row>
    <row r="105" spans="1:4" ht="18" customHeight="1" x14ac:dyDescent="0.15">
      <c r="A105" s="21"/>
      <c r="B105" s="22"/>
      <c r="C105" s="23" t="s">
        <v>254</v>
      </c>
      <c r="D105" s="24">
        <v>11500</v>
      </c>
    </row>
    <row r="106" spans="1:4" ht="18" customHeight="1" x14ac:dyDescent="0.15">
      <c r="A106" s="27" t="s">
        <v>770</v>
      </c>
      <c r="B106" s="28">
        <v>85610</v>
      </c>
      <c r="C106" s="23" t="s">
        <v>255</v>
      </c>
      <c r="D106" s="24">
        <v>7290</v>
      </c>
    </row>
    <row r="107" spans="1:4" ht="18" customHeight="1" x14ac:dyDescent="0.15">
      <c r="A107" s="21"/>
      <c r="B107" s="22"/>
      <c r="C107" s="23" t="s">
        <v>256</v>
      </c>
      <c r="D107" s="24">
        <v>50000</v>
      </c>
    </row>
    <row r="108" spans="1:4" ht="18" customHeight="1" x14ac:dyDescent="0.15">
      <c r="A108" s="27" t="s">
        <v>771</v>
      </c>
      <c r="B108" s="28">
        <v>13010</v>
      </c>
      <c r="C108" s="21" t="s">
        <v>257</v>
      </c>
      <c r="D108" s="22">
        <v>1010</v>
      </c>
    </row>
    <row r="109" spans="1:4" ht="18" customHeight="1" x14ac:dyDescent="0.15">
      <c r="A109" s="21"/>
      <c r="B109" s="22"/>
      <c r="C109" s="23" t="s">
        <v>258</v>
      </c>
      <c r="D109" s="24">
        <v>7000</v>
      </c>
    </row>
    <row r="110" spans="1:4" ht="18" customHeight="1" x14ac:dyDescent="0.15">
      <c r="A110" s="21"/>
      <c r="B110" s="22"/>
      <c r="C110" s="25" t="s">
        <v>259</v>
      </c>
      <c r="D110" s="26">
        <v>5000</v>
      </c>
    </row>
    <row r="111" spans="1:4" ht="18" customHeight="1" x14ac:dyDescent="0.15">
      <c r="A111" s="27" t="s">
        <v>772</v>
      </c>
      <c r="B111" s="28">
        <v>6942710</v>
      </c>
      <c r="C111" s="23" t="s">
        <v>260</v>
      </c>
      <c r="D111" s="24">
        <v>5500000</v>
      </c>
    </row>
    <row r="112" spans="1:4" ht="18" customHeight="1" x14ac:dyDescent="0.15">
      <c r="A112" s="21"/>
      <c r="B112" s="22"/>
      <c r="C112" s="23" t="s">
        <v>261</v>
      </c>
      <c r="D112" s="24">
        <v>12500</v>
      </c>
    </row>
    <row r="113" spans="1:4" ht="18" customHeight="1" x14ac:dyDescent="0.15">
      <c r="A113" s="21"/>
      <c r="B113" s="22"/>
      <c r="C113" s="23" t="s">
        <v>262</v>
      </c>
      <c r="D113" s="24">
        <v>1316000</v>
      </c>
    </row>
    <row r="114" spans="1:4" ht="18" customHeight="1" x14ac:dyDescent="0.15">
      <c r="A114" s="25"/>
      <c r="B114" s="26"/>
      <c r="C114" s="23" t="s">
        <v>263</v>
      </c>
      <c r="D114" s="24">
        <v>22100</v>
      </c>
    </row>
    <row r="115" spans="1:4" ht="18" customHeight="1" x14ac:dyDescent="0.15">
      <c r="A115" s="23" t="s">
        <v>773</v>
      </c>
      <c r="B115" s="24">
        <v>1000000</v>
      </c>
      <c r="C115" s="23" t="s">
        <v>264</v>
      </c>
      <c r="D115" s="24">
        <v>1000000</v>
      </c>
    </row>
    <row r="116" spans="1:4" ht="18" hidden="1" customHeight="1" outlineLevel="1" x14ac:dyDescent="0.15">
      <c r="A116" s="21"/>
      <c r="B116" s="22"/>
      <c r="C116" s="23" t="s">
        <v>265</v>
      </c>
      <c r="D116" s="24">
        <v>170</v>
      </c>
    </row>
    <row r="117" spans="1:4" ht="18" customHeight="1" collapsed="1" x14ac:dyDescent="0.15">
      <c r="A117" s="27" t="s">
        <v>774</v>
      </c>
      <c r="B117" s="28">
        <v>3201055</v>
      </c>
      <c r="C117" s="23" t="s">
        <v>266</v>
      </c>
      <c r="D117" s="26">
        <v>100000</v>
      </c>
    </row>
    <row r="118" spans="1:4" ht="18" customHeight="1" x14ac:dyDescent="0.15">
      <c r="A118" s="21"/>
      <c r="B118" s="22"/>
      <c r="C118" s="23" t="s">
        <v>267</v>
      </c>
      <c r="D118" s="24">
        <v>20000</v>
      </c>
    </row>
    <row r="119" spans="1:4" ht="18" customHeight="1" x14ac:dyDescent="0.15">
      <c r="A119" s="21"/>
      <c r="B119" s="22"/>
      <c r="C119" s="25" t="s">
        <v>268</v>
      </c>
      <c r="D119" s="26">
        <v>142500</v>
      </c>
    </row>
    <row r="120" spans="1:4" ht="18" customHeight="1" x14ac:dyDescent="0.15">
      <c r="A120" s="21"/>
      <c r="B120" s="22"/>
      <c r="C120" s="23" t="s">
        <v>269</v>
      </c>
      <c r="D120" s="24">
        <v>70000</v>
      </c>
    </row>
    <row r="121" spans="1:4" ht="18" customHeight="1" x14ac:dyDescent="0.15">
      <c r="A121" s="21"/>
      <c r="B121" s="22"/>
      <c r="C121" s="23" t="s">
        <v>270</v>
      </c>
      <c r="D121" s="24">
        <v>67900</v>
      </c>
    </row>
    <row r="122" spans="1:4" ht="18" customHeight="1" x14ac:dyDescent="0.15">
      <c r="A122" s="21"/>
      <c r="B122" s="22"/>
      <c r="C122" s="23" t="s">
        <v>271</v>
      </c>
      <c r="D122" s="24">
        <v>80000</v>
      </c>
    </row>
    <row r="123" spans="1:4" ht="18" customHeight="1" x14ac:dyDescent="0.15">
      <c r="A123" s="21"/>
      <c r="B123" s="22"/>
      <c r="C123" s="23" t="s">
        <v>272</v>
      </c>
      <c r="D123" s="24">
        <v>37000</v>
      </c>
    </row>
    <row r="124" spans="1:4" ht="18" customHeight="1" x14ac:dyDescent="0.15">
      <c r="A124" s="21"/>
      <c r="B124" s="22"/>
      <c r="C124" s="27" t="s">
        <v>273</v>
      </c>
      <c r="D124" s="28">
        <v>1321000</v>
      </c>
    </row>
    <row r="125" spans="1:4" ht="18" customHeight="1" x14ac:dyDescent="0.15">
      <c r="A125" s="21"/>
      <c r="B125" s="22"/>
      <c r="C125" s="23" t="s">
        <v>274</v>
      </c>
      <c r="D125" s="24">
        <v>81000</v>
      </c>
    </row>
    <row r="126" spans="1:4" ht="18" customHeight="1" x14ac:dyDescent="0.15">
      <c r="A126" s="21"/>
      <c r="B126" s="22"/>
      <c r="C126" s="23" t="s">
        <v>275</v>
      </c>
      <c r="D126" s="24">
        <v>19300</v>
      </c>
    </row>
    <row r="127" spans="1:4" ht="18" customHeight="1" x14ac:dyDescent="0.15">
      <c r="A127" s="21"/>
      <c r="B127" s="22"/>
      <c r="C127" s="23" t="s">
        <v>276</v>
      </c>
      <c r="D127" s="24">
        <v>60000</v>
      </c>
    </row>
    <row r="128" spans="1:4" ht="18" customHeight="1" x14ac:dyDescent="0.15">
      <c r="A128" s="21"/>
      <c r="B128" s="22"/>
      <c r="C128" s="23" t="s">
        <v>277</v>
      </c>
      <c r="D128" s="24">
        <v>62000</v>
      </c>
    </row>
    <row r="129" spans="1:4" ht="18" customHeight="1" x14ac:dyDescent="0.15">
      <c r="A129" s="21"/>
      <c r="B129" s="22"/>
      <c r="C129" s="27" t="s">
        <v>278</v>
      </c>
      <c r="D129" s="28">
        <v>60000</v>
      </c>
    </row>
    <row r="130" spans="1:4" ht="18" customHeight="1" x14ac:dyDescent="0.15">
      <c r="A130" s="21"/>
      <c r="B130" s="22"/>
      <c r="C130" s="27" t="s">
        <v>279</v>
      </c>
      <c r="D130" s="28">
        <v>365000</v>
      </c>
    </row>
    <row r="131" spans="1:4" ht="18" customHeight="1" x14ac:dyDescent="0.15">
      <c r="A131" s="27" t="s">
        <v>775</v>
      </c>
      <c r="B131" s="28">
        <v>8163800</v>
      </c>
      <c r="C131" s="23" t="s">
        <v>280</v>
      </c>
      <c r="D131" s="24">
        <v>1273400</v>
      </c>
    </row>
    <row r="132" spans="1:4" ht="18" customHeight="1" x14ac:dyDescent="0.15">
      <c r="A132" s="21"/>
      <c r="B132" s="22"/>
      <c r="C132" s="23" t="s">
        <v>281</v>
      </c>
      <c r="D132" s="24">
        <v>68700</v>
      </c>
    </row>
    <row r="133" spans="1:4" ht="18" customHeight="1" x14ac:dyDescent="0.15">
      <c r="A133" s="21"/>
      <c r="B133" s="22"/>
      <c r="C133" s="23" t="s">
        <v>282</v>
      </c>
      <c r="D133" s="24">
        <v>47500</v>
      </c>
    </row>
    <row r="134" spans="1:4" ht="18" customHeight="1" x14ac:dyDescent="0.15">
      <c r="A134" s="21"/>
      <c r="B134" s="22"/>
      <c r="C134" s="23" t="s">
        <v>283</v>
      </c>
      <c r="D134" s="24">
        <v>18000</v>
      </c>
    </row>
    <row r="135" spans="1:4" ht="18" customHeight="1" x14ac:dyDescent="0.15">
      <c r="A135" s="21"/>
      <c r="B135" s="22"/>
      <c r="C135" s="23" t="s">
        <v>284</v>
      </c>
      <c r="D135" s="24">
        <v>31900</v>
      </c>
    </row>
    <row r="136" spans="1:4" ht="18" customHeight="1" x14ac:dyDescent="0.15">
      <c r="A136" s="21"/>
      <c r="B136" s="22"/>
      <c r="C136" s="23" t="s">
        <v>285</v>
      </c>
      <c r="D136" s="24">
        <v>210000</v>
      </c>
    </row>
    <row r="137" spans="1:4" ht="18" customHeight="1" x14ac:dyDescent="0.15">
      <c r="A137" s="21"/>
      <c r="B137" s="22"/>
      <c r="C137" s="23" t="s">
        <v>286</v>
      </c>
      <c r="D137" s="24">
        <v>362200</v>
      </c>
    </row>
    <row r="138" spans="1:4" ht="18" customHeight="1" x14ac:dyDescent="0.15">
      <c r="A138" s="25"/>
      <c r="B138" s="26"/>
      <c r="C138" s="23" t="s">
        <v>287</v>
      </c>
      <c r="D138" s="24">
        <v>36700</v>
      </c>
    </row>
    <row r="139" spans="1:4" ht="18" customHeight="1" x14ac:dyDescent="0.15">
      <c r="A139" s="21"/>
      <c r="B139" s="22"/>
      <c r="C139" s="25" t="s">
        <v>288</v>
      </c>
      <c r="D139" s="26">
        <v>12600</v>
      </c>
    </row>
    <row r="140" spans="1:4" ht="18" customHeight="1" x14ac:dyDescent="0.15">
      <c r="A140" s="21"/>
      <c r="B140" s="22"/>
      <c r="C140" s="32" t="s">
        <v>289</v>
      </c>
      <c r="D140" s="33">
        <v>70500</v>
      </c>
    </row>
    <row r="141" spans="1:4" ht="18" customHeight="1" x14ac:dyDescent="0.15">
      <c r="A141" s="21"/>
      <c r="B141" s="22"/>
      <c r="C141" s="25" t="s">
        <v>290</v>
      </c>
      <c r="D141" s="26">
        <v>349000</v>
      </c>
    </row>
    <row r="142" spans="1:4" ht="18" customHeight="1" x14ac:dyDescent="0.15">
      <c r="A142" s="21"/>
      <c r="B142" s="22"/>
      <c r="C142" s="25" t="s">
        <v>291</v>
      </c>
      <c r="D142" s="26">
        <v>18000</v>
      </c>
    </row>
    <row r="143" spans="1:4" ht="18" customHeight="1" x14ac:dyDescent="0.15">
      <c r="A143" s="21"/>
      <c r="B143" s="22"/>
      <c r="C143" s="23" t="s">
        <v>292</v>
      </c>
      <c r="D143" s="24">
        <v>140000</v>
      </c>
    </row>
    <row r="144" spans="1:4" ht="18" customHeight="1" x14ac:dyDescent="0.15">
      <c r="A144" s="21"/>
      <c r="B144" s="22"/>
      <c r="C144" s="23" t="s">
        <v>293</v>
      </c>
      <c r="D144" s="24">
        <v>100000</v>
      </c>
    </row>
    <row r="145" spans="1:4" ht="18" customHeight="1" x14ac:dyDescent="0.15">
      <c r="A145" s="21"/>
      <c r="B145" s="22"/>
      <c r="C145" s="23" t="s">
        <v>294</v>
      </c>
      <c r="D145" s="24">
        <v>92000</v>
      </c>
    </row>
    <row r="146" spans="1:4" ht="18" customHeight="1" x14ac:dyDescent="0.15">
      <c r="A146" s="21"/>
      <c r="B146" s="22"/>
      <c r="C146" s="23" t="s">
        <v>295</v>
      </c>
      <c r="D146" s="24">
        <v>41400</v>
      </c>
    </row>
    <row r="147" spans="1:4" ht="18" customHeight="1" x14ac:dyDescent="0.15">
      <c r="A147" s="21"/>
      <c r="B147" s="22"/>
      <c r="C147" s="23" t="s">
        <v>296</v>
      </c>
      <c r="D147" s="24">
        <v>48100</v>
      </c>
    </row>
    <row r="148" spans="1:4" ht="18" customHeight="1" collapsed="1" x14ac:dyDescent="0.15">
      <c r="A148" s="21"/>
      <c r="B148" s="22"/>
      <c r="C148" s="23" t="s">
        <v>297</v>
      </c>
      <c r="D148" s="24">
        <v>169900</v>
      </c>
    </row>
    <row r="149" spans="1:4" ht="18" customHeight="1" collapsed="1" x14ac:dyDescent="0.15">
      <c r="A149" s="21"/>
      <c r="B149" s="22"/>
      <c r="C149" s="23" t="s">
        <v>298</v>
      </c>
      <c r="D149" s="24">
        <v>66800</v>
      </c>
    </row>
    <row r="150" spans="1:4" ht="18" customHeight="1" collapsed="1" x14ac:dyDescent="0.15">
      <c r="A150" s="21"/>
      <c r="B150" s="22"/>
      <c r="C150" s="23" t="s">
        <v>299</v>
      </c>
      <c r="D150" s="24">
        <v>194100</v>
      </c>
    </row>
    <row r="151" spans="1:4" ht="18" customHeight="1" x14ac:dyDescent="0.15">
      <c r="A151" s="21"/>
      <c r="B151" s="22"/>
      <c r="C151" s="23" t="s">
        <v>300</v>
      </c>
      <c r="D151" s="24">
        <v>101600</v>
      </c>
    </row>
    <row r="152" spans="1:4" ht="18" customHeight="1" x14ac:dyDescent="0.15">
      <c r="A152" s="21"/>
      <c r="B152" s="22"/>
      <c r="C152" s="25" t="s">
        <v>301</v>
      </c>
      <c r="D152" s="26">
        <v>743400</v>
      </c>
    </row>
    <row r="153" spans="1:4" ht="18" customHeight="1" x14ac:dyDescent="0.15">
      <c r="A153" s="21"/>
      <c r="B153" s="22"/>
      <c r="C153" s="23" t="s">
        <v>302</v>
      </c>
      <c r="D153" s="24">
        <v>1233800</v>
      </c>
    </row>
    <row r="154" spans="1:4" ht="18" customHeight="1" x14ac:dyDescent="0.15">
      <c r="A154" s="21"/>
      <c r="B154" s="22"/>
      <c r="C154" s="34" t="s">
        <v>303</v>
      </c>
      <c r="D154" s="24">
        <v>2200000</v>
      </c>
    </row>
    <row r="155" spans="1:4" ht="18" customHeight="1" x14ac:dyDescent="0.15">
      <c r="A155" s="35" t="s">
        <v>304</v>
      </c>
      <c r="B155" s="36"/>
      <c r="C155" s="36"/>
      <c r="D155" s="37">
        <v>111800000</v>
      </c>
    </row>
  </sheetData>
  <autoFilter ref="A1:D155">
    <filterColumn colId="0" showButton="0"/>
    <filterColumn colId="1" showButton="0"/>
    <filterColumn colId="2" showButton="0"/>
  </autoFilter>
  <mergeCells count="1">
    <mergeCell ref="A1:D1"/>
  </mergeCells>
  <phoneticPr fontId="5"/>
  <printOptions horizontalCentered="1"/>
  <pageMargins left="0.19685039370078741" right="0.23622047244094491" top="0.39370078740157483" bottom="0.55118110236220474" header="0.51181102362204722" footer="0.51181102362204722"/>
  <pageSetup paperSize="9" fitToHeight="0" orientation="portrait" cellComments="asDisplayed" r:id="rId1"/>
  <headerFooter scaleWithDoc="0" alignWithMargins="0"/>
  <rowBreaks count="3" manualBreakCount="3">
    <brk id="47" max="3" man="1"/>
    <brk id="92" max="3" man="1"/>
    <brk id="1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会計別一覧表</vt:lpstr>
      <vt:lpstr>一般会計　歳入</vt:lpstr>
      <vt:lpstr>一般会計　歳出目的別</vt:lpstr>
      <vt:lpstr>一般会計　性質別</vt:lpstr>
      <vt:lpstr>自主財源と依存財源</vt:lpstr>
      <vt:lpstr>債務負担</vt:lpstr>
      <vt:lpstr>地方債</vt:lpstr>
      <vt:lpstr>継続費</vt:lpstr>
      <vt:lpstr>款別主要事業　歳入</vt:lpstr>
      <vt:lpstr>款別主要事業　歳出</vt:lpstr>
      <vt:lpstr>'款別主要事業　歳出'!Print_Area</vt:lpstr>
      <vt:lpstr>'款別主要事業　歳入'!Print_Area</vt:lpstr>
      <vt:lpstr>'款別主要事業　歳出'!Print_Titles</vt:lpstr>
      <vt:lpstr>'款別主要事業　歳入'!Print_Titles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WSN210</dc:creator>
  <cp:lastModifiedBy>Administrator</cp:lastModifiedBy>
  <cp:lastPrinted>2024-03-27T01:10:47Z</cp:lastPrinted>
  <dcterms:created xsi:type="dcterms:W3CDTF">2001-07-12T06:32:07Z</dcterms:created>
  <dcterms:modified xsi:type="dcterms:W3CDTF">2024-03-27T01:11:06Z</dcterms:modified>
</cp:coreProperties>
</file>