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605" r:id="rId1"/>
    <sheet name="2-1" sheetId="581" r:id="rId2"/>
    <sheet name="2-2" sheetId="582" r:id="rId3"/>
    <sheet name="2-3" sheetId="583" r:id="rId4"/>
    <sheet name="2-4" sheetId="584" r:id="rId5"/>
    <sheet name="2-5" sheetId="585" r:id="rId6"/>
    <sheet name="2-6" sheetId="586" r:id="rId7"/>
    <sheet name="2-7" sheetId="587" r:id="rId8"/>
    <sheet name="2-8" sheetId="588" r:id="rId9"/>
    <sheet name="2-9" sheetId="589" r:id="rId10"/>
    <sheet name="2-10" sheetId="590" r:id="rId11"/>
    <sheet name="2-11 " sheetId="591" r:id="rId12"/>
    <sheet name="2-12" sheetId="592" r:id="rId13"/>
    <sheet name="2-13" sheetId="593" r:id="rId14"/>
    <sheet name="2-14" sheetId="594" r:id="rId15"/>
    <sheet name="2-15" sheetId="595" r:id="rId16"/>
    <sheet name="2-16(1)" sheetId="596" r:id="rId17"/>
    <sheet name="2-16(2)" sheetId="597" r:id="rId18"/>
    <sheet name="2-17" sheetId="598" r:id="rId19"/>
    <sheet name="2-18" sheetId="599" r:id="rId20"/>
    <sheet name="2-19" sheetId="600" r:id="rId21"/>
    <sheet name="2-20" sheetId="601" r:id="rId22"/>
    <sheet name="2-21" sheetId="602" r:id="rId23"/>
    <sheet name="2-22" sheetId="603" r:id="rId24"/>
    <sheet name="2-23" sheetId="604" r:id="rId25"/>
  </sheets>
  <calcPr calcId="162913" calcMode="manual"/>
</workbook>
</file>

<file path=xl/calcChain.xml><?xml version="1.0" encoding="utf-8"?>
<calcChain xmlns="http://schemas.openxmlformats.org/spreadsheetml/2006/main">
  <c r="L14" i="604" l="1"/>
  <c r="K14" i="604"/>
  <c r="I14" i="604"/>
  <c r="G14" i="604"/>
  <c r="E14" i="604"/>
  <c r="C14" i="604"/>
  <c r="L13" i="604"/>
  <c r="K13" i="604"/>
  <c r="I13" i="604"/>
  <c r="G13" i="604"/>
  <c r="E13" i="604"/>
  <c r="C13" i="604"/>
  <c r="L12" i="604"/>
  <c r="K12" i="604"/>
  <c r="I12" i="604"/>
  <c r="G12" i="604"/>
  <c r="E12" i="604"/>
  <c r="C12" i="604"/>
  <c r="L11" i="604"/>
  <c r="K11" i="604"/>
  <c r="I11" i="604"/>
  <c r="G11" i="604"/>
  <c r="E11" i="604"/>
  <c r="C11" i="604"/>
  <c r="L10" i="604"/>
  <c r="K10" i="604"/>
  <c r="I10" i="604"/>
  <c r="G10" i="604"/>
  <c r="E10" i="604"/>
  <c r="C10" i="604"/>
  <c r="L9" i="604"/>
  <c r="K9" i="604"/>
  <c r="I9" i="604"/>
  <c r="G9" i="604"/>
  <c r="E9" i="604"/>
  <c r="C9" i="604"/>
  <c r="L8" i="604"/>
  <c r="K8" i="604"/>
  <c r="I8" i="604"/>
  <c r="G8" i="604"/>
  <c r="E8" i="604"/>
  <c r="C8" i="604"/>
  <c r="L7" i="604"/>
  <c r="G18" i="603"/>
  <c r="F18" i="603"/>
  <c r="G17" i="603"/>
  <c r="F17" i="603"/>
  <c r="G16" i="603"/>
  <c r="F16" i="603"/>
  <c r="G15" i="603"/>
  <c r="F15" i="603"/>
  <c r="G14" i="603"/>
  <c r="F14" i="603"/>
  <c r="G13" i="603"/>
  <c r="F13" i="603"/>
  <c r="G12" i="603"/>
  <c r="F12" i="603"/>
  <c r="G11" i="603"/>
  <c r="F11" i="603"/>
  <c r="G10" i="603"/>
  <c r="F10" i="603"/>
  <c r="G9" i="603"/>
  <c r="F9" i="603"/>
  <c r="G8" i="603"/>
  <c r="F8" i="603"/>
  <c r="G7" i="603"/>
  <c r="F7" i="603"/>
  <c r="D16" i="602"/>
  <c r="D7" i="602" s="1"/>
  <c r="C16" i="602"/>
  <c r="B16" i="602"/>
  <c r="D12" i="602"/>
  <c r="C12" i="602"/>
  <c r="B12" i="602"/>
  <c r="B8" i="602"/>
  <c r="C7" i="602"/>
  <c r="B12" i="600"/>
  <c r="B11" i="600"/>
  <c r="B10" i="600"/>
  <c r="B9" i="600"/>
  <c r="B8" i="600"/>
  <c r="H7" i="600"/>
  <c r="G7" i="600"/>
  <c r="F7" i="600"/>
  <c r="E7" i="600"/>
  <c r="D7" i="600"/>
  <c r="C7" i="600"/>
  <c r="B9" i="599"/>
  <c r="H9" i="599" s="1"/>
  <c r="B8" i="599"/>
  <c r="H8" i="599" s="1"/>
  <c r="H7" i="599" s="1"/>
  <c r="G7" i="599"/>
  <c r="F7" i="599"/>
  <c r="E7" i="599"/>
  <c r="D7" i="599"/>
  <c r="C7" i="599"/>
  <c r="B7" i="599"/>
  <c r="H57" i="593"/>
  <c r="G57" i="593"/>
  <c r="F57" i="593"/>
  <c r="E25" i="592"/>
  <c r="H55" i="589" l="1"/>
  <c r="F55" i="589"/>
  <c r="D55" i="589"/>
  <c r="F54" i="589"/>
  <c r="B54" i="589"/>
  <c r="H54" i="589" s="1"/>
  <c r="H53" i="589"/>
  <c r="F53" i="589"/>
  <c r="D53" i="589"/>
  <c r="B53" i="589"/>
  <c r="F52" i="589"/>
  <c r="B52" i="589"/>
  <c r="H52" i="589" s="1"/>
  <c r="D6" i="588"/>
  <c r="E6" i="587"/>
  <c r="D6" i="587"/>
  <c r="C6" i="587"/>
  <c r="B6" i="587"/>
  <c r="H20" i="585"/>
  <c r="G20" i="585"/>
  <c r="H19" i="585"/>
  <c r="G19" i="585"/>
  <c r="H18" i="585"/>
  <c r="G18" i="585"/>
  <c r="H17" i="585"/>
  <c r="G17" i="585"/>
  <c r="H16" i="585"/>
  <c r="G16" i="585"/>
  <c r="H15" i="585"/>
  <c r="G15" i="585"/>
  <c r="H14" i="585"/>
  <c r="G14" i="585"/>
  <c r="H13" i="585"/>
  <c r="G13" i="585"/>
  <c r="H12" i="585"/>
  <c r="G12" i="585"/>
  <c r="H11" i="585"/>
  <c r="G11" i="585"/>
  <c r="H10" i="585"/>
  <c r="G10" i="585"/>
  <c r="H9" i="585"/>
  <c r="G9" i="585"/>
  <c r="H8" i="585"/>
  <c r="G8" i="585"/>
  <c r="H7" i="585"/>
  <c r="G7" i="585"/>
  <c r="F16" i="584"/>
  <c r="B16" i="584"/>
  <c r="F15" i="584"/>
  <c r="B15" i="584"/>
  <c r="F14" i="584"/>
  <c r="B14" i="584"/>
  <c r="F13" i="584"/>
  <c r="B13" i="584"/>
  <c r="F12" i="584"/>
  <c r="B12" i="584"/>
  <c r="F11" i="584"/>
  <c r="B11" i="584"/>
  <c r="F10" i="584"/>
  <c r="B10" i="584"/>
  <c r="F9" i="584"/>
  <c r="B9" i="584"/>
  <c r="F8" i="584"/>
  <c r="B8" i="584"/>
  <c r="B6" i="584" s="1"/>
  <c r="F7" i="584"/>
  <c r="B7" i="584"/>
  <c r="F6" i="584"/>
  <c r="D6" i="584"/>
  <c r="C6" i="584"/>
  <c r="F57" i="583"/>
  <c r="F56" i="583"/>
  <c r="B56" i="583"/>
  <c r="F55" i="583"/>
  <c r="B55" i="583"/>
  <c r="F54" i="583"/>
  <c r="B54" i="583"/>
  <c r="F53" i="583"/>
  <c r="B53" i="583"/>
  <c r="F52" i="583"/>
  <c r="B52" i="583"/>
  <c r="F51" i="583"/>
  <c r="B51" i="583"/>
  <c r="F50" i="583"/>
  <c r="B50" i="583"/>
  <c r="F49" i="583"/>
  <c r="B49" i="583"/>
  <c r="F48" i="583"/>
  <c r="B48" i="583"/>
  <c r="F47" i="583"/>
  <c r="B47" i="583"/>
  <c r="F46" i="583"/>
  <c r="B46" i="583"/>
  <c r="F45" i="583"/>
  <c r="B45" i="583"/>
  <c r="F44" i="583"/>
  <c r="B44" i="583"/>
  <c r="F43" i="583"/>
  <c r="B43" i="583"/>
  <c r="F42" i="583"/>
  <c r="B42" i="583"/>
  <c r="F41" i="583"/>
  <c r="B41" i="583"/>
  <c r="F40" i="583"/>
  <c r="B40" i="583"/>
  <c r="F39" i="583"/>
  <c r="B39" i="583"/>
  <c r="F38" i="583"/>
  <c r="B38" i="583"/>
  <c r="F37" i="583"/>
  <c r="B37" i="583"/>
  <c r="F36" i="583"/>
  <c r="B36" i="583"/>
  <c r="F35" i="583"/>
  <c r="B35" i="583"/>
  <c r="F34" i="583"/>
  <c r="B34" i="583"/>
  <c r="F33" i="583"/>
  <c r="B33" i="583"/>
  <c r="F32" i="583"/>
  <c r="B32" i="583"/>
  <c r="F31" i="583"/>
  <c r="B31" i="583"/>
  <c r="F30" i="583"/>
  <c r="B30" i="583"/>
  <c r="F29" i="583"/>
  <c r="B29" i="583"/>
  <c r="F28" i="583"/>
  <c r="B28" i="583"/>
  <c r="F27" i="583"/>
  <c r="B27" i="583"/>
  <c r="F26" i="583"/>
  <c r="B26" i="583"/>
  <c r="F25" i="583"/>
  <c r="B25" i="583"/>
  <c r="F24" i="583"/>
  <c r="B24" i="583"/>
  <c r="F23" i="583"/>
  <c r="B23" i="583"/>
  <c r="F22" i="583"/>
  <c r="B22" i="583"/>
  <c r="F21" i="583"/>
  <c r="B21" i="583"/>
  <c r="F20" i="583"/>
  <c r="B20" i="583"/>
  <c r="F19" i="583"/>
  <c r="B19" i="583"/>
  <c r="F18" i="583"/>
  <c r="B18" i="583"/>
  <c r="F17" i="583"/>
  <c r="B17" i="583"/>
  <c r="F16" i="583"/>
  <c r="B16" i="583"/>
  <c r="F15" i="583"/>
  <c r="B15" i="583"/>
  <c r="F14" i="583"/>
  <c r="B14" i="583"/>
  <c r="F13" i="583"/>
  <c r="B13" i="583"/>
  <c r="F12" i="583"/>
  <c r="B12" i="583"/>
  <c r="F11" i="583"/>
  <c r="B11" i="583"/>
  <c r="F10" i="583"/>
  <c r="B10" i="583"/>
  <c r="F9" i="583"/>
  <c r="B9" i="583"/>
  <c r="B6" i="583" s="1"/>
  <c r="F8" i="583"/>
  <c r="B8" i="583"/>
  <c r="F7" i="583"/>
  <c r="B7" i="583"/>
  <c r="D6" i="583"/>
  <c r="C6" i="583"/>
  <c r="H73" i="582"/>
  <c r="I73" i="582" s="1"/>
  <c r="E73" i="582"/>
  <c r="I72" i="582"/>
  <c r="H72" i="582"/>
  <c r="E72" i="582"/>
  <c r="H71" i="582"/>
  <c r="E71" i="582"/>
  <c r="I71" i="582" s="1"/>
  <c r="I70" i="582"/>
  <c r="H70" i="582"/>
  <c r="E70" i="582"/>
  <c r="H69" i="582"/>
  <c r="E69" i="582"/>
  <c r="I69" i="582" s="1"/>
  <c r="H68" i="582"/>
  <c r="E68" i="582"/>
  <c r="I68" i="582" s="1"/>
  <c r="H67" i="582"/>
  <c r="I67" i="582" s="1"/>
  <c r="E67" i="582"/>
  <c r="H66" i="582"/>
  <c r="E66" i="582"/>
  <c r="I66" i="582" s="1"/>
  <c r="H65" i="582"/>
  <c r="I65" i="582" s="1"/>
  <c r="E65" i="582"/>
  <c r="I64" i="582"/>
  <c r="H64" i="582"/>
  <c r="E64" i="582"/>
  <c r="H63" i="582"/>
  <c r="E63" i="582"/>
  <c r="I63" i="582" s="1"/>
  <c r="I62" i="582"/>
  <c r="H62" i="582"/>
  <c r="E62" i="582"/>
  <c r="H61" i="582"/>
  <c r="E61" i="582"/>
  <c r="I61" i="582" s="1"/>
  <c r="H60" i="582"/>
  <c r="E60" i="582"/>
  <c r="I60" i="582" s="1"/>
  <c r="H59" i="582"/>
  <c r="I59" i="582" s="1"/>
  <c r="E59" i="582"/>
  <c r="H58" i="582"/>
  <c r="E58" i="582"/>
  <c r="I58" i="582" s="1"/>
  <c r="J73" i="581"/>
  <c r="I73" i="581"/>
  <c r="F73" i="581"/>
  <c r="G73" i="581" s="1"/>
  <c r="J72" i="581"/>
  <c r="I72" i="581"/>
  <c r="F72" i="581"/>
  <c r="G72" i="581" s="1"/>
  <c r="J71" i="581"/>
  <c r="C71" i="581"/>
  <c r="F71" i="581" s="1"/>
  <c r="G71" i="581" s="1"/>
  <c r="J70" i="581"/>
  <c r="F70" i="581"/>
  <c r="G70" i="581" s="1"/>
  <c r="D52" i="589" l="1"/>
  <c r="D54" i="589"/>
</calcChain>
</file>

<file path=xl/sharedStrings.xml><?xml version="1.0" encoding="utf-8"?>
<sst xmlns="http://schemas.openxmlformats.org/spreadsheetml/2006/main" count="1239" uniqueCount="886">
  <si>
    <t>2-1. 人口の推移</t>
    <phoneticPr fontId="41"/>
  </si>
  <si>
    <t>各年4月1日</t>
    <phoneticPr fontId="41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</si>
  <si>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</si>
  <si>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</si>
  <si>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</si>
  <si>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41"/>
  </si>
  <si>
    <t>面　　積</t>
  </si>
  <si>
    <t>人口密度</t>
  </si>
  <si>
    <t>一世帯当り</t>
  </si>
  <si>
    <t>総　数</t>
    <phoneticPr fontId="43"/>
  </si>
  <si>
    <t>男</t>
  </si>
  <si>
    <t>女</t>
  </si>
  <si>
    <t>増減数</t>
    <rPh sb="0" eb="2">
      <t>ゾウゲン</t>
    </rPh>
    <rPh sb="2" eb="3">
      <t>カズ</t>
    </rPh>
    <phoneticPr fontId="41"/>
  </si>
  <si>
    <t>（％）</t>
    <phoneticPr fontId="41"/>
  </si>
  <si>
    <t>（k㎡）</t>
    <phoneticPr fontId="41"/>
  </si>
  <si>
    <t>（人／k㎡）</t>
    <rPh sb="1" eb="2">
      <t>ニン</t>
    </rPh>
    <phoneticPr fontId="41"/>
  </si>
  <si>
    <t>（人）</t>
  </si>
  <si>
    <t>昭和32</t>
    <rPh sb="0" eb="2">
      <t>ショウワ</t>
    </rPh>
    <phoneticPr fontId="2"/>
  </si>
  <si>
    <t>平成元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</si>
  <si>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</si>
  <si>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</si>
  <si>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</si>
  <si>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</si>
  <si>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</si>
  <si>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</si>
  <si>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</si>
  <si>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</si>
  <si>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</si>
  <si>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</si>
  <si>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</si>
  <si>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</si>
  <si>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</si>
  <si>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</si>
  <si>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</si>
  <si>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</si>
  <si>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</si>
  <si>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</si>
  <si>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</si>
  <si>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</si>
  <si>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令和 2</t>
    <rPh sb="0" eb="2">
      <t>レイワ</t>
    </rPh>
    <phoneticPr fontId="2"/>
  </si>
  <si>
    <t>（注1）昭和60年までは住民基本台帳人口で、61年からは総人口(住民基本台帳人口+外国人登録数)を記載</t>
    <rPh sb="1" eb="2">
      <t>チュウ</t>
    </rPh>
    <rPh sb="4" eb="6">
      <t>ショウワ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4" eb="47">
      <t>トウロクスウ</t>
    </rPh>
    <rPh sb="49" eb="51">
      <t>キサイ</t>
    </rPh>
    <phoneticPr fontId="41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</si>
  <si>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1"/>
  </si>
  <si>
    <t>　　　 混合世帯も整理された。</t>
    <phoneticPr fontId="41"/>
  </si>
  <si>
    <t>（注3）平成25年からは、住民基本台帳人口を記載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1"/>
  </si>
  <si>
    <t>資料：政策課</t>
    <rPh sb="0" eb="2">
      <t>シリョウ</t>
    </rPh>
    <rPh sb="3" eb="5">
      <t>セイサク</t>
    </rPh>
    <rPh sb="5" eb="6">
      <t>カ</t>
    </rPh>
    <phoneticPr fontId="41"/>
  </si>
  <si>
    <t>2-2. 自然増・社会増の推移</t>
    <phoneticPr fontId="41"/>
  </si>
  <si>
    <t>各年中</t>
    <phoneticPr fontId="2"/>
  </si>
  <si>
    <t>（単位：人）</t>
  </si>
  <si>
    <t>人　口</t>
  </si>
  <si>
    <t>自然増</t>
  </si>
  <si>
    <t>社会増</t>
  </si>
  <si>
    <t>増減計</t>
    <phoneticPr fontId="41"/>
  </si>
  <si>
    <t>（12月末日）</t>
  </si>
  <si>
    <t>出　生</t>
    <phoneticPr fontId="41"/>
  </si>
  <si>
    <t>死　亡</t>
    <phoneticPr fontId="41"/>
  </si>
  <si>
    <t>増　減</t>
    <rPh sb="2" eb="3">
      <t>ゲン</t>
    </rPh>
    <phoneticPr fontId="41"/>
  </si>
  <si>
    <t>転　入</t>
    <phoneticPr fontId="41"/>
  </si>
  <si>
    <t>転　出</t>
    <phoneticPr fontId="41"/>
  </si>
  <si>
    <t>14</t>
    <phoneticPr fontId="41"/>
  </si>
  <si>
    <t>22</t>
    <phoneticPr fontId="41"/>
  </si>
  <si>
    <t>令和元</t>
    <rPh sb="0" eb="1">
      <t>レイワ</t>
    </rPh>
    <rPh sb="1" eb="2">
      <t>ガン</t>
    </rPh>
    <phoneticPr fontId="2"/>
  </si>
  <si>
    <t>（注1）昭和60年までは住民基本台帳人口、61年からは総人口(住民基本台帳人口＋外国人登録数)を記載</t>
    <rPh sb="1" eb="2">
      <t>チュウイ</t>
    </rPh>
    <rPh sb="4" eb="6">
      <t>ショウワ</t>
    </rPh>
    <rPh sb="8" eb="9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rPh sb="48" eb="50">
      <t>キサイ</t>
    </rPh>
    <phoneticPr fontId="41"/>
  </si>
  <si>
    <t>（注2）住民基本台帳法の改正(平成24年7月)により、外国人住民も住民基本台帳人口に含むこととなっ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7" eb="29">
      <t>ガイコク</t>
    </rPh>
    <rPh sb="29" eb="30">
      <t>ジン</t>
    </rPh>
    <rPh sb="30" eb="32">
      <t>ジュウミン</t>
    </rPh>
    <rPh sb="33" eb="35">
      <t>ジュウミン</t>
    </rPh>
    <rPh sb="35" eb="37">
      <t>キホン</t>
    </rPh>
    <rPh sb="37" eb="39">
      <t>ダイチョウ</t>
    </rPh>
    <rPh sb="39" eb="41">
      <t>ジンコウ</t>
    </rPh>
    <rPh sb="42" eb="43">
      <t>フク</t>
    </rPh>
    <phoneticPr fontId="41"/>
  </si>
  <si>
    <t>　　　 た。</t>
    <phoneticPr fontId="41"/>
  </si>
  <si>
    <t>（注3）平成24年からは、住民基本台帳人口を記載</t>
    <phoneticPr fontId="43"/>
  </si>
  <si>
    <t>資料：政策課</t>
    <rPh sb="0" eb="2">
      <t>シリョウ</t>
    </rPh>
    <rPh sb="3" eb="6">
      <t>セイサクカ</t>
    </rPh>
    <phoneticPr fontId="41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</si>
  <si>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41"/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</si>
  <si>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</si>
  <si>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（単位：人）</t>
    <rPh sb="1" eb="3">
      <t>タンイ</t>
    </rPh>
    <rPh sb="4" eb="5">
      <t>ヒト</t>
    </rPh>
    <phoneticPr fontId="41"/>
  </si>
  <si>
    <t>年　齢</t>
    <phoneticPr fontId="41"/>
  </si>
  <si>
    <t>計</t>
  </si>
  <si>
    <t>総　数</t>
    <phoneticPr fontId="2"/>
  </si>
  <si>
    <t>100歳以上</t>
    <phoneticPr fontId="41"/>
  </si>
  <si>
    <t>2-4. 年齢５歳階級別男女別人口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41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</si>
  <si>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</si>
  <si>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</si>
  <si>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</si>
  <si>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</si>
  <si>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</si>
  <si>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</si>
  <si>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</si>
  <si>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</si>
  <si>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</si>
  <si>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</si>
  <si>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</si>
  <si>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</si>
  <si>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</si>
  <si>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</si>
  <si>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</si>
  <si>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</si>
  <si>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</si>
  <si>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</si>
  <si>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</si>
  <si>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</si>
  <si>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</si>
  <si>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2-5. 地区別人口・世帯数</t>
    <phoneticPr fontId="41"/>
  </si>
  <si>
    <t>令和6年1月1日</t>
    <rPh sb="0" eb="2">
      <t>レイワ</t>
    </rPh>
    <phoneticPr fontId="41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</si>
  <si>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</si>
  <si>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</si>
  <si>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</si>
  <si>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</si>
  <si>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41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</si>
  <si>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</si>
  <si>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</si>
  <si>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</si>
  <si>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</si>
  <si>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</si>
  <si>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</si>
  <si>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</si>
  <si>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</si>
  <si>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</si>
  <si>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</si>
  <si>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</si>
  <si>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</si>
  <si>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41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</si>
  <si>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41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</si>
  <si>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41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</si>
  <si>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41"/>
  </si>
  <si>
    <t>資料：政策課</t>
    <rPh sb="3" eb="5">
      <t>セイサク</t>
    </rPh>
    <rPh sb="5" eb="6">
      <t>カ</t>
    </rPh>
    <phoneticPr fontId="41"/>
  </si>
  <si>
    <t>2-6. 地区別人口の推移</t>
    <phoneticPr fontId="41"/>
  </si>
  <si>
    <t>各年1月1日</t>
    <phoneticPr fontId="41"/>
  </si>
  <si>
    <t>地  区</t>
    <phoneticPr fontId="41"/>
  </si>
  <si>
    <t>令和2年</t>
  </si>
  <si>
    <t>3年</t>
  </si>
  <si>
    <t>4年</t>
  </si>
  <si>
    <t>5年</t>
    <rPh sb="1" eb="2">
      <t>ネン</t>
    </rPh>
    <phoneticPr fontId="41"/>
  </si>
  <si>
    <t>6年</t>
    <rPh sb="1" eb="2">
      <t>ネン</t>
    </rPh>
    <phoneticPr fontId="41"/>
  </si>
  <si>
    <t>総  数</t>
    <phoneticPr fontId="41"/>
  </si>
  <si>
    <t>桜  井</t>
    <phoneticPr fontId="41"/>
  </si>
  <si>
    <t>新  方</t>
    <phoneticPr fontId="41"/>
  </si>
  <si>
    <t>増  林</t>
    <phoneticPr fontId="41"/>
  </si>
  <si>
    <t>大  袋</t>
    <phoneticPr fontId="41"/>
  </si>
  <si>
    <t>荻  島</t>
    <phoneticPr fontId="41"/>
  </si>
  <si>
    <t>出  羽</t>
    <phoneticPr fontId="41"/>
  </si>
  <si>
    <t>蒲  生</t>
    <phoneticPr fontId="41"/>
  </si>
  <si>
    <t>川  柳</t>
    <phoneticPr fontId="41"/>
  </si>
  <si>
    <t>大  沢</t>
    <phoneticPr fontId="41"/>
  </si>
  <si>
    <t>越ヶ谷</t>
    <rPh sb="0" eb="3">
      <t>コシガヤ</t>
    </rPh>
    <phoneticPr fontId="41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</si>
  <si>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41"/>
  </si>
  <si>
    <t>（単位：世帯、人）</t>
    <rPh sb="1" eb="3">
      <t>タンイ</t>
    </rPh>
    <rPh sb="4" eb="6">
      <t>セタイ</t>
    </rPh>
    <rPh sb="7" eb="8">
      <t>ヒト</t>
    </rPh>
    <phoneticPr fontId="43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</si>
  <si>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41"/>
  </si>
  <si>
    <t>総　数</t>
    <phoneticPr fontId="41"/>
  </si>
  <si>
    <t xml:space="preserve"> </t>
    <phoneticPr fontId="41"/>
  </si>
  <si>
    <t>（桜井地区）　　　　　　</t>
    <phoneticPr fontId="41"/>
  </si>
  <si>
    <t>（大袋地区）　　　　　　</t>
    <phoneticPr fontId="41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</si>
  <si>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</si>
  <si>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</si>
  <si>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</si>
  <si>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</si>
  <si>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</si>
  <si>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</si>
  <si>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</si>
  <si>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</si>
  <si>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</si>
  <si>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</si>
  <si>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</si>
  <si>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</si>
  <si>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1"/>
  </si>
  <si>
    <t>大字大林</t>
  </si>
  <si>
    <t>千間台東２丁目</t>
    <rPh sb="5" eb="7">
      <t>チョウメ</t>
    </rPh>
    <phoneticPr fontId="41"/>
  </si>
  <si>
    <t>大字大房</t>
  </si>
  <si>
    <t>千間台東３丁目</t>
    <rPh sb="5" eb="7">
      <t>チョウメ</t>
    </rPh>
    <phoneticPr fontId="41"/>
  </si>
  <si>
    <t>千間台西１丁目</t>
  </si>
  <si>
    <t>千間台東４丁目</t>
    <rPh sb="5" eb="7">
      <t>チョウメ</t>
    </rPh>
    <phoneticPr fontId="41"/>
  </si>
  <si>
    <t>千間台西２丁目</t>
  </si>
  <si>
    <t>千間台西３丁目</t>
  </si>
  <si>
    <t>（新方地区）　　　　　　</t>
    <phoneticPr fontId="41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</si>
  <si>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</si>
  <si>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</si>
  <si>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</si>
  <si>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</si>
  <si>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</si>
  <si>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</si>
  <si>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</si>
  <si>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1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</si>
  <si>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</si>
  <si>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</si>
  <si>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</si>
  <si>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</si>
  <si>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</si>
  <si>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</si>
  <si>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</si>
  <si>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</si>
  <si>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</si>
  <si>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</si>
  <si>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</si>
  <si>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</si>
  <si>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</si>
  <si>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</si>
  <si>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1"/>
  </si>
  <si>
    <t>（出羽地区）　　　　　　</t>
    <phoneticPr fontId="41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</si>
  <si>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</si>
  <si>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</si>
  <si>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</si>
  <si>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</si>
  <si>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1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</si>
  <si>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</si>
  <si>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</si>
  <si>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</si>
  <si>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</si>
  <si>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</si>
  <si>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</si>
  <si>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</si>
  <si>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</si>
  <si>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</si>
  <si>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</si>
  <si>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</si>
  <si>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</si>
  <si>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</si>
  <si>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</si>
  <si>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</si>
  <si>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</si>
  <si>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</si>
  <si>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</si>
  <si>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</si>
  <si>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</si>
  <si>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</si>
  <si>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</si>
  <si>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</si>
  <si>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</si>
  <si>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</si>
  <si>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</si>
  <si>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</si>
  <si>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</si>
  <si>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</si>
  <si>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</si>
  <si>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</si>
  <si>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</si>
  <si>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</si>
  <si>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</si>
  <si>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</si>
  <si>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</si>
  <si>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</si>
  <si>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</si>
  <si>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</si>
  <si>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</si>
  <si>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</si>
  <si>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</si>
  <si>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</si>
  <si>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</si>
  <si>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</si>
  <si>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</si>
  <si>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1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</si>
  <si>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</si>
  <si>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</si>
  <si>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</si>
  <si>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41"/>
  </si>
  <si>
    <t>（蒲生地区）　　　　　　</t>
    <phoneticPr fontId="41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</si>
  <si>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</si>
  <si>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</si>
  <si>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</si>
  <si>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</si>
  <si>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</si>
  <si>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</si>
  <si>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</si>
  <si>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</si>
  <si>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</si>
  <si>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</si>
  <si>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</si>
  <si>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</si>
  <si>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</si>
  <si>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</si>
  <si>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</si>
  <si>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</si>
  <si>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</si>
  <si>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</si>
  <si>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</si>
  <si>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</si>
  <si>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</si>
  <si>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</si>
  <si>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</si>
  <si>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</si>
  <si>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</si>
  <si>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</si>
  <si>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</si>
  <si>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</si>
  <si>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</si>
  <si>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</si>
  <si>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</si>
  <si>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</si>
  <si>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</si>
  <si>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</si>
  <si>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</si>
  <si>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</si>
  <si>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</si>
  <si>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</si>
  <si>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</si>
  <si>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</si>
  <si>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</si>
  <si>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1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</si>
  <si>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</si>
  <si>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</si>
  <si>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</si>
  <si>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</si>
  <si>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</si>
  <si>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1"/>
  </si>
  <si>
    <t>北越谷５丁目</t>
  </si>
  <si>
    <t>川柳町２丁目</t>
    <phoneticPr fontId="41"/>
  </si>
  <si>
    <t>川柳町３丁目</t>
    <phoneticPr fontId="41"/>
  </si>
  <si>
    <t>（越ヶ谷地区）　　　　　</t>
  </si>
  <si>
    <t>川柳町４丁目</t>
    <phoneticPr fontId="41"/>
  </si>
  <si>
    <t>川柳町５丁目</t>
    <phoneticPr fontId="41"/>
  </si>
  <si>
    <t>越ヶ谷１丁目</t>
  </si>
  <si>
    <t>ﾚｲｸﾀｳﾝ７丁目</t>
    <rPh sb="7" eb="9">
      <t>チョウメ</t>
    </rPh>
    <phoneticPr fontId="41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</si>
  <si>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</si>
  <si>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</si>
  <si>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</si>
  <si>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</si>
  <si>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</si>
  <si>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</si>
  <si>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</si>
  <si>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</si>
  <si>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</si>
  <si>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</si>
  <si>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</si>
  <si>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</si>
  <si>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</si>
  <si>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</si>
  <si>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</si>
  <si>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</si>
  <si>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</si>
  <si>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</si>
  <si>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</si>
  <si>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</si>
  <si>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</si>
  <si>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</si>
  <si>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</si>
  <si>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</si>
  <si>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</si>
  <si>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</si>
  <si>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</si>
  <si>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</si>
  <si>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</si>
  <si>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</si>
  <si>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</si>
  <si>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</si>
  <si>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</si>
  <si>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</si>
  <si>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</si>
  <si>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</si>
  <si>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1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</si>
  <si>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</si>
  <si>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</si>
  <si>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</si>
  <si>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</si>
  <si>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</si>
  <si>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</si>
  <si>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</si>
  <si>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</si>
  <si>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</si>
  <si>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</si>
  <si>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</si>
  <si>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</si>
  <si>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1"/>
  </si>
  <si>
    <t>2-8. 都道府県別転入者数</t>
    <phoneticPr fontId="41"/>
  </si>
  <si>
    <t>（単位：人）</t>
    <phoneticPr fontId="43"/>
  </si>
  <si>
    <t>前の住所地</t>
    <rPh sb="0" eb="1">
      <t>マエ</t>
    </rPh>
    <rPh sb="2" eb="4">
      <t>ジュウショ</t>
    </rPh>
    <rPh sb="4" eb="5">
      <t>チ</t>
    </rPh>
    <phoneticPr fontId="41"/>
  </si>
  <si>
    <t>令和元年</t>
    <phoneticPr fontId="43"/>
  </si>
  <si>
    <t>2年</t>
    <phoneticPr fontId="43"/>
  </si>
  <si>
    <t>北海道</t>
  </si>
  <si>
    <t>青  森</t>
    <phoneticPr fontId="41"/>
  </si>
  <si>
    <t>岩  手</t>
    <phoneticPr fontId="41"/>
  </si>
  <si>
    <t>宮  城</t>
    <phoneticPr fontId="41"/>
  </si>
  <si>
    <t>秋  田</t>
    <phoneticPr fontId="41"/>
  </si>
  <si>
    <t>山  形</t>
    <phoneticPr fontId="41"/>
  </si>
  <si>
    <t>福  島</t>
    <phoneticPr fontId="41"/>
  </si>
  <si>
    <t>茨  城</t>
    <phoneticPr fontId="41"/>
  </si>
  <si>
    <t>栃  木</t>
    <phoneticPr fontId="41"/>
  </si>
  <si>
    <t>群  馬</t>
    <phoneticPr fontId="41"/>
  </si>
  <si>
    <t>埼  玉</t>
    <phoneticPr fontId="41"/>
  </si>
  <si>
    <t>千  葉</t>
    <phoneticPr fontId="41"/>
  </si>
  <si>
    <t>東  京</t>
    <phoneticPr fontId="41"/>
  </si>
  <si>
    <t>神奈川</t>
  </si>
  <si>
    <t>新  潟</t>
    <phoneticPr fontId="41"/>
  </si>
  <si>
    <t>富  山</t>
    <phoneticPr fontId="41"/>
  </si>
  <si>
    <t>石  川</t>
    <phoneticPr fontId="41"/>
  </si>
  <si>
    <t>福  井</t>
    <phoneticPr fontId="41"/>
  </si>
  <si>
    <t>山  梨</t>
    <phoneticPr fontId="41"/>
  </si>
  <si>
    <t>長  野</t>
    <phoneticPr fontId="41"/>
  </si>
  <si>
    <t>岐  阜</t>
    <phoneticPr fontId="41"/>
  </si>
  <si>
    <t>静  岡</t>
    <phoneticPr fontId="41"/>
  </si>
  <si>
    <t>愛  知</t>
    <phoneticPr fontId="41"/>
  </si>
  <si>
    <t>三  重</t>
    <phoneticPr fontId="41"/>
  </si>
  <si>
    <t>滋  賀</t>
    <phoneticPr fontId="41"/>
  </si>
  <si>
    <t>京  都</t>
    <phoneticPr fontId="41"/>
  </si>
  <si>
    <t>大  阪</t>
    <phoneticPr fontId="41"/>
  </si>
  <si>
    <t>兵  庫</t>
    <phoneticPr fontId="41"/>
  </si>
  <si>
    <t>奈  良</t>
    <phoneticPr fontId="41"/>
  </si>
  <si>
    <t>和歌山</t>
  </si>
  <si>
    <t>鳥  取</t>
    <phoneticPr fontId="41"/>
  </si>
  <si>
    <t>島  根</t>
    <phoneticPr fontId="41"/>
  </si>
  <si>
    <t>岡  山</t>
    <phoneticPr fontId="41"/>
  </si>
  <si>
    <t>広  島</t>
    <phoneticPr fontId="41"/>
  </si>
  <si>
    <t>山  口</t>
    <phoneticPr fontId="41"/>
  </si>
  <si>
    <t>徳  島</t>
    <phoneticPr fontId="41"/>
  </si>
  <si>
    <t>香  川</t>
    <phoneticPr fontId="41"/>
  </si>
  <si>
    <t>愛  媛</t>
    <phoneticPr fontId="41"/>
  </si>
  <si>
    <t>高  知</t>
    <phoneticPr fontId="41"/>
  </si>
  <si>
    <t>福  岡</t>
    <phoneticPr fontId="41"/>
  </si>
  <si>
    <t>佐  賀</t>
    <phoneticPr fontId="41"/>
  </si>
  <si>
    <t>長  崎</t>
    <phoneticPr fontId="41"/>
  </si>
  <si>
    <t>熊  本</t>
    <phoneticPr fontId="41"/>
  </si>
  <si>
    <t>大  分</t>
    <phoneticPr fontId="41"/>
  </si>
  <si>
    <t>宮  崎</t>
    <phoneticPr fontId="41"/>
  </si>
  <si>
    <t>鹿児島</t>
  </si>
  <si>
    <t>沖  縄</t>
    <phoneticPr fontId="41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</si>
  <si>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1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</si>
  <si>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41"/>
  </si>
  <si>
    <t>2-9. 年齢３区分人口の推移</t>
    <rPh sb="5" eb="7">
      <t>ネンレイ</t>
    </rPh>
    <rPh sb="8" eb="10">
      <t>クブン</t>
    </rPh>
    <rPh sb="13" eb="15">
      <t>スイイ</t>
    </rPh>
    <phoneticPr fontId="41"/>
  </si>
  <si>
    <t>各年1月1日</t>
    <rPh sb="0" eb="2">
      <t>カクネン</t>
    </rPh>
    <phoneticPr fontId="41"/>
  </si>
  <si>
    <t>（単位：人、％）</t>
  </si>
  <si>
    <t>年</t>
    <phoneticPr fontId="41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</si>
  <si>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41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</si>
  <si>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41"/>
  </si>
  <si>
    <t>65歳以上人口</t>
    <rPh sb="2" eb="3">
      <t>サイ</t>
    </rPh>
    <rPh sb="3" eb="5">
      <t>イジョウ</t>
    </rPh>
    <phoneticPr fontId="41"/>
  </si>
  <si>
    <t>実　数</t>
    <phoneticPr fontId="41"/>
  </si>
  <si>
    <t>割　合</t>
    <phoneticPr fontId="41"/>
  </si>
  <si>
    <t>昭和35</t>
    <phoneticPr fontId="41"/>
  </si>
  <si>
    <t>平成2</t>
    <rPh sb="0" eb="2">
      <t>ヘイセイ</t>
    </rPh>
    <phoneticPr fontId="41"/>
  </si>
  <si>
    <t>令和2</t>
    <rPh sb="0" eb="1">
      <t>レイワ</t>
    </rPh>
    <phoneticPr fontId="2"/>
  </si>
  <si>
    <t>（注）昭和55年以前は「国勢調査」（10月1日現在）。56年以降は「埼玉県町（丁）字別人口調査」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4" eb="37">
      <t>サイタマケン</t>
    </rPh>
    <rPh sb="37" eb="38">
      <t>マチ</t>
    </rPh>
    <rPh sb="39" eb="40">
      <t>チョウ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41"/>
  </si>
  <si>
    <t>2-10. 市民の平均年齢</t>
    <phoneticPr fontId="41"/>
  </si>
  <si>
    <t>（単位：歳）</t>
    <rPh sb="1" eb="3">
      <t>タンイ</t>
    </rPh>
    <rPh sb="4" eb="5">
      <t>サイ</t>
    </rPh>
    <phoneticPr fontId="41"/>
  </si>
  <si>
    <t xml:space="preserve"> 平  均  </t>
    <phoneticPr fontId="41"/>
  </si>
  <si>
    <t>昭和45</t>
    <rPh sb="0" eb="2">
      <t>ショウワ</t>
    </rPh>
    <phoneticPr fontId="2"/>
  </si>
  <si>
    <t xml:space="preserve">       平成2</t>
  </si>
  <si>
    <t>22</t>
  </si>
  <si>
    <t>23</t>
  </si>
  <si>
    <t>（注）昭和55年以前は「国勢調査」(10月1日現在)｡ 60年以降は「埼玉県町(丁)字別人口調査」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phoneticPr fontId="41"/>
  </si>
  <si>
    <t>資料：政策課</t>
    <phoneticPr fontId="41"/>
  </si>
  <si>
    <t>2-11.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41"/>
  </si>
  <si>
    <t>各年1月1日</t>
    <rPh sb="0" eb="1">
      <t>カク</t>
    </rPh>
    <rPh sb="1" eb="2">
      <t>トシ</t>
    </rPh>
    <rPh sb="3" eb="4">
      <t>ガツ</t>
    </rPh>
    <rPh sb="5" eb="6">
      <t>ニチ</t>
    </rPh>
    <phoneticPr fontId="2"/>
  </si>
  <si>
    <t>（単位：人）</t>
    <rPh sb="1" eb="3">
      <t>タンイ</t>
    </rPh>
    <rPh sb="4" eb="5">
      <t>ニン</t>
    </rPh>
    <phoneticPr fontId="41"/>
  </si>
  <si>
    <t>令和2年</t>
    <phoneticPr fontId="43"/>
  </si>
  <si>
    <t>3年</t>
    <phoneticPr fontId="43"/>
  </si>
  <si>
    <t>4年</t>
    <phoneticPr fontId="43"/>
  </si>
  <si>
    <t>5年</t>
    <rPh sb="1" eb="2">
      <t>ネン</t>
    </rPh>
    <phoneticPr fontId="2"/>
  </si>
  <si>
    <t>6年</t>
    <rPh sb="1" eb="2">
      <t>ネン</t>
    </rPh>
    <phoneticPr fontId="2"/>
  </si>
  <si>
    <t>中国及び台湾</t>
    <rPh sb="0" eb="2">
      <t>チュウゴク</t>
    </rPh>
    <rPh sb="2" eb="3">
      <t>オヨ</t>
    </rPh>
    <rPh sb="4" eb="6">
      <t>タイワン</t>
    </rPh>
    <phoneticPr fontId="41"/>
  </si>
  <si>
    <t>べトナム</t>
  </si>
  <si>
    <t>フィリピン</t>
  </si>
  <si>
    <t>韓国及び朝鮮</t>
    <rPh sb="0" eb="2">
      <t>カンコク</t>
    </rPh>
    <rPh sb="2" eb="3">
      <t>オヨ</t>
    </rPh>
    <rPh sb="4" eb="6">
      <t>チョウセン</t>
    </rPh>
    <phoneticPr fontId="41"/>
  </si>
  <si>
    <t>パキスタン</t>
  </si>
  <si>
    <t>タイ</t>
  </si>
  <si>
    <t>ブラジル</t>
  </si>
  <si>
    <t>米国</t>
    <rPh sb="0" eb="2">
      <t>ベイコク</t>
    </rPh>
    <phoneticPr fontId="41"/>
  </si>
  <si>
    <t>ガーナ</t>
  </si>
  <si>
    <t>インド</t>
  </si>
  <si>
    <t>ペルー</t>
  </si>
  <si>
    <t>英国</t>
    <rPh sb="0" eb="2">
      <t>エイコク</t>
    </rPh>
    <phoneticPr fontId="41"/>
  </si>
  <si>
    <t>その他</t>
    <rPh sb="2" eb="3">
      <t>タ</t>
    </rPh>
    <phoneticPr fontId="41"/>
  </si>
  <si>
    <t>2-12. 国勢調査人口の推移</t>
    <rPh sb="6" eb="10">
      <t>コクセイ</t>
    </rPh>
    <phoneticPr fontId="41"/>
  </si>
  <si>
    <t>各年10月1日</t>
    <rPh sb="0" eb="2">
      <t>カクネン</t>
    </rPh>
    <rPh sb="4" eb="5">
      <t>ガツ</t>
    </rPh>
    <rPh sb="6" eb="7">
      <t>ニチ</t>
    </rPh>
    <phoneticPr fontId="41"/>
  </si>
  <si>
    <r>
      <t xml:space="preserve">総　数
</t>
    </r>
    <r>
      <rPr>
        <sz val="8"/>
        <rFont val="ＭＳ ゴシック"/>
        <family val="3"/>
        <charset val="128"/>
      </rPr>
      <t>（人）</t>
    </r>
    <rPh sb="5" eb="6">
      <t>ジン</t>
    </rPh>
    <phoneticPr fontId="41"/>
  </si>
  <si>
    <r>
      <t xml:space="preserve">男
</t>
    </r>
    <r>
      <rPr>
        <sz val="8"/>
        <rFont val="ＭＳ 明朝"/>
        <family val="1"/>
        <charset val="128"/>
      </rPr>
      <t>（人）</t>
    </r>
    <rPh sb="3" eb="4">
      <t>ジン</t>
    </rPh>
    <phoneticPr fontId="41"/>
  </si>
  <si>
    <r>
      <t xml:space="preserve">女
</t>
    </r>
    <r>
      <rPr>
        <sz val="8"/>
        <rFont val="ＭＳ 明朝"/>
        <family val="1"/>
        <charset val="128"/>
      </rPr>
      <t>（人）</t>
    </r>
    <rPh sb="3" eb="4">
      <t>ニン</t>
    </rPh>
    <phoneticPr fontId="41"/>
  </si>
  <si>
    <r>
      <t xml:space="preserve">増減数
</t>
    </r>
    <r>
      <rPr>
        <sz val="8"/>
        <rFont val="ＭＳ 明朝"/>
        <family val="1"/>
        <charset val="128"/>
      </rPr>
      <t>（人）</t>
    </r>
    <rPh sb="0" eb="2">
      <t>ゾウゲン</t>
    </rPh>
    <rPh sb="2" eb="3">
      <t>スウ</t>
    </rPh>
    <rPh sb="5" eb="6">
      <t>ニン</t>
    </rPh>
    <phoneticPr fontId="41"/>
  </si>
  <si>
    <r>
      <t xml:space="preserve">増減率
</t>
    </r>
    <r>
      <rPr>
        <sz val="8"/>
        <rFont val="ＭＳ 明朝"/>
        <family val="1"/>
        <charset val="128"/>
      </rPr>
      <t>（％）</t>
    </r>
    <rPh sb="0" eb="2">
      <t>ゾウゲン</t>
    </rPh>
    <rPh sb="2" eb="3">
      <t>リツ</t>
    </rPh>
    <phoneticPr fontId="41"/>
  </si>
  <si>
    <t>世　帯</t>
    <phoneticPr fontId="41"/>
  </si>
  <si>
    <r>
      <t xml:space="preserve">面　積
</t>
    </r>
    <r>
      <rPr>
        <sz val="8"/>
        <rFont val="ＭＳ 明朝"/>
        <family val="1"/>
        <charset val="128"/>
      </rPr>
      <t>（</t>
    </r>
    <r>
      <rPr>
        <sz val="8"/>
        <rFont val="ＭＳ Ｐゴシック"/>
        <family val="3"/>
        <charset val="128"/>
      </rPr>
      <t>㎢）</t>
    </r>
    <phoneticPr fontId="41"/>
  </si>
  <si>
    <t>　　大正 9年</t>
    <rPh sb="6" eb="7">
      <t>ネン</t>
    </rPh>
    <phoneticPr fontId="41"/>
  </si>
  <si>
    <t xml:space="preserve">- </t>
    <phoneticPr fontId="41"/>
  </si>
  <si>
    <t xml:space="preserve">- </t>
  </si>
  <si>
    <t>14年</t>
    <rPh sb="2" eb="3">
      <t>ネン</t>
    </rPh>
    <phoneticPr fontId="41"/>
  </si>
  <si>
    <t>　　昭和 5年</t>
    <rPh sb="6" eb="7">
      <t>ネン</t>
    </rPh>
    <phoneticPr fontId="41"/>
  </si>
  <si>
    <t>10年</t>
    <rPh sb="2" eb="3">
      <t>ネン</t>
    </rPh>
    <phoneticPr fontId="41"/>
  </si>
  <si>
    <t>15年</t>
    <rPh sb="2" eb="3">
      <t>ネン</t>
    </rPh>
    <phoneticPr fontId="41"/>
  </si>
  <si>
    <t>22年</t>
    <rPh sb="2" eb="3">
      <t>ネン</t>
    </rPh>
    <phoneticPr fontId="41"/>
  </si>
  <si>
    <t>25年</t>
    <rPh sb="2" eb="3">
      <t>ネン</t>
    </rPh>
    <phoneticPr fontId="41"/>
  </si>
  <si>
    <t>30年</t>
    <rPh sb="2" eb="3">
      <t>ネン</t>
    </rPh>
    <phoneticPr fontId="41"/>
  </si>
  <si>
    <t>35年</t>
    <rPh sb="2" eb="3">
      <t>ネン</t>
    </rPh>
    <phoneticPr fontId="41"/>
  </si>
  <si>
    <t>40年</t>
    <rPh sb="2" eb="3">
      <t>ネン</t>
    </rPh>
    <phoneticPr fontId="41"/>
  </si>
  <si>
    <t>45年</t>
    <rPh sb="2" eb="3">
      <t>ネン</t>
    </rPh>
    <phoneticPr fontId="41"/>
  </si>
  <si>
    <t>50年</t>
    <rPh sb="2" eb="3">
      <t>ネン</t>
    </rPh>
    <phoneticPr fontId="41"/>
  </si>
  <si>
    <t>55年</t>
    <rPh sb="2" eb="3">
      <t>ネン</t>
    </rPh>
    <phoneticPr fontId="41"/>
  </si>
  <si>
    <t>60年</t>
    <rPh sb="2" eb="3">
      <t>ネン</t>
    </rPh>
    <phoneticPr fontId="41"/>
  </si>
  <si>
    <t>　　平成 2年</t>
    <rPh sb="6" eb="7">
      <t>ネン</t>
    </rPh>
    <phoneticPr fontId="41"/>
  </si>
  <si>
    <t>7年</t>
    <rPh sb="1" eb="2">
      <t>ネン</t>
    </rPh>
    <phoneticPr fontId="41"/>
  </si>
  <si>
    <t>12年</t>
    <rPh sb="2" eb="3">
      <t>ネン</t>
    </rPh>
    <phoneticPr fontId="41"/>
  </si>
  <si>
    <t>17年</t>
    <rPh sb="2" eb="3">
      <t>ネン</t>
    </rPh>
    <phoneticPr fontId="41"/>
  </si>
  <si>
    <t>27年</t>
    <rPh sb="2" eb="3">
      <t>ネン</t>
    </rPh>
    <phoneticPr fontId="41"/>
  </si>
  <si>
    <t>　　令和 2年</t>
    <rPh sb="2" eb="4">
      <t>レイワ</t>
    </rPh>
    <rPh sb="6" eb="7">
      <t>ネン</t>
    </rPh>
    <phoneticPr fontId="41"/>
  </si>
  <si>
    <t>（注）大正9年～昭和30年の人口は現在の市域による。従って調査時点における公表数とは一致しない場合がある。</t>
    <phoneticPr fontId="41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</si>
  <si>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41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</si>
  <si>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41"/>
  </si>
  <si>
    <t>年齢</t>
    <rPh sb="0" eb="2">
      <t>ネンレイ</t>
    </rPh>
    <phoneticPr fontId="41"/>
  </si>
  <si>
    <t>総数</t>
    <rPh sb="0" eb="2">
      <t>ソウスウ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</si>
  <si>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</si>
  <si>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</si>
  <si>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 xml:space="preserve">　　　 0歳    </t>
    <rPh sb="5" eb="6">
      <t>サイ</t>
    </rPh>
    <phoneticPr fontId="62"/>
  </si>
  <si>
    <t xml:space="preserve">　　　51歳    </t>
    <rPh sb="5" eb="6">
      <t>サイ</t>
    </rPh>
    <phoneticPr fontId="41"/>
  </si>
  <si>
    <t xml:space="preserve">　　　 1    </t>
    <phoneticPr fontId="62"/>
  </si>
  <si>
    <t xml:space="preserve">　　　52    </t>
  </si>
  <si>
    <t xml:space="preserve">　　　 2    </t>
    <phoneticPr fontId="62"/>
  </si>
  <si>
    <t xml:space="preserve">　　　53    </t>
  </si>
  <si>
    <t xml:space="preserve">　　　 3    </t>
    <phoneticPr fontId="62"/>
  </si>
  <si>
    <t xml:space="preserve">　　　54    </t>
  </si>
  <si>
    <t xml:space="preserve">　　　 4    </t>
    <phoneticPr fontId="62"/>
  </si>
  <si>
    <t xml:space="preserve">　　　55    </t>
  </si>
  <si>
    <t xml:space="preserve">　　　 5    </t>
    <phoneticPr fontId="62"/>
  </si>
  <si>
    <t xml:space="preserve">　　　56    </t>
  </si>
  <si>
    <t xml:space="preserve">　　　 6    </t>
    <phoneticPr fontId="62"/>
  </si>
  <si>
    <t xml:space="preserve">　　　57    </t>
  </si>
  <si>
    <t xml:space="preserve">　　　 7    </t>
    <phoneticPr fontId="62"/>
  </si>
  <si>
    <t xml:space="preserve">　　　58    </t>
  </si>
  <si>
    <t xml:space="preserve">　　　 8    </t>
    <phoneticPr fontId="62"/>
  </si>
  <si>
    <t xml:space="preserve">　　　59    </t>
  </si>
  <si>
    <t xml:space="preserve">　　　 9    </t>
    <phoneticPr fontId="62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</si>
  <si>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</si>
  <si>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</si>
  <si>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</si>
  <si>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</si>
  <si>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</si>
  <si>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</si>
  <si>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</si>
  <si>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</si>
  <si>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</si>
  <si>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</si>
  <si>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</si>
  <si>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</si>
  <si>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</si>
  <si>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</si>
  <si>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</si>
  <si>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</si>
  <si>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</si>
  <si>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</si>
  <si>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</si>
  <si>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</si>
  <si>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</si>
  <si>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</si>
  <si>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</si>
  <si>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</si>
  <si>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</si>
  <si>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</si>
  <si>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</si>
  <si>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</si>
  <si>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</si>
  <si>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</si>
  <si>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</si>
  <si>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</si>
  <si>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</si>
  <si>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</si>
  <si>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</si>
  <si>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</si>
  <si>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</si>
  <si>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</si>
  <si>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</si>
  <si>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</si>
  <si>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</si>
  <si>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</si>
  <si>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</si>
  <si>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</si>
  <si>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</si>
  <si>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</si>
  <si>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</si>
  <si>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</si>
  <si>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</si>
  <si>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</si>
  <si>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</si>
  <si>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</si>
  <si>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</si>
  <si>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</si>
  <si>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</si>
  <si>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</si>
  <si>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</si>
  <si>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</si>
  <si>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</si>
  <si>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</si>
  <si>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</si>
  <si>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</si>
  <si>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</si>
  <si>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</si>
  <si>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</si>
  <si>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</si>
  <si>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</si>
  <si>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</si>
  <si>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</si>
  <si>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</si>
  <si>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</si>
  <si>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</si>
  <si>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</si>
  <si>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</si>
  <si>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</si>
  <si>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</si>
  <si>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</si>
  <si>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</si>
  <si>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</si>
  <si>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</si>
  <si>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100歳以上</t>
    <phoneticPr fontId="62"/>
  </si>
  <si>
    <t xml:space="preserve">　　　50    </t>
  </si>
  <si>
    <t>不詳</t>
    <phoneticPr fontId="62"/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</si>
  <si>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41"/>
  </si>
  <si>
    <t>各年10月1日</t>
  </si>
  <si>
    <t>区　　　分</t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</si>
  <si>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</si>
  <si>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2"/>
  </si>
  <si>
    <t>令和2年</t>
    <rPh sb="0" eb="2">
      <t>レイワ</t>
    </rPh>
    <phoneticPr fontId="43"/>
  </si>
  <si>
    <t>就業者</t>
  </si>
  <si>
    <t>通学者</t>
  </si>
  <si>
    <t>越谷市に常住する就業者・通学者</t>
    <rPh sb="8" eb="9">
      <t>シュウ</t>
    </rPh>
    <phoneticPr fontId="41"/>
  </si>
  <si>
    <t>越谷市で従業・通学する者</t>
    <rPh sb="11" eb="12">
      <t>モノ</t>
    </rPh>
    <phoneticPr fontId="41"/>
  </si>
  <si>
    <t>（自　宅）</t>
  </si>
  <si>
    <t xml:space="preserve">- </t>
    <phoneticPr fontId="43"/>
  </si>
  <si>
    <t>（自宅外）</t>
  </si>
  <si>
    <t>越谷市外で従業・通学する者</t>
    <rPh sb="12" eb="13">
      <t>モノ</t>
    </rPh>
    <phoneticPr fontId="2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</si>
  <si>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41"/>
  </si>
  <si>
    <t>県内（総数）</t>
    <phoneticPr fontId="41"/>
  </si>
  <si>
    <t>さいたま市（総数）</t>
    <phoneticPr fontId="41"/>
  </si>
  <si>
    <t>岩槻区</t>
    <phoneticPr fontId="41"/>
  </si>
  <si>
    <t>大宮区</t>
    <phoneticPr fontId="41"/>
  </si>
  <si>
    <t>浦和区</t>
    <phoneticPr fontId="41"/>
  </si>
  <si>
    <t>緑区</t>
    <phoneticPr fontId="41"/>
  </si>
  <si>
    <t>南区</t>
    <phoneticPr fontId="41"/>
  </si>
  <si>
    <t>その他の区</t>
    <phoneticPr fontId="41"/>
  </si>
  <si>
    <t>草加市</t>
  </si>
  <si>
    <t>春日部市</t>
  </si>
  <si>
    <t>川口市</t>
  </si>
  <si>
    <t>吉川市</t>
  </si>
  <si>
    <t>三郷市</t>
  </si>
  <si>
    <t>八潮市</t>
  </si>
  <si>
    <t>松伏町</t>
  </si>
  <si>
    <t>杉戸町</t>
  </si>
  <si>
    <t>久喜市</t>
    <rPh sb="0" eb="2">
      <t>クキ</t>
    </rPh>
    <rPh sb="2" eb="3">
      <t>シ</t>
    </rPh>
    <phoneticPr fontId="41"/>
  </si>
  <si>
    <t>その他の市町村</t>
    <rPh sb="4" eb="7">
      <t>シチョウソン</t>
    </rPh>
    <phoneticPr fontId="41"/>
  </si>
  <si>
    <t>県外（総数）</t>
  </si>
  <si>
    <t>東京都（総数）</t>
  </si>
  <si>
    <t>千代田区</t>
    <rPh sb="0" eb="4">
      <t>チヨダク</t>
    </rPh>
    <phoneticPr fontId="41"/>
  </si>
  <si>
    <t>中央区</t>
    <phoneticPr fontId="41"/>
  </si>
  <si>
    <t>足立区</t>
  </si>
  <si>
    <t>港区</t>
  </si>
  <si>
    <t>台東区</t>
  </si>
  <si>
    <t>新宿区</t>
    <rPh sb="0" eb="2">
      <t>シンジュク</t>
    </rPh>
    <phoneticPr fontId="41"/>
  </si>
  <si>
    <t>江東区</t>
    <rPh sb="0" eb="2">
      <t>コウトウ</t>
    </rPh>
    <phoneticPr fontId="41"/>
  </si>
  <si>
    <t>墨田区</t>
    <rPh sb="0" eb="2">
      <t>スミダ</t>
    </rPh>
    <phoneticPr fontId="41"/>
  </si>
  <si>
    <t>渋谷区</t>
    <rPh sb="0" eb="3">
      <t>シブヤク</t>
    </rPh>
    <phoneticPr fontId="41"/>
  </si>
  <si>
    <t>文京区</t>
    <rPh sb="0" eb="3">
      <t>ブンキョウク</t>
    </rPh>
    <phoneticPr fontId="41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</si>
  <si>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</si>
  <si>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</si>
  <si>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</si>
  <si>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</si>
  <si>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</si>
  <si>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</si>
  <si>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</si>
  <si>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その他の都道府県</t>
    <phoneticPr fontId="41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</si>
  <si>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1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</si>
  <si>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41"/>
  </si>
  <si>
    <t>（注3）「越谷市外に従業・通学する者」には、従業地・通学地が「不詳」を含む。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phoneticPr fontId="41"/>
  </si>
  <si>
    <t>（注4）市町村の境域は令和2年10月1日現在のものとする。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1"/>
  </si>
  <si>
    <t>（注5）「主な流出先（従業地・通学地）の区分項目は、令和2年の結果における総数の上位を掲載</t>
    <rPh sb="1" eb="2">
      <t>チュウ</t>
    </rPh>
    <rPh sb="26" eb="28">
      <t>レイワ</t>
    </rPh>
    <phoneticPr fontId="41"/>
  </si>
  <si>
    <t xml:space="preserve">2-15. 越谷市内への従業者・通学者数 </t>
    <rPh sb="9" eb="10">
      <t>ナイ</t>
    </rPh>
    <phoneticPr fontId="41"/>
  </si>
  <si>
    <t>平成27年</t>
    <rPh sb="0" eb="2">
      <t>ヘイセイ</t>
    </rPh>
    <phoneticPr fontId="43"/>
  </si>
  <si>
    <t>令和2年</t>
    <rPh sb="0" eb="2">
      <t>レイワ</t>
    </rPh>
    <phoneticPr fontId="41"/>
  </si>
  <si>
    <t>就業者</t>
    <phoneticPr fontId="43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</si>
  <si>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41"/>
  </si>
  <si>
    <t>越谷市に常住する者</t>
    <rPh sb="4" eb="6">
      <t>ジョウジュウ</t>
    </rPh>
    <rPh sb="8" eb="9">
      <t>モノ</t>
    </rPh>
    <phoneticPr fontId="41"/>
  </si>
  <si>
    <t>越谷市外に常住する者</t>
    <rPh sb="9" eb="10">
      <t>モノ</t>
    </rPh>
    <phoneticPr fontId="2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</si>
  <si>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41"/>
  </si>
  <si>
    <t>見沼区</t>
    <phoneticPr fontId="41"/>
  </si>
  <si>
    <t>春日部市</t>
    <phoneticPr fontId="41"/>
  </si>
  <si>
    <t>草加市</t>
    <phoneticPr fontId="41"/>
  </si>
  <si>
    <t>川口市</t>
    <phoneticPr fontId="41"/>
  </si>
  <si>
    <t>吉川市</t>
    <phoneticPr fontId="41"/>
  </si>
  <si>
    <t>松伏町</t>
    <phoneticPr fontId="41"/>
  </si>
  <si>
    <t>三郷市</t>
    <phoneticPr fontId="41"/>
  </si>
  <si>
    <t>八潮市</t>
    <rPh sb="0" eb="2">
      <t>ヤシオ</t>
    </rPh>
    <phoneticPr fontId="41"/>
  </si>
  <si>
    <t>久喜市</t>
    <rPh sb="0" eb="2">
      <t>クキ</t>
    </rPh>
    <phoneticPr fontId="41"/>
  </si>
  <si>
    <t>杉戸町</t>
    <phoneticPr fontId="41"/>
  </si>
  <si>
    <t>その他の市町村</t>
    <phoneticPr fontId="41"/>
  </si>
  <si>
    <t>葛飾区</t>
  </si>
  <si>
    <t>江戸川区</t>
  </si>
  <si>
    <t>墨田区</t>
  </si>
  <si>
    <t>板橋区</t>
  </si>
  <si>
    <t>北区</t>
  </si>
  <si>
    <t>練馬区</t>
  </si>
  <si>
    <t>江東区</t>
  </si>
  <si>
    <t>荒川区</t>
  </si>
  <si>
    <t>文京区</t>
  </si>
  <si>
    <t>その他の区</t>
    <rPh sb="2" eb="3">
      <t>タ</t>
    </rPh>
    <rPh sb="4" eb="5">
      <t>ク</t>
    </rPh>
    <phoneticPr fontId="42"/>
  </si>
  <si>
    <t>千葉県</t>
    <phoneticPr fontId="41"/>
  </si>
  <si>
    <t>茨城県</t>
    <phoneticPr fontId="41"/>
  </si>
  <si>
    <t>栃木県</t>
    <phoneticPr fontId="41"/>
  </si>
  <si>
    <t>群馬県</t>
    <phoneticPr fontId="41"/>
  </si>
  <si>
    <t>神奈川県</t>
    <phoneticPr fontId="41"/>
  </si>
  <si>
    <t>その他の都道府県</t>
    <rPh sb="4" eb="8">
      <t>トドウフケン</t>
    </rPh>
    <phoneticPr fontId="41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</si>
  <si>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2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</si>
  <si>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42"/>
  </si>
  <si>
    <t xml:space="preserve">（注3）市町村の境域は令和2年10月1日現在のものとする。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2"/>
  </si>
  <si>
    <t>（注4）「主な流入元（常住地）」の区分項目は、令和2年の結果における総数の上位を掲載</t>
    <rPh sb="1" eb="2">
      <t>チュウ</t>
    </rPh>
    <rPh sb="17" eb="19">
      <t>クブン</t>
    </rPh>
    <rPh sb="19" eb="21">
      <t>コウモク</t>
    </rPh>
    <rPh sb="23" eb="25">
      <t>レイワ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41"/>
  </si>
  <si>
    <t>2-16. 世帯数と世帯人員数</t>
    <phoneticPr fontId="41"/>
  </si>
  <si>
    <t>（1）平成22・27年</t>
    <rPh sb="3" eb="5">
      <t>ヘー</t>
    </rPh>
    <rPh sb="10" eb="11">
      <t>ネン</t>
    </rPh>
    <phoneticPr fontId="41"/>
  </si>
  <si>
    <t>（単位：世帯、人）</t>
    <rPh sb="1" eb="3">
      <t>タンイ</t>
    </rPh>
    <rPh sb="4" eb="6">
      <t>セタイ</t>
    </rPh>
    <rPh sb="7" eb="8">
      <t>ニン</t>
    </rPh>
    <phoneticPr fontId="41"/>
  </si>
  <si>
    <t>区　　　　分</t>
    <rPh sb="0" eb="1">
      <t>ク</t>
    </rPh>
    <rPh sb="5" eb="6">
      <t>ブン</t>
    </rPh>
    <phoneticPr fontId="41"/>
  </si>
  <si>
    <t>平成22年</t>
    <rPh sb="0" eb="2">
      <t>ヘイセイ</t>
    </rPh>
    <rPh sb="4" eb="5">
      <t>ネン</t>
    </rPh>
    <phoneticPr fontId="41"/>
  </si>
  <si>
    <t>平成27年</t>
    <rPh sb="0" eb="2">
      <t>ヘイセイ</t>
    </rPh>
    <rPh sb="4" eb="5">
      <t>ネン</t>
    </rPh>
    <phoneticPr fontId="41"/>
  </si>
  <si>
    <t>世帯数</t>
    <rPh sb="0" eb="3">
      <t>セタイスウ</t>
    </rPh>
    <phoneticPr fontId="41"/>
  </si>
  <si>
    <t>世帯人員</t>
    <rPh sb="0" eb="2">
      <t>セタイ</t>
    </rPh>
    <rPh sb="2" eb="4">
      <t>ジンイン</t>
    </rPh>
    <phoneticPr fontId="41"/>
  </si>
  <si>
    <t>総　　　数　　（注1）</t>
    <rPh sb="0" eb="1">
      <t>フサ</t>
    </rPh>
    <rPh sb="4" eb="5">
      <t>カズ</t>
    </rPh>
    <rPh sb="8" eb="9">
      <t>チュウ</t>
    </rPh>
    <phoneticPr fontId="41"/>
  </si>
  <si>
    <t>一般世帯</t>
    <rPh sb="0" eb="2">
      <t>イッパン</t>
    </rPh>
    <rPh sb="2" eb="4">
      <t>セタイ</t>
    </rPh>
    <phoneticPr fontId="41"/>
  </si>
  <si>
    <t>総　　　数　（注2）</t>
    <rPh sb="0" eb="1">
      <t>フサ</t>
    </rPh>
    <rPh sb="4" eb="5">
      <t>カズ</t>
    </rPh>
    <rPh sb="7" eb="8">
      <t>チュウ</t>
    </rPh>
    <phoneticPr fontId="41"/>
  </si>
  <si>
    <t>親族のみの世帯</t>
    <rPh sb="0" eb="2">
      <t>シンゾク</t>
    </rPh>
    <rPh sb="5" eb="7">
      <t>セタイ</t>
    </rPh>
    <phoneticPr fontId="41"/>
  </si>
  <si>
    <t>総　　　数</t>
    <rPh sb="0" eb="1">
      <t>フサ</t>
    </rPh>
    <rPh sb="4" eb="5">
      <t>カズ</t>
    </rPh>
    <phoneticPr fontId="41"/>
  </si>
  <si>
    <t>核家族世帯</t>
    <rPh sb="0" eb="3">
      <t>カクカゾク</t>
    </rPh>
    <rPh sb="3" eb="5">
      <t>セタイ</t>
    </rPh>
    <phoneticPr fontId="41"/>
  </si>
  <si>
    <t>夫婦のみの世帯</t>
    <rPh sb="0" eb="2">
      <t>フウフ</t>
    </rPh>
    <rPh sb="5" eb="7">
      <t>セタイ</t>
    </rPh>
    <phoneticPr fontId="41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</si>
  <si>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1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</si>
  <si>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1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</si>
  <si>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1"/>
  </si>
  <si>
    <t>核家族以外の世帯</t>
    <rPh sb="0" eb="3">
      <t>カクカゾク</t>
    </rPh>
    <rPh sb="3" eb="5">
      <t>イガイ</t>
    </rPh>
    <rPh sb="6" eb="8">
      <t>セタイ</t>
    </rPh>
    <phoneticPr fontId="41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</si>
  <si>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1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</si>
  <si>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1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</si>
  <si>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41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</si>
  <si>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1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</si>
  <si>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1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</si>
  <si>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1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</si>
  <si>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1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</si>
  <si>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1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</si>
  <si>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1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</si>
  <si>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41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</si>
  <si>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1"/>
  </si>
  <si>
    <t>単独世帯</t>
    <rPh sb="0" eb="2">
      <t>タンドク</t>
    </rPh>
    <rPh sb="2" eb="4">
      <t>セタイ</t>
    </rPh>
    <phoneticPr fontId="41"/>
  </si>
  <si>
    <t>施設等の世帯</t>
    <rPh sb="0" eb="3">
      <t>シセツトウ</t>
    </rPh>
    <rPh sb="4" eb="6">
      <t>セタイ</t>
    </rPh>
    <phoneticPr fontId="41"/>
  </si>
  <si>
    <t>（注1）総数には世帯の種類「不詳」を含む。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41"/>
  </si>
  <si>
    <t>（注2）世帯の家族類型「不詳」を含む。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41"/>
  </si>
  <si>
    <t>（2）令和2年</t>
    <rPh sb="3" eb="5">
      <t>レイワ</t>
    </rPh>
    <rPh sb="6" eb="7">
      <t>ネン</t>
    </rPh>
    <phoneticPr fontId="41"/>
  </si>
  <si>
    <t>令和2年</t>
    <rPh sb="0" eb="2">
      <t>レイワ</t>
    </rPh>
    <rPh sb="3" eb="4">
      <t>ネン</t>
    </rPh>
    <phoneticPr fontId="41"/>
  </si>
  <si>
    <t>2-17. 労働力状態別年齢５歳階級別男女別15歳以上人口</t>
    <rPh sb="11" eb="12">
      <t>ベツ</t>
    </rPh>
    <rPh sb="18" eb="19">
      <t>ベツ</t>
    </rPh>
    <phoneticPr fontId="41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</si>
  <si>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1"/>
  </si>
  <si>
    <t>（単位：人）</t>
    <phoneticPr fontId="2"/>
  </si>
  <si>
    <t>男女
年齢</t>
    <rPh sb="0" eb="2">
      <t>ダンジョ</t>
    </rPh>
    <phoneticPr fontId="69"/>
  </si>
  <si>
    <t>総　数
（注）</t>
    <rPh sb="5" eb="6">
      <t>チュウ</t>
    </rPh>
    <phoneticPr fontId="41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</si>
  <si>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</si>
  <si>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</si>
  <si>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69"/>
  </si>
  <si>
    <t>就　業　者</t>
    <phoneticPr fontId="41"/>
  </si>
  <si>
    <t>完  全
失業者</t>
    <phoneticPr fontId="2"/>
  </si>
  <si>
    <t>総　数</t>
    <phoneticPr fontId="69"/>
  </si>
  <si>
    <t>家　事</t>
    <rPh sb="0" eb="1">
      <t>イエ</t>
    </rPh>
    <rPh sb="2" eb="3">
      <t>コト</t>
    </rPh>
    <phoneticPr fontId="69"/>
  </si>
  <si>
    <t>通　学</t>
    <rPh sb="0" eb="1">
      <t>ツウ</t>
    </rPh>
    <rPh sb="2" eb="3">
      <t>ガク</t>
    </rPh>
    <phoneticPr fontId="69"/>
  </si>
  <si>
    <t>その他</t>
    <phoneticPr fontId="2"/>
  </si>
  <si>
    <t>主に
仕事</t>
    <phoneticPr fontId="41"/>
  </si>
  <si>
    <t>家事の
ほか
仕事</t>
    <phoneticPr fontId="41"/>
  </si>
  <si>
    <t>通学の
かたわら
仕事</t>
    <phoneticPr fontId="69"/>
  </si>
  <si>
    <t>休業者</t>
  </si>
  <si>
    <t>総数</t>
    <phoneticPr fontId="69"/>
  </si>
  <si>
    <t>15～19歳</t>
    <rPh sb="5" eb="6">
      <t>サイ</t>
    </rPh>
    <phoneticPr fontId="41"/>
  </si>
  <si>
    <t>85歳以上</t>
    <rPh sb="2" eb="3">
      <t>サイ</t>
    </rPh>
    <phoneticPr fontId="41"/>
  </si>
  <si>
    <t>（再掲）</t>
    <phoneticPr fontId="69"/>
  </si>
  <si>
    <t>65歳以上</t>
    <rPh sb="2" eb="3">
      <t>サイ</t>
    </rPh>
    <phoneticPr fontId="41"/>
  </si>
  <si>
    <t>65～74歳</t>
    <rPh sb="5" eb="6">
      <t>サイ</t>
    </rPh>
    <phoneticPr fontId="69"/>
  </si>
  <si>
    <t>75歳以上</t>
  </si>
  <si>
    <t>男</t>
    <phoneticPr fontId="69"/>
  </si>
  <si>
    <t>15～19歳</t>
    <phoneticPr fontId="69"/>
  </si>
  <si>
    <t>85歳以上</t>
  </si>
  <si>
    <t>65歳以上</t>
  </si>
  <si>
    <t>女</t>
    <phoneticPr fontId="69"/>
  </si>
  <si>
    <t>15～19歳</t>
    <phoneticPr fontId="2"/>
  </si>
  <si>
    <t>（注）労働力状態「不詳」を含む。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69"/>
  </si>
  <si>
    <t>2-18. 年齢（５歳階級）別男女別一般世帯高齢単身者数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41"/>
  </si>
  <si>
    <t>平成27年10月1日</t>
    <phoneticPr fontId="4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</si>
  <si>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41"/>
  </si>
  <si>
    <t>65～69歳</t>
    <rPh sb="5" eb="6">
      <t>サイ</t>
    </rPh>
    <phoneticPr fontId="41"/>
  </si>
  <si>
    <t>70～74歳</t>
    <rPh sb="5" eb="6">
      <t>サイ</t>
    </rPh>
    <phoneticPr fontId="41"/>
  </si>
  <si>
    <t>75～79歳</t>
    <rPh sb="5" eb="6">
      <t>サイ</t>
    </rPh>
    <phoneticPr fontId="41"/>
  </si>
  <si>
    <t>80～84歳</t>
    <rPh sb="5" eb="6">
      <t>サイ</t>
    </rPh>
    <phoneticPr fontId="41"/>
  </si>
  <si>
    <t>85歳以上</t>
    <rPh sb="2" eb="3">
      <t>サイ</t>
    </rPh>
    <rPh sb="3" eb="5">
      <t>イジョウ</t>
    </rPh>
    <phoneticPr fontId="41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</si>
  <si>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41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</si>
  <si>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41"/>
  </si>
  <si>
    <t>令和2年10月1日</t>
    <rPh sb="0" eb="2">
      <t>レイワ</t>
    </rPh>
    <phoneticPr fontId="43"/>
  </si>
  <si>
    <t>2-19. 夫の年齢（５歳階級）妻の年齢（５歳階級）別高齢夫婦世帯数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41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</si>
  <si>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</si>
  <si>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（単位：世帯）</t>
    <rPh sb="4" eb="6">
      <t>セタイ</t>
    </rPh>
    <phoneticPr fontId="2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</si>
  <si>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41"/>
  </si>
  <si>
    <t>妻が60歳以上</t>
    <rPh sb="0" eb="1">
      <t>ツマ</t>
    </rPh>
    <rPh sb="4" eb="5">
      <t>サイ</t>
    </rPh>
    <rPh sb="5" eb="7">
      <t>イジョウ</t>
    </rPh>
    <phoneticPr fontId="41"/>
  </si>
  <si>
    <t>60～64歳</t>
    <rPh sb="5" eb="6">
      <t>サイ</t>
    </rPh>
    <phoneticPr fontId="41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</si>
  <si>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41"/>
  </si>
  <si>
    <t>夫が65～69歳</t>
    <rPh sb="0" eb="1">
      <t>オット</t>
    </rPh>
    <rPh sb="7" eb="8">
      <t>サイ</t>
    </rPh>
    <phoneticPr fontId="41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</si>
  <si>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3"/>
  </si>
  <si>
    <t>2-20. 住宅の建て方別世帯数・世帯人員</t>
    <phoneticPr fontId="41"/>
  </si>
  <si>
    <t>（単位：世帯、人）</t>
    <rPh sb="4" eb="6">
      <t>セタイ</t>
    </rPh>
    <phoneticPr fontId="2"/>
  </si>
  <si>
    <t>区　　分</t>
    <rPh sb="0" eb="1">
      <t>ク</t>
    </rPh>
    <rPh sb="3" eb="4">
      <t>ブン</t>
    </rPh>
    <phoneticPr fontId="41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</si>
  <si>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41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</si>
  <si>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41"/>
  </si>
  <si>
    <t>1世帯当り
人員</t>
    <phoneticPr fontId="41"/>
  </si>
  <si>
    <t>総　数（注1）</t>
    <rPh sb="0" eb="1">
      <t>フサ</t>
    </rPh>
    <rPh sb="2" eb="3">
      <t>カズ</t>
    </rPh>
    <rPh sb="4" eb="5">
      <t>チュウ</t>
    </rPh>
    <phoneticPr fontId="41"/>
  </si>
  <si>
    <t>一戸建</t>
    <rPh sb="0" eb="2">
      <t>イッコ</t>
    </rPh>
    <rPh sb="2" eb="3">
      <t>ダ</t>
    </rPh>
    <phoneticPr fontId="41"/>
  </si>
  <si>
    <t>長屋建</t>
    <rPh sb="0" eb="2">
      <t>ナガヤ</t>
    </rPh>
    <rPh sb="2" eb="3">
      <t>タ</t>
    </rPh>
    <phoneticPr fontId="41"/>
  </si>
  <si>
    <t>共同住宅（注2）</t>
    <rPh sb="0" eb="2">
      <t>キョウドウ</t>
    </rPh>
    <rPh sb="2" eb="4">
      <t>ジュウタク</t>
    </rPh>
    <rPh sb="5" eb="6">
      <t>チュウ</t>
    </rPh>
    <phoneticPr fontId="41"/>
  </si>
  <si>
    <t>1・2階建</t>
    <rPh sb="3" eb="4">
      <t>カイ</t>
    </rPh>
    <rPh sb="4" eb="5">
      <t>タ</t>
    </rPh>
    <phoneticPr fontId="41"/>
  </si>
  <si>
    <t>3～5階建</t>
    <rPh sb="3" eb="4">
      <t>カイ</t>
    </rPh>
    <rPh sb="4" eb="5">
      <t>タ</t>
    </rPh>
    <phoneticPr fontId="41"/>
  </si>
  <si>
    <t>6～10階建</t>
    <rPh sb="4" eb="5">
      <t>カイ</t>
    </rPh>
    <rPh sb="5" eb="6">
      <t>タ</t>
    </rPh>
    <phoneticPr fontId="41"/>
  </si>
  <si>
    <t>11～14階建</t>
    <rPh sb="5" eb="6">
      <t>カイ</t>
    </rPh>
    <rPh sb="6" eb="7">
      <t>タ</t>
    </rPh>
    <phoneticPr fontId="41"/>
  </si>
  <si>
    <t>15階建以上</t>
    <rPh sb="2" eb="3">
      <t>カイ</t>
    </rPh>
    <rPh sb="3" eb="4">
      <t>タ</t>
    </rPh>
    <rPh sb="4" eb="6">
      <t>イジョウ</t>
    </rPh>
    <phoneticPr fontId="41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</si>
  <si>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41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</si>
  <si>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41"/>
  </si>
  <si>
    <t>2-21. 産業別就業者数</t>
    <phoneticPr fontId="41"/>
  </si>
  <si>
    <t>（1）平成7～17年</t>
    <rPh sb="3" eb="5">
      <t>ヘー</t>
    </rPh>
    <rPh sb="9" eb="10">
      <t>ネン</t>
    </rPh>
    <phoneticPr fontId="2"/>
  </si>
  <si>
    <t>産              業</t>
  </si>
  <si>
    <t>平成7年</t>
    <rPh sb="0" eb="2">
      <t>ヘイセイ</t>
    </rPh>
    <phoneticPr fontId="43"/>
  </si>
  <si>
    <t>平成12年</t>
    <rPh sb="0" eb="2">
      <t>ヘイセイ</t>
    </rPh>
    <phoneticPr fontId="41"/>
  </si>
  <si>
    <t>平成17年</t>
    <rPh sb="0" eb="2">
      <t>ヘイセイ</t>
    </rPh>
    <phoneticPr fontId="41"/>
  </si>
  <si>
    <t>第1次産業</t>
    <phoneticPr fontId="41"/>
  </si>
  <si>
    <t>農      業</t>
    <phoneticPr fontId="41"/>
  </si>
  <si>
    <t>林      業</t>
    <phoneticPr fontId="41"/>
  </si>
  <si>
    <t>漁      業</t>
    <phoneticPr fontId="41"/>
  </si>
  <si>
    <t>第2次産業</t>
    <phoneticPr fontId="41"/>
  </si>
  <si>
    <t>鉱      業</t>
    <phoneticPr fontId="41"/>
  </si>
  <si>
    <t>建  設  業</t>
    <phoneticPr fontId="41"/>
  </si>
  <si>
    <t>製  造  業</t>
    <phoneticPr fontId="41"/>
  </si>
  <si>
    <t>第3次産業</t>
    <phoneticPr fontId="41"/>
  </si>
  <si>
    <t>電気･ガス･熱供給・水道業</t>
    <phoneticPr fontId="41"/>
  </si>
  <si>
    <t>運輸・通信業</t>
    <phoneticPr fontId="41"/>
  </si>
  <si>
    <t>卸売・小売業、飲食店</t>
    <phoneticPr fontId="41"/>
  </si>
  <si>
    <t>金融・保険業</t>
    <phoneticPr fontId="41"/>
  </si>
  <si>
    <t>不動産業</t>
    <phoneticPr fontId="41"/>
  </si>
  <si>
    <t>サービス業</t>
    <phoneticPr fontId="41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</si>
  <si>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41"/>
  </si>
  <si>
    <t>分類不能の産業</t>
  </si>
  <si>
    <t>（注）15歳未満の就業者を含まない。</t>
    <rPh sb="1" eb="2">
      <t>チュウ</t>
    </rPh>
    <rPh sb="5" eb="8">
      <t>サイミマン</t>
    </rPh>
    <rPh sb="9" eb="12">
      <t>シュウギョウシャ</t>
    </rPh>
    <rPh sb="13" eb="14">
      <t>フク</t>
    </rPh>
    <phoneticPr fontId="2"/>
  </si>
  <si>
    <t>（2）平成22～令和2年</t>
    <rPh sb="3" eb="5">
      <t>ヘー</t>
    </rPh>
    <rPh sb="8" eb="10">
      <t>レイワ</t>
    </rPh>
    <rPh sb="11" eb="12">
      <t>ネン</t>
    </rPh>
    <phoneticPr fontId="2"/>
  </si>
  <si>
    <t>平成22年</t>
    <rPh sb="0" eb="2">
      <t>ヘイセイ</t>
    </rPh>
    <phoneticPr fontId="41"/>
  </si>
  <si>
    <t>令和2年</t>
    <rPh sb="0" eb="2">
      <t>レイワ</t>
    </rPh>
    <rPh sb="3" eb="4">
      <t>ネン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</si>
  <si>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</si>
  <si>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情報通信業</t>
    <rPh sb="0" eb="2">
      <t>ジョウホウ</t>
    </rPh>
    <rPh sb="2" eb="5">
      <t>ツウシンギョウ</t>
    </rPh>
    <phoneticPr fontId="2"/>
  </si>
  <si>
    <t>運輸業，郵便業</t>
    <rPh sb="2" eb="3">
      <t>ギョウ</t>
    </rPh>
    <rPh sb="4" eb="6">
      <t>ユウビン</t>
    </rPh>
    <phoneticPr fontId="41"/>
  </si>
  <si>
    <t>卸売業，小売業</t>
    <rPh sb="0" eb="3">
      <t>オロシウリギョウ</t>
    </rPh>
    <rPh sb="4" eb="7">
      <t>コウリギョウ</t>
    </rPh>
    <phoneticPr fontId="41"/>
  </si>
  <si>
    <t>金融業，保険業</t>
    <rPh sb="0" eb="2">
      <t>キンユウ</t>
    </rPh>
    <rPh sb="2" eb="3">
      <t>ギョウ</t>
    </rPh>
    <phoneticPr fontId="41"/>
  </si>
  <si>
    <t>不動産業，物品賃貸業</t>
    <rPh sb="5" eb="7">
      <t>ブッピン</t>
    </rPh>
    <rPh sb="7" eb="10">
      <t>チンタイギョウ</t>
    </rPh>
    <phoneticPr fontId="4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</si>
  <si>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</si>
  <si>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</si>
  <si>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</si>
  <si>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</si>
  <si>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</si>
  <si>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</si>
  <si>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</si>
  <si>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1"/>
  </si>
  <si>
    <t>2-22. 人口集中地区（ＤＩＤ）の人口・面積</t>
    <phoneticPr fontId="41"/>
  </si>
  <si>
    <t>（単位：人、k㎡）</t>
    <phoneticPr fontId="41"/>
  </si>
  <si>
    <t>全　　　域</t>
  </si>
  <si>
    <t>人口集中地区（DID）</t>
    <phoneticPr fontId="43"/>
  </si>
  <si>
    <t>構成比（％）</t>
    <phoneticPr fontId="41"/>
  </si>
  <si>
    <t>総人口</t>
  </si>
  <si>
    <t>総面積</t>
  </si>
  <si>
    <t xml:space="preserve">  昭和35</t>
    <phoneticPr fontId="41"/>
  </si>
  <si>
    <t xml:space="preserve">  平成2</t>
    <phoneticPr fontId="41"/>
  </si>
  <si>
    <t xml:space="preserve">  令和2</t>
    <rPh sb="2" eb="4">
      <t>レイワ</t>
    </rPh>
    <phoneticPr fontId="41"/>
  </si>
  <si>
    <t>（注）人口集中地区とは、国勢調査の基本単位区を基礎単位とし、市区町村の境域内で人口密度の高い</t>
    <rPh sb="1" eb="2">
      <t>チュウ</t>
    </rPh>
    <rPh sb="12" eb="16">
      <t>コクセイチョウサ</t>
    </rPh>
    <rPh sb="17" eb="22">
      <t>キホンタンイク</t>
    </rPh>
    <rPh sb="23" eb="27">
      <t>キソタンイ</t>
    </rPh>
    <rPh sb="30" eb="34">
      <t>シクチョウソン</t>
    </rPh>
    <rPh sb="35" eb="38">
      <t>キョウイキナイ</t>
    </rPh>
    <rPh sb="39" eb="43">
      <t>ジンコウミツド</t>
    </rPh>
    <rPh sb="44" eb="45">
      <t>タカ</t>
    </rPh>
    <phoneticPr fontId="41"/>
  </si>
  <si>
    <t>　　　地域のことをいう。町村合併、新市創設による市域拡大のため、都市的地域と農村的地域が不明</t>
    <rPh sb="3" eb="5">
      <t>チイキ</t>
    </rPh>
    <phoneticPr fontId="41"/>
  </si>
  <si>
    <t>　　　瞭になってきたことにより昭和35年国勢調査から設定された。</t>
    <rPh sb="15" eb="17">
      <t>ショウワ</t>
    </rPh>
    <rPh sb="19" eb="20">
      <t>ネン</t>
    </rPh>
    <rPh sb="20" eb="24">
      <t>コクセイチョウサ</t>
    </rPh>
    <rPh sb="26" eb="28">
      <t>セッテイ</t>
    </rPh>
    <phoneticPr fontId="41"/>
  </si>
  <si>
    <t>2-23. 常住人口と昼間人口の推移</t>
    <rPh sb="6" eb="7">
      <t>ジョウ</t>
    </rPh>
    <rPh sb="7" eb="8">
      <t>ジュウ</t>
    </rPh>
    <rPh sb="8" eb="10">
      <t>ジンコウ</t>
    </rPh>
    <phoneticPr fontId="41"/>
  </si>
  <si>
    <t>各年10月1日</t>
    <rPh sb="0" eb="2">
      <t>カクネンド</t>
    </rPh>
    <rPh sb="2" eb="5">
      <t>１０ガツ</t>
    </rPh>
    <rPh sb="5" eb="7">
      <t>１ニチ</t>
    </rPh>
    <phoneticPr fontId="41"/>
  </si>
  <si>
    <t>（単位:人、％）</t>
    <phoneticPr fontId="41"/>
  </si>
  <si>
    <t>常住（夜間）人口</t>
  </si>
  <si>
    <t>流入人口</t>
  </si>
  <si>
    <t>流出人口</t>
  </si>
  <si>
    <t>流出超過人口</t>
  </si>
  <si>
    <t>昼間人口</t>
  </si>
  <si>
    <t xml:space="preserve"> 昼夜間
人口比率</t>
    <rPh sb="2" eb="3">
      <t>ヨル</t>
    </rPh>
    <phoneticPr fontId="41"/>
  </si>
  <si>
    <t>増加率</t>
  </si>
  <si>
    <t>平成2</t>
    <phoneticPr fontId="41"/>
  </si>
  <si>
    <t>令和2</t>
    <rPh sb="0" eb="2">
      <t>レイワ</t>
    </rPh>
    <phoneticPr fontId="41"/>
  </si>
  <si>
    <t>（注）15歳未満通学者を含む。</t>
    <phoneticPr fontId="43"/>
  </si>
  <si>
    <t>目次</t>
  </si>
  <si>
    <t>目次へもどる</t>
  </si>
  <si>
    <t>2-1. 人口の推移</t>
  </si>
  <si>
    <t>2-2. 自然増・社会増の推移</t>
  </si>
  <si>
    <t>2-3. 年齢各歳別男女別人口</t>
  </si>
  <si>
    <t>2-4. 年齢５歳階級別男女別人口</t>
  </si>
  <si>
    <t>2-5. 地区別人口・世帯数</t>
  </si>
  <si>
    <t>2-6. 地区別人口の推移</t>
  </si>
  <si>
    <t>2-7. 町（丁）字別人口・世帯数</t>
  </si>
  <si>
    <t>2-8. 都道府県別転入者数</t>
  </si>
  <si>
    <t>2-9. 年齢３区分人口の推移</t>
  </si>
  <si>
    <t>2-10. 市民の平均年齢</t>
  </si>
  <si>
    <t>2-11. 国籍別外国人登録人口</t>
  </si>
  <si>
    <t>2-12. 国勢調査人口の推移</t>
  </si>
  <si>
    <t>2-13. 年齢各歳別男女別人口（国勢調査）</t>
  </si>
  <si>
    <t xml:space="preserve">2-14. 越谷市外への従業者・通学者数 </t>
  </si>
  <si>
    <t xml:space="preserve">2-15. 越谷市内への従業者・通学者数 </t>
  </si>
  <si>
    <t>2-17. 労働力状態別年齢５歳階級別男女別15歳以上人口</t>
  </si>
  <si>
    <t>2-18. 年齢（５歳階級）別男女別一般世帯高齢単身者数</t>
  </si>
  <si>
    <t>2-19. 夫の年齢（５歳階級）妻の年齢（５歳階級）別高齢夫婦世帯数</t>
  </si>
  <si>
    <t>2-20. 住宅の建て方別世帯数・世帯人員</t>
  </si>
  <si>
    <t>2-21. 産業別就業者数</t>
  </si>
  <si>
    <t>2-22. 人口集中地区（ＤＩＤ）の人口・面積</t>
  </si>
  <si>
    <t>2-23. 常住人口と昼間人口の推移</t>
  </si>
  <si>
    <t>2-16. 世帯数と世帯人員数（１）平成22・27年</t>
    <phoneticPr fontId="2"/>
  </si>
  <si>
    <t>2-16. 世帯数と世帯人員数（２）令和2年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</si>
</sst>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;\-#,##0;&quot;-&quot;"/>
    <numFmt numFmtId="177" formatCode="[$-411]ge\.m\.d;@"/>
    <numFmt numFmtId="178" formatCode="#,##0_ ;[Red]\-#,##0\ "/>
    <numFmt numFmtId="179" formatCode="#,##0.0_ ;[Red]\-#,##0.0\ "/>
    <numFmt numFmtId="180" formatCode="#,##0.00_ ;[Red]\-#,##0.00\ "/>
    <numFmt numFmtId="181" formatCode="0_ "/>
    <numFmt numFmtId="182" formatCode="#,##0.0_ "/>
    <numFmt numFmtId="183" formatCode="#,##0\ ;&quot;△ &quot;#,##0\ "/>
    <numFmt numFmtId="184" formatCode="#,##0_ "/>
    <numFmt numFmtId="185" formatCode="#,##0.00_ "/>
    <numFmt numFmtId="186" formatCode="#,##0.0;[Red]\-#,##0.0"/>
    <numFmt numFmtId="187" formatCode="0_);[Red]\(0\)"/>
    <numFmt numFmtId="188" formatCode="0.0_ 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b/>
      <sz val="10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7"/>
      <color indexed="8"/>
      <name val="ＭＳ 明朝"/>
      <family val="1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0"/>
      <color rgb="FFFF0000"/>
      <name val="ＭＳ 明朝"/>
      <family val="1"/>
      <charset val="128"/>
    </font>
    <font>
      <sz val="10"/>
      <color theme="1"/>
      <name val="ゴシック"/>
      <family val="3"/>
      <charset val="128"/>
    </font>
    <font>
      <sz val="7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/>
    <xf numFmtId="0" fontId="79" fillId="0" borderId="0" applyNumberFormat="0" applyFill="0" applyBorder="0" applyAlignment="0" applyProtection="0">
      <alignment vertical="center"/>
    </xf>
  </cellStyleXfs>
  <cellXfs count="587">
    <xf numFmtId="0" fontId="0" fillId="0" borderId="0" xfId="0">
      <alignment vertical="center"/>
    </xf>
    <xf numFmtId="0" fontId="40" fillId="0" borderId="0" xfId="269" applyNumberFormat="1" applyFont="1" applyBorder="1" applyAlignment="1">
      <alignment vertical="center"/>
    </xf>
    <xf numFmtId="0" fontId="42" fillId="0" borderId="0" xfId="269" applyNumberFormat="1" applyFont="1" applyAlignment="1">
      <alignment vertical="center"/>
    </xf>
    <xf numFmtId="0" fontId="42" fillId="0" borderId="0" xfId="269" applyNumberFormat="1" applyFont="1" applyBorder="1" applyAlignment="1">
      <alignment vertical="center"/>
    </xf>
    <xf numFmtId="0" fontId="42" fillId="0" borderId="0" xfId="269" applyNumberFormat="1" applyFont="1"/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vertical="center"/>
    </xf>
    <xf numFmtId="0" fontId="40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6" fillId="0" borderId="19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1" xfId="2" applyNumberFormat="1" applyFont="1" applyBorder="1" applyAlignment="1">
      <alignment vertical="center"/>
    </xf>
    <xf numFmtId="178" fontId="40" fillId="0" borderId="0" xfId="2" applyNumberFormat="1" applyFont="1" applyAlignment="1">
      <alignment vertical="center"/>
    </xf>
    <xf numFmtId="178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0" fontId="5" fillId="0" borderId="0" xfId="269" applyNumberFormat="1" applyFont="1"/>
    <xf numFmtId="0" fontId="5" fillId="0" borderId="0" xfId="269" applyNumberFormat="1" applyFont="1" applyBorder="1" applyAlignment="1">
      <alignment horizontal="right" vertical="center" indent="1"/>
    </xf>
    <xf numFmtId="0" fontId="5" fillId="0" borderId="0" xfId="269" quotePrefix="1" applyNumberFormat="1" applyFont="1" applyAlignment="1">
      <alignment horizontal="right" vertical="center" indent="1"/>
    </xf>
    <xf numFmtId="178" fontId="40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2" xfId="269" quotePrefix="1" applyNumberFormat="1" applyFont="1" applyBorder="1" applyAlignment="1">
      <alignment horizontal="right" vertical="center" indent="1"/>
    </xf>
    <xf numFmtId="179" fontId="5" fillId="0" borderId="0" xfId="2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right" vertical="center" indent="1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0" xfId="2" applyNumberFormat="1" applyFont="1" applyBorder="1" applyAlignment="1">
      <alignment vertical="center"/>
    </xf>
    <xf numFmtId="178" fontId="40" fillId="0" borderId="13" xfId="2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80" fontId="5" fillId="0" borderId="13" xfId="269" applyNumberFormat="1" applyFont="1" applyBorder="1" applyAlignment="1">
      <alignment vertical="center"/>
    </xf>
    <xf numFmtId="179" fontId="5" fillId="0" borderId="13" xfId="269" applyNumberFormat="1" applyFont="1" applyBorder="1" applyAlignment="1">
      <alignment vertical="center"/>
    </xf>
    <xf numFmtId="0" fontId="5" fillId="0" borderId="22" xfId="269" quotePrefix="1" applyNumberFormat="1" applyFont="1" applyFill="1" applyBorder="1" applyAlignment="1">
      <alignment horizontal="right" vertical="center" indent="1"/>
    </xf>
    <xf numFmtId="178" fontId="40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indent="1"/>
    </xf>
    <xf numFmtId="178" fontId="5" fillId="0" borderId="0" xfId="269" applyNumberFormat="1" applyFont="1" applyFill="1" applyBorder="1" applyAlignment="1">
      <alignment vertical="center"/>
    </xf>
    <xf numFmtId="178" fontId="40" fillId="0" borderId="0" xfId="269" applyNumberFormat="1" applyFont="1" applyFill="1" applyBorder="1" applyAlignment="1">
      <alignment vertical="center"/>
    </xf>
    <xf numFmtId="179" fontId="5" fillId="0" borderId="0" xfId="269" applyNumberFormat="1" applyFont="1" applyFill="1" applyBorder="1" applyAlignment="1">
      <alignment vertical="center"/>
    </xf>
    <xf numFmtId="178" fontId="5" fillId="0" borderId="21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 indent="1"/>
    </xf>
    <xf numFmtId="181" fontId="44" fillId="0" borderId="0" xfId="2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178" fontId="5" fillId="0" borderId="20" xfId="269" applyNumberFormat="1" applyFont="1" applyFill="1" applyBorder="1" applyAlignment="1">
      <alignment vertical="center"/>
    </xf>
    <xf numFmtId="0" fontId="45" fillId="0" borderId="23" xfId="269" applyNumberFormat="1" applyFont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45" fillId="0" borderId="0" xfId="269" applyNumberFormat="1" applyFont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40" fillId="0" borderId="0" xfId="2" applyNumberFormat="1" applyFont="1" applyFill="1" applyAlignment="1">
      <alignment vertical="center"/>
    </xf>
    <xf numFmtId="0" fontId="42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Continuous" vertical="center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25" xfId="2" applyNumberFormat="1" applyFont="1" applyFill="1" applyBorder="1" applyAlignment="1">
      <alignment horizontal="centerContinuous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right" vertical="center" indent="1"/>
    </xf>
    <xf numFmtId="183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right" vertical="center" indent="1"/>
    </xf>
    <xf numFmtId="183" fontId="5" fillId="0" borderId="13" xfId="2" applyNumberFormat="1" applyFont="1" applyFill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 indent="1"/>
    </xf>
    <xf numFmtId="183" fontId="5" fillId="0" borderId="21" xfId="2" applyNumberFormat="1" applyFont="1" applyFill="1" applyBorder="1" applyAlignment="1">
      <alignment vertical="center"/>
    </xf>
    <xf numFmtId="0" fontId="5" fillId="0" borderId="22" xfId="2" quotePrefix="1" applyNumberFormat="1" applyFont="1" applyFill="1" applyBorder="1" applyAlignment="1">
      <alignment horizontal="right" vertical="center" indent="1"/>
    </xf>
    <xf numFmtId="0" fontId="5" fillId="0" borderId="0" xfId="2" quotePrefix="1" applyNumberFormat="1" applyFont="1" applyFill="1" applyBorder="1" applyAlignment="1">
      <alignment horizontal="right" vertical="center" indent="1"/>
    </xf>
    <xf numFmtId="0" fontId="5" fillId="0" borderId="13" xfId="2" quotePrefix="1" applyNumberFormat="1" applyFont="1" applyFill="1" applyBorder="1" applyAlignment="1">
      <alignment horizontal="right" vertical="center" indent="1"/>
    </xf>
    <xf numFmtId="183" fontId="5" fillId="0" borderId="20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/>
    <xf numFmtId="0" fontId="5" fillId="0" borderId="0" xfId="2" applyNumberFormat="1" applyFont="1" applyFill="1" applyAlignment="1">
      <alignment horizontal="right" vertical="center"/>
    </xf>
    <xf numFmtId="0" fontId="40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6" fillId="0" borderId="0" xfId="2" applyNumberFormat="1" applyFont="1" applyFill="1" applyAlignment="1">
      <alignment vertical="center"/>
    </xf>
    <xf numFmtId="0" fontId="5" fillId="0" borderId="13" xfId="2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vertical="center"/>
    </xf>
    <xf numFmtId="0" fontId="46" fillId="0" borderId="0" xfId="2" applyNumberFormat="1" applyFont="1" applyFill="1" applyAlignment="1">
      <alignment horizontal="center" vertical="center"/>
    </xf>
    <xf numFmtId="0" fontId="5" fillId="0" borderId="13" xfId="2" applyNumberFormat="1" applyFont="1" applyFill="1" applyBorder="1" applyAlignment="1">
      <alignment horizontal="right"/>
    </xf>
    <xf numFmtId="0" fontId="5" fillId="0" borderId="2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6" xfId="2" applyNumberFormat="1" applyFont="1" applyFill="1" applyBorder="1" applyAlignment="1">
      <alignment horizontal="center" vertical="center"/>
    </xf>
    <xf numFmtId="0" fontId="40" fillId="0" borderId="14" xfId="2" applyNumberFormat="1" applyFont="1" applyFill="1" applyBorder="1" applyAlignment="1">
      <alignment horizontal="center" vertical="center"/>
    </xf>
    <xf numFmtId="178" fontId="47" fillId="0" borderId="23" xfId="2" applyNumberFormat="1" applyFont="1" applyFill="1" applyBorder="1" applyAlignment="1">
      <alignment vertical="center"/>
    </xf>
    <xf numFmtId="0" fontId="40" fillId="0" borderId="27" xfId="2" applyNumberFormat="1" applyFont="1" applyFill="1" applyBorder="1" applyAlignment="1">
      <alignment horizontal="center" vertical="center"/>
    </xf>
    <xf numFmtId="178" fontId="40" fillId="0" borderId="17" xfId="2" applyNumberFormat="1" applyFont="1" applyFill="1" applyBorder="1" applyAlignment="1">
      <alignment vertical="center"/>
    </xf>
    <xf numFmtId="178" fontId="40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center" vertical="center"/>
    </xf>
    <xf numFmtId="178" fontId="44" fillId="0" borderId="0" xfId="2" applyNumberFormat="1" applyFont="1" applyFill="1" applyBorder="1" applyAlignment="1">
      <alignment vertical="center"/>
    </xf>
    <xf numFmtId="178" fontId="44" fillId="0" borderId="22" xfId="2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>
      <alignment horizontal="center" vertical="center"/>
    </xf>
    <xf numFmtId="178" fontId="44" fillId="0" borderId="21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178" fontId="44" fillId="0" borderId="20" xfId="2" applyNumberFormat="1" applyFont="1" applyFill="1" applyBorder="1" applyAlignment="1">
      <alignment vertical="center"/>
    </xf>
    <xf numFmtId="178" fontId="44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top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0" fontId="46" fillId="0" borderId="0" xfId="2" applyNumberFormat="1" applyFont="1" applyFill="1"/>
    <xf numFmtId="0" fontId="46" fillId="0" borderId="0" xfId="2" applyNumberFormat="1" applyFont="1" applyFill="1" applyAlignment="1">
      <alignment horizontal="center"/>
    </xf>
    <xf numFmtId="0" fontId="48" fillId="0" borderId="14" xfId="2" applyNumberFormat="1" applyFont="1" applyFill="1" applyBorder="1" applyAlignment="1">
      <alignment horizontal="center" vertical="center"/>
    </xf>
    <xf numFmtId="178" fontId="49" fillId="0" borderId="23" xfId="2" applyNumberFormat="1" applyFont="1" applyFill="1" applyBorder="1" applyAlignment="1">
      <alignment vertical="center"/>
    </xf>
    <xf numFmtId="0" fontId="46" fillId="0" borderId="0" xfId="2" applyNumberFormat="1" applyFont="1" applyFill="1" applyBorder="1" applyAlignment="1">
      <alignment horizontal="center"/>
    </xf>
    <xf numFmtId="178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/>
    <xf numFmtId="0" fontId="46" fillId="0" borderId="23" xfId="2" applyNumberFormat="1" applyFont="1" applyFill="1" applyBorder="1"/>
    <xf numFmtId="0" fontId="46" fillId="0" borderId="0" xfId="2" applyNumberFormat="1" applyFont="1" applyFill="1" applyAlignment="1">
      <alignment horizontal="right" vertical="center"/>
    </xf>
    <xf numFmtId="0" fontId="40" fillId="0" borderId="0" xfId="269" applyNumberFormat="1" applyFont="1" applyFill="1" applyAlignment="1">
      <alignment vertical="center"/>
    </xf>
    <xf numFmtId="0" fontId="42" fillId="0" borderId="0" xfId="269" applyNumberFormat="1" applyFont="1" applyFill="1" applyAlignment="1">
      <alignment vertical="center"/>
    </xf>
    <xf numFmtId="0" fontId="42" fillId="0" borderId="0" xfId="269" applyNumberFormat="1" applyFont="1" applyFill="1" applyAlignment="1"/>
    <xf numFmtId="0" fontId="5" fillId="0" borderId="13" xfId="269" quotePrefix="1" applyNumberFormat="1" applyFont="1" applyFill="1" applyBorder="1" applyAlignment="1">
      <alignment horizontal="left" vertical="center" indent="1"/>
    </xf>
    <xf numFmtId="0" fontId="3" fillId="0" borderId="13" xfId="269" applyNumberFormat="1" applyFill="1" applyBorder="1" applyAlignment="1">
      <alignment vertical="center"/>
    </xf>
    <xf numFmtId="0" fontId="5" fillId="0" borderId="24" xfId="269" applyNumberFormat="1" applyFont="1" applyFill="1" applyBorder="1" applyAlignment="1">
      <alignment horizontal="centerContinuous" vertical="center"/>
    </xf>
    <xf numFmtId="0" fontId="5" fillId="0" borderId="1" xfId="269" applyNumberFormat="1" applyFont="1" applyFill="1" applyBorder="1" applyAlignment="1">
      <alignment horizontal="centerContinuous" vertical="center"/>
    </xf>
    <xf numFmtId="0" fontId="5" fillId="0" borderId="25" xfId="269" applyNumberFormat="1" applyFont="1" applyFill="1" applyBorder="1" applyAlignment="1">
      <alignment horizontal="centerContinuous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45" fillId="0" borderId="19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45" fillId="0" borderId="13" xfId="269" applyNumberFormat="1" applyFont="1" applyFill="1" applyBorder="1" applyAlignment="1">
      <alignment horizontal="center" vertical="center"/>
    </xf>
    <xf numFmtId="0" fontId="48" fillId="0" borderId="22" xfId="269" applyNumberFormat="1" applyFont="1" applyFill="1" applyBorder="1" applyAlignment="1">
      <alignment horizontal="center" vertical="center"/>
    </xf>
    <xf numFmtId="178" fontId="49" fillId="0" borderId="0" xfId="2" applyNumberFormat="1" applyFont="1" applyFill="1" applyBorder="1" applyAlignment="1">
      <alignment vertical="center"/>
    </xf>
    <xf numFmtId="180" fontId="48" fillId="0" borderId="0" xfId="2" applyNumberFormat="1" applyFont="1" applyFill="1" applyBorder="1" applyAlignment="1">
      <alignment vertical="center"/>
    </xf>
    <xf numFmtId="180" fontId="49" fillId="0" borderId="0" xfId="2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178" fontId="44" fillId="0" borderId="0" xfId="269" applyNumberFormat="1" applyFont="1" applyFill="1" applyAlignment="1">
      <alignment vertical="center"/>
    </xf>
    <xf numFmtId="180" fontId="5" fillId="0" borderId="0" xfId="269" applyNumberFormat="1" applyFont="1" applyFill="1" applyAlignment="1">
      <alignment vertical="center"/>
    </xf>
    <xf numFmtId="178" fontId="44" fillId="0" borderId="0" xfId="2" applyNumberFormat="1" applyFont="1" applyFill="1" applyAlignment="1">
      <alignment vertical="center"/>
    </xf>
    <xf numFmtId="180" fontId="44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Alignment="1">
      <alignment horizontal="right" vertical="center"/>
    </xf>
    <xf numFmtId="178" fontId="44" fillId="0" borderId="0" xfId="269" applyNumberFormat="1" applyFont="1" applyFill="1" applyBorder="1" applyAlignment="1">
      <alignment vertical="center"/>
    </xf>
    <xf numFmtId="0" fontId="45" fillId="0" borderId="23" xfId="269" applyNumberFormat="1" applyFont="1" applyFill="1" applyBorder="1" applyAlignment="1">
      <alignment vertical="center"/>
    </xf>
    <xf numFmtId="0" fontId="6" fillId="0" borderId="23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right" vertical="center"/>
    </xf>
    <xf numFmtId="0" fontId="45" fillId="0" borderId="0" xfId="269" applyNumberFormat="1" applyFont="1" applyFill="1" applyBorder="1" applyAlignment="1">
      <alignment vertical="center"/>
    </xf>
    <xf numFmtId="0" fontId="45" fillId="0" borderId="0" xfId="269" applyNumberFormat="1" applyFont="1" applyFill="1" applyAlignment="1">
      <alignment vertical="center"/>
    </xf>
    <xf numFmtId="0" fontId="42" fillId="0" borderId="0" xfId="269" applyNumberFormat="1" applyFont="1" applyFill="1"/>
    <xf numFmtId="0" fontId="42" fillId="0" borderId="0" xfId="2" applyNumberFormat="1" applyFont="1" applyFill="1"/>
    <xf numFmtId="0" fontId="5" fillId="0" borderId="13" xfId="2" applyNumberFormat="1" applyFont="1" applyFill="1" applyBorder="1" applyAlignment="1">
      <alignment horizontal="right" vertical="center"/>
    </xf>
    <xf numFmtId="178" fontId="40" fillId="0" borderId="23" xfId="2" applyNumberFormat="1" applyFont="1" applyFill="1" applyBorder="1" applyAlignment="1">
      <alignment horizontal="right" vertical="center"/>
    </xf>
    <xf numFmtId="178" fontId="5" fillId="0" borderId="0" xfId="269" applyNumberFormat="1" applyFont="1" applyFill="1" applyAlignment="1">
      <alignment vertical="center"/>
    </xf>
    <xf numFmtId="178" fontId="5" fillId="0" borderId="13" xfId="269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left" vertical="center" indent="1"/>
    </xf>
    <xf numFmtId="0" fontId="5" fillId="0" borderId="0" xfId="2" applyNumberFormat="1" applyFont="1" applyFill="1" applyBorder="1" applyAlignment="1">
      <alignment horizontal="right" vertical="center"/>
    </xf>
    <xf numFmtId="0" fontId="6" fillId="0" borderId="2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/>
    </xf>
    <xf numFmtId="0" fontId="50" fillId="0" borderId="14" xfId="2" applyNumberFormat="1" applyFont="1" applyFill="1" applyBorder="1" applyAlignment="1">
      <alignment horizontal="center" vertical="center"/>
    </xf>
    <xf numFmtId="178" fontId="51" fillId="0" borderId="17" xfId="2" applyNumberFormat="1" applyFont="1" applyFill="1" applyBorder="1" applyAlignment="1">
      <alignment vertical="center"/>
    </xf>
    <xf numFmtId="178" fontId="51" fillId="0" borderId="23" xfId="2" applyNumberFormat="1" applyFont="1" applyFill="1" applyBorder="1" applyAlignment="1">
      <alignment vertical="center"/>
    </xf>
    <xf numFmtId="178" fontId="51" fillId="0" borderId="29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vertical="center"/>
    </xf>
    <xf numFmtId="178" fontId="52" fillId="0" borderId="21" xfId="2" applyNumberFormat="1" applyFont="1" applyFill="1" applyBorder="1" applyAlignment="1">
      <alignment horizontal="right" vertical="center"/>
    </xf>
    <xf numFmtId="178" fontId="52" fillId="0" borderId="0" xfId="2" applyNumberFormat="1" applyFont="1" applyFill="1" applyBorder="1" applyAlignment="1">
      <alignment horizontal="right" vertical="center"/>
    </xf>
    <xf numFmtId="0" fontId="50" fillId="0" borderId="22" xfId="2" applyNumberFormat="1" applyFont="1" applyFill="1" applyBorder="1" applyAlignment="1">
      <alignment vertical="center"/>
    </xf>
    <xf numFmtId="178" fontId="51" fillId="0" borderId="21" xfId="269" applyNumberFormat="1" applyFont="1" applyFill="1" applyBorder="1" applyAlignment="1">
      <alignment horizontal="right" vertical="center"/>
    </xf>
    <xf numFmtId="178" fontId="51" fillId="0" borderId="0" xfId="269" applyNumberFormat="1" applyFont="1" applyFill="1" applyBorder="1" applyAlignment="1">
      <alignment horizontal="right" vertical="center"/>
    </xf>
    <xf numFmtId="0" fontId="50" fillId="0" borderId="27" xfId="2" applyNumberFormat="1" applyFont="1" applyFill="1" applyBorder="1" applyAlignment="1">
      <alignment vertical="center"/>
    </xf>
    <xf numFmtId="178" fontId="53" fillId="0" borderId="21" xfId="269" applyNumberFormat="1" applyFont="1" applyFill="1" applyBorder="1" applyAlignment="1">
      <alignment horizontal="right" vertical="center"/>
    </xf>
    <xf numFmtId="178" fontId="53" fillId="0" borderId="0" xfId="269" applyNumberFormat="1" applyFont="1" applyFill="1" applyBorder="1" applyAlignment="1">
      <alignment horizontal="right" vertical="center"/>
    </xf>
    <xf numFmtId="0" fontId="6" fillId="0" borderId="27" xfId="2" applyNumberFormat="1" applyFont="1" applyFill="1" applyBorder="1" applyAlignment="1">
      <alignment vertical="center"/>
    </xf>
    <xf numFmtId="178" fontId="52" fillId="0" borderId="0" xfId="269" applyNumberFormat="1" applyFont="1" applyFill="1" applyAlignment="1">
      <alignment horizontal="right" vertical="center"/>
    </xf>
    <xf numFmtId="178" fontId="52" fillId="0" borderId="0" xfId="269" applyNumberFormat="1" applyFont="1" applyFill="1" applyBorder="1" applyAlignment="1">
      <alignment horizontal="right" vertical="center"/>
    </xf>
    <xf numFmtId="178" fontId="52" fillId="0" borderId="0" xfId="269" applyNumberFormat="1" applyFont="1" applyFill="1" applyAlignment="1">
      <alignment vertical="center"/>
    </xf>
    <xf numFmtId="178" fontId="52" fillId="0" borderId="0" xfId="269" applyNumberFormat="1" applyFont="1" applyFill="1" applyBorder="1" applyAlignment="1">
      <alignment vertical="center"/>
    </xf>
    <xf numFmtId="0" fontId="6" fillId="0" borderId="27" xfId="98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178" fontId="53" fillId="0" borderId="20" xfId="269" applyNumberFormat="1" applyFont="1" applyFill="1" applyBorder="1" applyAlignment="1">
      <alignment horizontal="right" vertical="center"/>
    </xf>
    <xf numFmtId="178" fontId="53" fillId="0" borderId="13" xfId="269" applyNumberFormat="1" applyFont="1" applyFill="1" applyBorder="1" applyAlignment="1">
      <alignment horizontal="right" vertical="center"/>
    </xf>
    <xf numFmtId="178" fontId="53" fillId="0" borderId="30" xfId="269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0" fillId="0" borderId="23" xfId="2" applyNumberFormat="1" applyFont="1" applyFill="1" applyBorder="1" applyAlignment="1">
      <alignment vertical="center"/>
    </xf>
    <xf numFmtId="178" fontId="51" fillId="0" borderId="17" xfId="2" applyNumberFormat="1" applyFont="1" applyFill="1" applyBorder="1" applyAlignment="1">
      <alignment horizontal="right" vertical="center"/>
    </xf>
    <xf numFmtId="178" fontId="51" fillId="0" borderId="23" xfId="2" applyNumberFormat="1" applyFont="1" applyFill="1" applyBorder="1" applyAlignment="1">
      <alignment horizontal="right" vertical="center"/>
    </xf>
    <xf numFmtId="0" fontId="6" fillId="0" borderId="31" xfId="2" applyNumberFormat="1" applyFont="1" applyFill="1" applyBorder="1" applyAlignment="1">
      <alignment vertical="center" shrinkToFit="1"/>
    </xf>
    <xf numFmtId="178" fontId="53" fillId="0" borderId="23" xfId="269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 shrinkToFit="1"/>
    </xf>
    <xf numFmtId="178" fontId="52" fillId="0" borderId="0" xfId="2" applyNumberFormat="1" applyFont="1" applyFill="1" applyBorder="1" applyAlignment="1">
      <alignment vertical="center"/>
    </xf>
    <xf numFmtId="178" fontId="51" fillId="0" borderId="0" xfId="2" applyNumberFormat="1" applyFont="1" applyFill="1" applyBorder="1" applyAlignment="1">
      <alignment horizontal="right" vertical="center"/>
    </xf>
    <xf numFmtId="178" fontId="52" fillId="0" borderId="21" xfId="2" applyNumberFormat="1" applyFont="1" applyFill="1" applyBorder="1" applyAlignment="1">
      <alignment vertical="center"/>
    </xf>
    <xf numFmtId="178" fontId="54" fillId="0" borderId="21" xfId="2" applyNumberFormat="1" applyFont="1" applyFill="1" applyBorder="1" applyAlignment="1">
      <alignment vertical="center"/>
    </xf>
    <xf numFmtId="178" fontId="54" fillId="0" borderId="0" xfId="2" applyNumberFormat="1" applyFont="1" applyFill="1" applyBorder="1" applyAlignment="1">
      <alignment vertical="center"/>
    </xf>
    <xf numFmtId="0" fontId="50" fillId="0" borderId="0" xfId="2" applyNumberFormat="1" applyFont="1" applyFill="1" applyBorder="1" applyAlignment="1">
      <alignment vertical="center"/>
    </xf>
    <xf numFmtId="178" fontId="51" fillId="0" borderId="2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vertical="center"/>
    </xf>
    <xf numFmtId="0" fontId="55" fillId="0" borderId="0" xfId="2" applyNumberFormat="1" applyFont="1" applyFill="1" applyBorder="1"/>
    <xf numFmtId="0" fontId="5" fillId="0" borderId="13" xfId="2" applyNumberFormat="1" applyFont="1" applyFill="1" applyBorder="1" applyAlignment="1">
      <alignment horizontal="center" vertical="center"/>
    </xf>
    <xf numFmtId="178" fontId="48" fillId="0" borderId="0" xfId="2" applyNumberFormat="1" applyFont="1" applyFill="1" applyAlignment="1">
      <alignment vertical="center"/>
    </xf>
    <xf numFmtId="3" fontId="48" fillId="0" borderId="0" xfId="2" applyNumberFormat="1" applyFont="1" applyFill="1" applyAlignment="1">
      <alignment vertical="center"/>
    </xf>
    <xf numFmtId="3" fontId="49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distributed" vertical="center" indent="1"/>
    </xf>
    <xf numFmtId="0" fontId="44" fillId="0" borderId="0" xfId="2" applyNumberFormat="1" applyFont="1" applyFill="1" applyAlignment="1">
      <alignment vertical="center"/>
    </xf>
    <xf numFmtId="0" fontId="48" fillId="0" borderId="22" xfId="2" applyNumberFormat="1" applyFont="1" applyFill="1" applyBorder="1" applyAlignment="1">
      <alignment horizontal="distributed" vertical="center" indent="1"/>
    </xf>
    <xf numFmtId="178" fontId="48" fillId="0" borderId="0" xfId="269" applyNumberFormat="1" applyFont="1" applyFill="1" applyBorder="1" applyAlignment="1">
      <alignment vertical="center"/>
    </xf>
    <xf numFmtId="3" fontId="5" fillId="0" borderId="0" xfId="2" applyNumberFormat="1" applyFont="1" applyFill="1" applyAlignment="1">
      <alignment vertical="center"/>
    </xf>
    <xf numFmtId="3" fontId="44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distributed" vertical="center" indent="1"/>
    </xf>
    <xf numFmtId="0" fontId="5" fillId="0" borderId="13" xfId="2" applyNumberFormat="1" applyFont="1" applyFill="1" applyBorder="1" applyAlignment="1">
      <alignment vertical="center"/>
    </xf>
    <xf numFmtId="0" fontId="44" fillId="0" borderId="13" xfId="2" applyNumberFormat="1" applyFont="1" applyFill="1" applyBorder="1" applyAlignment="1">
      <alignment vertical="center"/>
    </xf>
    <xf numFmtId="0" fontId="40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/>
    </xf>
    <xf numFmtId="0" fontId="42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right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1"/>
    </xf>
    <xf numFmtId="184" fontId="40" fillId="0" borderId="21" xfId="269" applyNumberFormat="1" applyFont="1" applyFill="1" applyBorder="1" applyAlignment="1">
      <alignment vertical="center"/>
    </xf>
    <xf numFmtId="184" fontId="5" fillId="0" borderId="0" xfId="269" applyNumberFormat="1" applyFont="1" applyFill="1" applyBorder="1" applyAlignment="1">
      <alignment vertical="center"/>
    </xf>
    <xf numFmtId="185" fontId="5" fillId="0" borderId="0" xfId="269" applyNumberFormat="1" applyFont="1" applyFill="1" applyBorder="1" applyAlignment="1">
      <alignment vertical="center"/>
    </xf>
    <xf numFmtId="184" fontId="5" fillId="0" borderId="0" xfId="269" applyNumberFormat="1" applyFont="1" applyFill="1" applyAlignment="1">
      <alignment vertical="center"/>
    </xf>
    <xf numFmtId="0" fontId="5" fillId="0" borderId="22" xfId="269" applyNumberFormat="1" applyFont="1" applyFill="1" applyBorder="1" applyAlignment="1">
      <alignment horizontal="right" vertical="center" indent="1"/>
    </xf>
    <xf numFmtId="184" fontId="40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184" fontId="40" fillId="0" borderId="20" xfId="269" applyNumberFormat="1" applyFont="1" applyFill="1" applyBorder="1" applyAlignment="1">
      <alignment vertical="center"/>
    </xf>
    <xf numFmtId="0" fontId="46" fillId="0" borderId="23" xfId="269" applyNumberFormat="1" applyFont="1" applyFill="1" applyBorder="1" applyAlignment="1">
      <alignment vertical="center"/>
    </xf>
    <xf numFmtId="0" fontId="42" fillId="0" borderId="23" xfId="269" applyNumberFormat="1" applyFont="1" applyFill="1" applyBorder="1" applyAlignment="1">
      <alignment vertical="center"/>
    </xf>
    <xf numFmtId="0" fontId="5" fillId="0" borderId="25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2"/>
    </xf>
    <xf numFmtId="186" fontId="5" fillId="0" borderId="21" xfId="269" applyNumberFormat="1" applyFont="1" applyFill="1" applyBorder="1" applyAlignment="1">
      <alignment horizontal="center" vertical="center"/>
    </xf>
    <xf numFmtId="186" fontId="5" fillId="0" borderId="0" xfId="269" applyNumberFormat="1" applyFont="1" applyFill="1" applyBorder="1" applyAlignment="1">
      <alignment horizontal="center" vertical="center"/>
    </xf>
    <xf numFmtId="186" fontId="5" fillId="0" borderId="0" xfId="269" applyNumberFormat="1" applyFont="1" applyFill="1" applyAlignment="1">
      <alignment horizontal="center" vertical="center"/>
    </xf>
    <xf numFmtId="0" fontId="5" fillId="0" borderId="0" xfId="269" applyNumberFormat="1" applyFont="1" applyFill="1" applyBorder="1" applyAlignment="1">
      <alignment horizontal="right" vertical="center" indent="2"/>
    </xf>
    <xf numFmtId="0" fontId="5" fillId="0" borderId="0" xfId="269" applyNumberFormat="1" applyFont="1" applyFill="1" applyAlignment="1">
      <alignment horizontal="center" vertical="center"/>
    </xf>
    <xf numFmtId="0" fontId="5" fillId="0" borderId="0" xfId="269" quotePrefix="1" applyNumberFormat="1" applyFont="1" applyFill="1" applyBorder="1" applyAlignment="1">
      <alignment horizontal="right" vertical="center" indent="2"/>
    </xf>
    <xf numFmtId="0" fontId="5" fillId="0" borderId="22" xfId="269" quotePrefix="1" applyNumberFormat="1" applyFont="1" applyFill="1" applyBorder="1" applyAlignment="1">
      <alignment horizontal="right" vertical="center" indent="2"/>
    </xf>
    <xf numFmtId="0" fontId="5" fillId="0" borderId="13" xfId="269" quotePrefix="1" applyNumberFormat="1" applyFont="1" applyFill="1" applyBorder="1" applyAlignment="1">
      <alignment horizontal="right" vertical="center" indent="2"/>
    </xf>
    <xf numFmtId="186" fontId="5" fillId="0" borderId="20" xfId="269" applyNumberFormat="1" applyFont="1" applyFill="1" applyBorder="1" applyAlignment="1">
      <alignment horizontal="center" vertical="center"/>
    </xf>
    <xf numFmtId="0" fontId="46" fillId="0" borderId="23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184" fontId="40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left" vertical="center" indent="1"/>
    </xf>
    <xf numFmtId="184" fontId="5" fillId="0" borderId="0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left" vertical="center" indent="1"/>
    </xf>
    <xf numFmtId="184" fontId="5" fillId="0" borderId="13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horizontal="right" vertical="center"/>
    </xf>
    <xf numFmtId="0" fontId="1" fillId="0" borderId="0" xfId="268">
      <alignment vertical="center"/>
    </xf>
    <xf numFmtId="0" fontId="56" fillId="0" borderId="0" xfId="269" applyNumberFormat="1" applyFont="1" applyFill="1" applyAlignment="1">
      <alignment vertical="center"/>
    </xf>
    <xf numFmtId="0" fontId="5" fillId="0" borderId="13" xfId="269" applyNumberFormat="1" applyFont="1" applyFill="1" applyBorder="1" applyAlignment="1">
      <alignment horizontal="left" vertical="center" indent="1"/>
    </xf>
    <xf numFmtId="0" fontId="5" fillId="0" borderId="0" xfId="269" applyNumberFormat="1" applyFont="1" applyFill="1" applyAlignment="1">
      <alignment horizontal="right"/>
    </xf>
    <xf numFmtId="0" fontId="40" fillId="0" borderId="16" xfId="269" applyNumberFormat="1" applyFont="1" applyFill="1" applyBorder="1" applyAlignment="1">
      <alignment horizontal="center" vertical="center" wrapText="1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 wrapText="1"/>
    </xf>
    <xf numFmtId="184" fontId="40" fillId="0" borderId="0" xfId="8" applyNumberFormat="1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vertical="center"/>
    </xf>
    <xf numFmtId="184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quotePrefix="1" applyNumberFormat="1" applyFont="1" applyFill="1" applyBorder="1" applyAlignment="1">
      <alignment horizontal="right" vertical="center"/>
    </xf>
    <xf numFmtId="185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horizontal="right" vertical="center"/>
    </xf>
    <xf numFmtId="0" fontId="5" fillId="0" borderId="18" xfId="269" applyNumberFormat="1" applyFont="1" applyFill="1" applyBorder="1" applyAlignment="1">
      <alignment horizontal="right" vertical="center" indent="1"/>
    </xf>
    <xf numFmtId="184" fontId="40" fillId="0" borderId="20" xfId="8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/>
    </xf>
    <xf numFmtId="185" fontId="5" fillId="0" borderId="1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vertical="center"/>
    </xf>
    <xf numFmtId="0" fontId="60" fillId="0" borderId="0" xfId="270" applyNumberFormat="1" applyFont="1" applyFill="1" applyBorder="1" applyAlignment="1">
      <alignment vertical="center"/>
    </xf>
    <xf numFmtId="0" fontId="40" fillId="0" borderId="0" xfId="30" applyNumberFormat="1" applyFont="1" applyAlignment="1">
      <alignment vertical="center"/>
    </xf>
    <xf numFmtId="0" fontId="42" fillId="0" borderId="0" xfId="30" applyNumberFormat="1" applyFont="1" applyAlignment="1">
      <alignment vertical="center"/>
    </xf>
    <xf numFmtId="0" fontId="3" fillId="0" borderId="0" xfId="30" applyNumberFormat="1" applyAlignment="1">
      <alignment vertical="center"/>
    </xf>
    <xf numFmtId="0" fontId="5" fillId="0" borderId="0" xfId="30" applyNumberFormat="1" applyFont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25" xfId="30" applyNumberFormat="1" applyFont="1" applyBorder="1" applyAlignment="1">
      <alignment horizontal="center" vertical="center"/>
    </xf>
    <xf numFmtId="0" fontId="40" fillId="0" borderId="25" xfId="30" applyNumberFormat="1" applyFont="1" applyBorder="1" applyAlignment="1">
      <alignment horizontal="center" vertical="center"/>
    </xf>
    <xf numFmtId="0" fontId="5" fillId="0" borderId="16" xfId="30" applyNumberFormat="1" applyFont="1" applyBorder="1" applyAlignment="1">
      <alignment horizontal="center" vertical="center"/>
    </xf>
    <xf numFmtId="0" fontId="5" fillId="0" borderId="32" xfId="30" applyNumberFormat="1" applyFont="1" applyBorder="1" applyAlignment="1">
      <alignment horizontal="center" vertical="center"/>
    </xf>
    <xf numFmtId="0" fontId="40" fillId="0" borderId="1" xfId="30" applyNumberFormat="1" applyFont="1" applyBorder="1" applyAlignment="1">
      <alignment horizontal="center" vertical="center"/>
    </xf>
    <xf numFmtId="0" fontId="5" fillId="0" borderId="1" xfId="30" applyNumberFormat="1" applyFont="1" applyBorder="1" applyAlignment="1">
      <alignment horizontal="center" vertical="center"/>
    </xf>
    <xf numFmtId="0" fontId="61" fillId="0" borderId="22" xfId="270" applyNumberFormat="1" applyFont="1" applyFill="1" applyBorder="1" applyAlignment="1">
      <alignment vertical="center"/>
    </xf>
    <xf numFmtId="184" fontId="63" fillId="0" borderId="23" xfId="270" quotePrefix="1" applyNumberFormat="1" applyFont="1" applyFill="1" applyBorder="1" applyAlignment="1">
      <alignment vertical="center"/>
    </xf>
    <xf numFmtId="184" fontId="61" fillId="0" borderId="23" xfId="270" quotePrefix="1" applyNumberFormat="1" applyFont="1" applyFill="1" applyBorder="1" applyAlignment="1">
      <alignment vertical="center"/>
    </xf>
    <xf numFmtId="184" fontId="61" fillId="0" borderId="29" xfId="270" quotePrefix="1" applyNumberFormat="1" applyFont="1" applyFill="1" applyBorder="1" applyAlignment="1">
      <alignment vertical="center"/>
    </xf>
    <xf numFmtId="184" fontId="63" fillId="0" borderId="23" xfId="270" quotePrefix="1" applyNumberFormat="1" applyFont="1" applyFill="1" applyBorder="1" applyAlignment="1">
      <alignment horizontal="right" vertical="center"/>
    </xf>
    <xf numFmtId="184" fontId="61" fillId="0" borderId="23" xfId="270" quotePrefix="1" applyNumberFormat="1" applyFont="1" applyFill="1" applyBorder="1" applyAlignment="1">
      <alignment horizontal="right" vertical="center"/>
    </xf>
    <xf numFmtId="184" fontId="63" fillId="0" borderId="0" xfId="270" quotePrefix="1" applyNumberFormat="1" applyFont="1" applyFill="1" applyBorder="1" applyAlignment="1">
      <alignment vertical="center"/>
    </xf>
    <xf numFmtId="184" fontId="61" fillId="0" borderId="0" xfId="270" quotePrefix="1" applyNumberFormat="1" applyFont="1" applyFill="1" applyBorder="1" applyAlignment="1">
      <alignment vertical="center"/>
    </xf>
    <xf numFmtId="184" fontId="61" fillId="0" borderId="33" xfId="270" quotePrefix="1" applyNumberFormat="1" applyFont="1" applyFill="1" applyBorder="1" applyAlignment="1">
      <alignment vertical="center"/>
    </xf>
    <xf numFmtId="184" fontId="63" fillId="0" borderId="0" xfId="270" quotePrefix="1" applyNumberFormat="1" applyFont="1" applyFill="1" applyBorder="1" applyAlignment="1">
      <alignment horizontal="right" vertical="center"/>
    </xf>
    <xf numFmtId="184" fontId="61" fillId="0" borderId="0" xfId="270" quotePrefix="1" applyNumberFormat="1" applyFont="1" applyFill="1" applyBorder="1" applyAlignment="1">
      <alignment horizontal="right" vertical="center"/>
    </xf>
    <xf numFmtId="0" fontId="61" fillId="0" borderId="22" xfId="270" applyNumberFormat="1" applyFont="1" applyFill="1" applyBorder="1" applyAlignment="1">
      <alignment horizontal="center" vertical="center"/>
    </xf>
    <xf numFmtId="0" fontId="61" fillId="0" borderId="18" xfId="270" applyNumberFormat="1" applyFont="1" applyFill="1" applyBorder="1" applyAlignment="1">
      <alignment vertical="center"/>
    </xf>
    <xf numFmtId="184" fontId="63" fillId="0" borderId="13" xfId="270" quotePrefix="1" applyNumberFormat="1" applyFont="1" applyFill="1" applyBorder="1" applyAlignment="1">
      <alignment vertical="center"/>
    </xf>
    <xf numFmtId="184" fontId="61" fillId="0" borderId="13" xfId="270" quotePrefix="1" applyNumberFormat="1" applyFont="1" applyFill="1" applyBorder="1" applyAlignment="1">
      <alignment vertical="center"/>
    </xf>
    <xf numFmtId="184" fontId="61" fillId="0" borderId="30" xfId="270" quotePrefix="1" applyNumberFormat="1" applyFont="1" applyFill="1" applyBorder="1" applyAlignment="1">
      <alignment vertical="center"/>
    </xf>
    <xf numFmtId="0" fontId="61" fillId="0" borderId="18" xfId="270" applyNumberFormat="1" applyFont="1" applyFill="1" applyBorder="1" applyAlignment="1">
      <alignment horizontal="center" vertical="center"/>
    </xf>
    <xf numFmtId="184" fontId="63" fillId="0" borderId="13" xfId="270" quotePrefix="1" applyNumberFormat="1" applyFont="1" applyFill="1" applyBorder="1" applyAlignment="1">
      <alignment horizontal="right" vertical="center"/>
    </xf>
    <xf numFmtId="184" fontId="61" fillId="0" borderId="13" xfId="270" quotePrefix="1" applyNumberFormat="1" applyFont="1" applyFill="1" applyBorder="1" applyAlignment="1">
      <alignment horizontal="right" vertical="center"/>
    </xf>
    <xf numFmtId="0" fontId="61" fillId="0" borderId="0" xfId="270" applyNumberFormat="1" applyFont="1" applyFill="1" applyBorder="1" applyAlignment="1">
      <alignment vertical="center"/>
    </xf>
    <xf numFmtId="0" fontId="61" fillId="0" borderId="0" xfId="270" quotePrefix="1" applyNumberFormat="1" applyFont="1" applyFill="1" applyBorder="1" applyAlignment="1">
      <alignment horizontal="right" vertical="center"/>
    </xf>
    <xf numFmtId="0" fontId="61" fillId="0" borderId="33" xfId="270" quotePrefix="1" applyNumberFormat="1" applyFont="1" applyFill="1" applyBorder="1" applyAlignment="1">
      <alignment horizontal="right" vertical="center"/>
    </xf>
    <xf numFmtId="0" fontId="64" fillId="0" borderId="25" xfId="270" applyNumberFormat="1" applyFont="1" applyFill="1" applyBorder="1" applyAlignment="1">
      <alignment horizontal="center" vertical="center"/>
    </xf>
    <xf numFmtId="184" fontId="40" fillId="0" borderId="1" xfId="30" applyNumberFormat="1" applyFont="1" applyBorder="1" applyAlignment="1">
      <alignment horizontal="right" vertical="center"/>
    </xf>
    <xf numFmtId="184" fontId="48" fillId="0" borderId="1" xfId="30" applyNumberFormat="1" applyFont="1" applyBorder="1" applyAlignment="1">
      <alignment horizontal="right" vertical="center"/>
    </xf>
    <xf numFmtId="0" fontId="65" fillId="0" borderId="0" xfId="270" quotePrefix="1" applyNumberFormat="1" applyFont="1" applyFill="1" applyBorder="1" applyAlignment="1">
      <alignment horizontal="right" vertical="center"/>
    </xf>
    <xf numFmtId="0" fontId="5" fillId="0" borderId="0" xfId="30" applyNumberFormat="1" applyFont="1" applyAlignment="1">
      <alignment horizontal="right" vertical="center"/>
    </xf>
    <xf numFmtId="0" fontId="40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13" xfId="8" applyNumberFormat="1" applyFont="1" applyFill="1" applyBorder="1" applyAlignment="1">
      <alignment horizontal="left" vertical="center" indent="1"/>
    </xf>
    <xf numFmtId="0" fontId="5" fillId="0" borderId="13" xfId="8" applyNumberFormat="1" applyFont="1" applyFill="1" applyBorder="1" applyAlignment="1">
      <alignment vertical="center"/>
    </xf>
    <xf numFmtId="0" fontId="40" fillId="0" borderId="16" xfId="8" applyNumberFormat="1" applyFont="1" applyFill="1" applyBorder="1" applyAlignment="1">
      <alignment horizontal="center" vertical="center"/>
    </xf>
    <xf numFmtId="0" fontId="5" fillId="0" borderId="16" xfId="8" applyNumberFormat="1" applyFont="1" applyFill="1" applyBorder="1" applyAlignment="1">
      <alignment horizontal="center" vertical="center"/>
    </xf>
    <xf numFmtId="0" fontId="5" fillId="0" borderId="18" xfId="8" applyNumberFormat="1" applyFon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left" vertical="center"/>
    </xf>
    <xf numFmtId="184" fontId="40" fillId="0" borderId="21" xfId="8" applyNumberFormat="1" applyFont="1" applyFill="1" applyBorder="1" applyAlignment="1">
      <alignment vertical="center"/>
    </xf>
    <xf numFmtId="184" fontId="5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 wrapText="1"/>
    </xf>
    <xf numFmtId="0" fontId="5" fillId="0" borderId="0" xfId="8" applyNumberFormat="1" applyFont="1" applyFill="1" applyAlignment="1">
      <alignment horizontal="center" vertical="center"/>
    </xf>
    <xf numFmtId="184" fontId="5" fillId="0" borderId="21" xfId="8" applyNumberFormat="1" applyFont="1" applyFill="1" applyBorder="1" applyAlignment="1">
      <alignment vertical="center"/>
    </xf>
    <xf numFmtId="187" fontId="5" fillId="0" borderId="22" xfId="8" quotePrefix="1" applyNumberFormat="1" applyFont="1" applyFill="1" applyBorder="1" applyAlignment="1">
      <alignment horizontal="right" vertical="center"/>
    </xf>
    <xf numFmtId="0" fontId="5" fillId="0" borderId="13" xfId="8" applyNumberFormat="1" applyFont="1" applyFill="1" applyBorder="1" applyAlignment="1">
      <alignment horizontal="left" vertical="center"/>
    </xf>
    <xf numFmtId="184" fontId="40" fillId="0" borderId="20" xfId="8" applyNumberFormat="1" applyFont="1" applyFill="1" applyBorder="1" applyAlignment="1">
      <alignment horizontal="right" vertical="center"/>
    </xf>
    <xf numFmtId="184" fontId="5" fillId="0" borderId="13" xfId="8" applyNumberFormat="1" applyFont="1" applyFill="1" applyBorder="1" applyAlignment="1">
      <alignment horizontal="right" vertical="center"/>
    </xf>
    <xf numFmtId="184" fontId="5" fillId="0" borderId="18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 shrinkToFit="1"/>
    </xf>
    <xf numFmtId="0" fontId="48" fillId="0" borderId="0" xfId="8" applyNumberFormat="1" applyFont="1" applyFill="1" applyAlignment="1">
      <alignment horizontal="left" vertical="center" indent="1"/>
    </xf>
    <xf numFmtId="184" fontId="48" fillId="0" borderId="21" xfId="8" applyNumberFormat="1" applyFont="1" applyFill="1" applyBorder="1" applyAlignment="1">
      <alignment vertical="center"/>
    </xf>
    <xf numFmtId="184" fontId="48" fillId="0" borderId="0" xfId="8" applyNumberFormat="1" applyFont="1" applyFill="1" applyBorder="1" applyAlignment="1">
      <alignment vertical="center"/>
    </xf>
    <xf numFmtId="184" fontId="48" fillId="0" borderId="22" xfId="8" applyNumberFormat="1" applyFont="1" applyFill="1" applyBorder="1" applyAlignment="1">
      <alignment vertical="center"/>
    </xf>
    <xf numFmtId="0" fontId="40" fillId="0" borderId="0" xfId="8" applyNumberFormat="1" applyFont="1" applyFill="1" applyAlignment="1">
      <alignment horizontal="left" vertical="center" indent="2"/>
    </xf>
    <xf numFmtId="184" fontId="40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left" vertical="center" indent="3"/>
    </xf>
    <xf numFmtId="0" fontId="5" fillId="0" borderId="0" xfId="8" applyNumberFormat="1" applyFont="1" applyFill="1" applyBorder="1" applyAlignment="1">
      <alignment horizontal="left" vertical="center" indent="3"/>
    </xf>
    <xf numFmtId="0" fontId="5" fillId="0" borderId="0" xfId="8" applyNumberFormat="1" applyFont="1" applyFill="1" applyAlignment="1">
      <alignment horizontal="left" vertical="center" indent="2"/>
    </xf>
    <xf numFmtId="0" fontId="48" fillId="0" borderId="0" xfId="8" applyNumberFormat="1" applyFont="1" applyFill="1" applyAlignment="1">
      <alignment horizontal="left" vertical="center" indent="2"/>
    </xf>
    <xf numFmtId="0" fontId="5" fillId="0" borderId="13" xfId="8" applyNumberFormat="1" applyFont="1" applyFill="1" applyBorder="1" applyAlignment="1">
      <alignment horizontal="left" vertical="center" indent="2"/>
    </xf>
    <xf numFmtId="184" fontId="5" fillId="0" borderId="20" xfId="8" applyNumberFormat="1" applyFont="1" applyFill="1" applyBorder="1" applyAlignment="1">
      <alignment vertical="center"/>
    </xf>
    <xf numFmtId="184" fontId="5" fillId="0" borderId="18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40" fillId="0" borderId="25" xfId="8" applyNumberFormat="1" applyFont="1" applyFill="1" applyBorder="1" applyAlignment="1">
      <alignment horizontal="center" vertical="center"/>
    </xf>
    <xf numFmtId="0" fontId="5" fillId="0" borderId="13" xfId="8" applyNumberFormat="1" applyFont="1" applyFill="1" applyBorder="1" applyAlignment="1">
      <alignment horizontal="center" vertical="center"/>
    </xf>
    <xf numFmtId="0" fontId="5" fillId="0" borderId="22" xfId="8" applyNumberFormat="1" applyFont="1" applyFill="1" applyBorder="1" applyAlignment="1">
      <alignment horizontal="left" vertical="center" shrinkToFit="1"/>
    </xf>
    <xf numFmtId="184" fontId="40" fillId="0" borderId="0" xfId="8" applyNumberFormat="1" applyFont="1" applyFill="1" applyAlignment="1">
      <alignment vertical="center"/>
    </xf>
    <xf numFmtId="184" fontId="5" fillId="0" borderId="0" xfId="8" applyNumberFormat="1" applyFont="1" applyFill="1" applyAlignment="1">
      <alignment vertical="center"/>
    </xf>
    <xf numFmtId="0" fontId="5" fillId="0" borderId="22" xfId="8" applyNumberFormat="1" applyFont="1" applyFill="1" applyBorder="1" applyAlignment="1">
      <alignment vertical="center" wrapText="1"/>
    </xf>
    <xf numFmtId="0" fontId="5" fillId="0" borderId="22" xfId="8" applyNumberFormat="1" applyFont="1" applyFill="1" applyBorder="1" applyAlignment="1">
      <alignment horizontal="center" vertical="center"/>
    </xf>
    <xf numFmtId="184" fontId="5" fillId="0" borderId="22" xfId="8" quotePrefix="1" applyNumberFormat="1" applyFont="1" applyFill="1" applyBorder="1" applyAlignment="1">
      <alignment horizontal="right" vertical="center"/>
    </xf>
    <xf numFmtId="0" fontId="5" fillId="0" borderId="18" xfId="8" applyNumberFormat="1" applyFont="1" applyFill="1" applyBorder="1" applyAlignment="1">
      <alignment horizontal="left" vertical="center"/>
    </xf>
    <xf numFmtId="184" fontId="40" fillId="0" borderId="13" xfId="8" applyNumberFormat="1" applyFont="1" applyFill="1" applyBorder="1" applyAlignment="1">
      <alignment horizontal="right" vertical="center"/>
    </xf>
    <xf numFmtId="0" fontId="5" fillId="0" borderId="22" xfId="8" applyNumberFormat="1" applyFont="1" applyFill="1" applyBorder="1" applyAlignment="1">
      <alignment horizontal="left" vertical="center"/>
    </xf>
    <xf numFmtId="0" fontId="48" fillId="0" borderId="22" xfId="8" applyNumberFormat="1" applyFont="1" applyFill="1" applyBorder="1" applyAlignment="1">
      <alignment horizontal="left" vertical="center" indent="1"/>
    </xf>
    <xf numFmtId="184" fontId="48" fillId="0" borderId="0" xfId="8" applyNumberFormat="1" applyFont="1" applyFill="1" applyAlignment="1">
      <alignment vertical="center"/>
    </xf>
    <xf numFmtId="0" fontId="40" fillId="0" borderId="22" xfId="8" applyNumberFormat="1" applyFont="1" applyFill="1" applyBorder="1" applyAlignment="1">
      <alignment horizontal="left" vertical="center" indent="2"/>
    </xf>
    <xf numFmtId="0" fontId="5" fillId="0" borderId="22" xfId="8" applyNumberFormat="1" applyFont="1" applyFill="1" applyBorder="1" applyAlignment="1">
      <alignment horizontal="left" vertical="center" indent="3"/>
    </xf>
    <xf numFmtId="0" fontId="5" fillId="0" borderId="22" xfId="8" applyNumberFormat="1" applyFont="1" applyFill="1" applyBorder="1" applyAlignment="1">
      <alignment horizontal="left" vertical="center" indent="2"/>
    </xf>
    <xf numFmtId="0" fontId="48" fillId="0" borderId="22" xfId="8" applyNumberFormat="1" applyFont="1" applyFill="1" applyBorder="1" applyAlignment="1">
      <alignment horizontal="left" vertical="center" indent="2"/>
    </xf>
    <xf numFmtId="0" fontId="5" fillId="0" borderId="23" xfId="8" applyNumberFormat="1" applyFont="1" applyFill="1" applyBorder="1" applyAlignment="1">
      <alignment vertical="center"/>
    </xf>
    <xf numFmtId="0" fontId="5" fillId="0" borderId="23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vertical="center"/>
    </xf>
    <xf numFmtId="0" fontId="5" fillId="0" borderId="0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/>
    </xf>
    <xf numFmtId="0" fontId="40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applyNumberFormat="1" applyFont="1" applyBorder="1" applyAlignment="1">
      <alignment horizontal="left" vertical="center"/>
    </xf>
    <xf numFmtId="0" fontId="5" fillId="0" borderId="0" xfId="8" applyNumberFormat="1" applyFont="1" applyBorder="1" applyAlignment="1">
      <alignment vertical="center"/>
    </xf>
    <xf numFmtId="0" fontId="6" fillId="0" borderId="0" xfId="8" applyNumberFormat="1" applyFont="1" applyAlignment="1">
      <alignment vertical="center"/>
    </xf>
    <xf numFmtId="0" fontId="5" fillId="0" borderId="13" xfId="8" applyNumberFormat="1" applyFont="1" applyBorder="1" applyAlignment="1">
      <alignment horizontal="right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178" fontId="48" fillId="0" borderId="0" xfId="8" applyNumberFormat="1" applyFont="1" applyBorder="1" applyAlignment="1">
      <alignment vertical="center"/>
    </xf>
    <xf numFmtId="178" fontId="5" fillId="0" borderId="0" xfId="8" applyNumberFormat="1" applyFont="1" applyBorder="1" applyAlignment="1">
      <alignment vertical="center"/>
    </xf>
    <xf numFmtId="0" fontId="5" fillId="0" borderId="1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left" vertical="center" indent="1"/>
    </xf>
    <xf numFmtId="0" fontId="5" fillId="0" borderId="19" xfId="8" applyNumberFormat="1" applyFont="1" applyBorder="1" applyAlignment="1">
      <alignment horizontal="left" vertical="center" indent="1"/>
    </xf>
    <xf numFmtId="0" fontId="5" fillId="0" borderId="16" xfId="8" applyNumberFormat="1" applyFont="1" applyBorder="1" applyAlignment="1">
      <alignment horizontal="left" vertical="center" indent="1" shrinkToFit="1"/>
    </xf>
    <xf numFmtId="0" fontId="5" fillId="0" borderId="16" xfId="8" applyNumberFormat="1" applyFont="1" applyBorder="1" applyAlignment="1">
      <alignment horizontal="left" vertical="center" wrapText="1" indent="1"/>
    </xf>
    <xf numFmtId="178" fontId="5" fillId="0" borderId="13" xfId="8" applyNumberFormat="1" applyFont="1" applyBorder="1" applyAlignment="1">
      <alignment vertical="center"/>
    </xf>
    <xf numFmtId="0" fontId="5" fillId="0" borderId="23" xfId="8" applyNumberFormat="1" applyFont="1" applyBorder="1" applyAlignment="1">
      <alignment vertical="top"/>
    </xf>
    <xf numFmtId="0" fontId="5" fillId="0" borderId="0" xfId="8" applyNumberFormat="1" applyFont="1" applyBorder="1" applyAlignment="1">
      <alignment horizontal="right" vertical="center"/>
    </xf>
    <xf numFmtId="178" fontId="48" fillId="0" borderId="0" xfId="8" applyNumberFormat="1" applyFont="1" applyFill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42" fillId="0" borderId="0" xfId="8" applyNumberFormat="1" applyFont="1" applyBorder="1" applyAlignment="1">
      <alignment vertical="center"/>
    </xf>
    <xf numFmtId="0" fontId="63" fillId="0" borderId="0" xfId="270" applyNumberFormat="1" applyFont="1" applyFill="1" applyAlignment="1">
      <alignment vertical="center"/>
    </xf>
    <xf numFmtId="0" fontId="66" fillId="0" borderId="0" xfId="270" applyNumberFormat="1" applyFont="1" applyFill="1" applyBorder="1" applyAlignment="1">
      <alignment vertical="top"/>
    </xf>
    <xf numFmtId="0" fontId="61" fillId="0" borderId="0" xfId="270" applyNumberFormat="1" applyFont="1" applyFill="1" applyAlignment="1">
      <alignment vertical="top"/>
    </xf>
    <xf numFmtId="0" fontId="67" fillId="0" borderId="0" xfId="270" applyNumberFormat="1" applyFont="1" applyFill="1" applyBorder="1" applyAlignment="1">
      <alignment vertical="center"/>
    </xf>
    <xf numFmtId="0" fontId="60" fillId="0" borderId="0" xfId="270" applyNumberFormat="1" applyFont="1" applyFill="1" applyAlignment="1">
      <alignment vertical="top"/>
    </xf>
    <xf numFmtId="0" fontId="61" fillId="0" borderId="13" xfId="270" quotePrefix="1" applyNumberFormat="1" applyFont="1" applyFill="1" applyBorder="1" applyAlignment="1">
      <alignment horizontal="left" vertical="center" indent="1"/>
    </xf>
    <xf numFmtId="0" fontId="61" fillId="0" borderId="13" xfId="270" applyNumberFormat="1" applyFont="1" applyFill="1" applyBorder="1" applyAlignment="1">
      <alignment vertical="center"/>
    </xf>
    <xf numFmtId="0" fontId="61" fillId="0" borderId="0" xfId="270" applyNumberFormat="1" applyFont="1" applyFill="1" applyBorder="1" applyAlignment="1">
      <alignment horizontal="center" vertical="top"/>
    </xf>
    <xf numFmtId="0" fontId="61" fillId="0" borderId="0" xfId="270" applyNumberFormat="1" applyFont="1" applyFill="1" applyBorder="1" applyAlignment="1">
      <alignment vertical="top"/>
    </xf>
    <xf numFmtId="0" fontId="68" fillId="0" borderId="24" xfId="270" applyNumberFormat="1" applyFont="1" applyFill="1" applyBorder="1" applyAlignment="1">
      <alignment horizontal="center" vertical="top" wrapText="1"/>
    </xf>
    <xf numFmtId="0" fontId="70" fillId="0" borderId="1" xfId="269" applyNumberFormat="1" applyFont="1" applyFill="1" applyBorder="1" applyAlignment="1">
      <alignment vertical="center"/>
    </xf>
    <xf numFmtId="0" fontId="68" fillId="0" borderId="19" xfId="270" applyNumberFormat="1" applyFont="1" applyFill="1" applyBorder="1" applyAlignment="1">
      <alignment horizontal="center" vertical="center" wrapText="1"/>
    </xf>
    <xf numFmtId="0" fontId="71" fillId="0" borderId="19" xfId="270" applyNumberFormat="1" applyFont="1" applyFill="1" applyBorder="1" applyAlignment="1">
      <alignment horizontal="center" vertical="center" wrapText="1"/>
    </xf>
    <xf numFmtId="0" fontId="68" fillId="0" borderId="18" xfId="270" applyNumberFormat="1" applyFont="1" applyFill="1" applyBorder="1" applyAlignment="1">
      <alignment horizontal="center" vertical="center" wrapText="1"/>
    </xf>
    <xf numFmtId="0" fontId="72" fillId="0" borderId="0" xfId="270" applyNumberFormat="1" applyFont="1" applyFill="1" applyBorder="1" applyAlignment="1">
      <alignment horizontal="center" vertical="center"/>
    </xf>
    <xf numFmtId="184" fontId="72" fillId="0" borderId="21" xfId="270" applyNumberFormat="1" applyFont="1" applyFill="1" applyBorder="1" applyAlignment="1">
      <alignment horizontal="right" vertical="center"/>
    </xf>
    <xf numFmtId="184" fontId="72" fillId="0" borderId="0" xfId="270" applyNumberFormat="1" applyFont="1" applyFill="1" applyBorder="1" applyAlignment="1">
      <alignment horizontal="right" vertical="center"/>
    </xf>
    <xf numFmtId="0" fontId="68" fillId="0" borderId="0" xfId="270" applyNumberFormat="1" applyFont="1" applyFill="1" applyBorder="1" applyAlignment="1">
      <alignment horizontal="left" vertical="center" indent="1"/>
    </xf>
    <xf numFmtId="184" fontId="68" fillId="0" borderId="21" xfId="270" applyNumberFormat="1" applyFont="1" applyFill="1" applyBorder="1" applyAlignment="1">
      <alignment horizontal="right" vertical="center"/>
    </xf>
    <xf numFmtId="184" fontId="68" fillId="0" borderId="0" xfId="270" applyNumberFormat="1" applyFont="1" applyFill="1" applyBorder="1" applyAlignment="1">
      <alignment horizontal="right" vertical="center"/>
    </xf>
    <xf numFmtId="184" fontId="68" fillId="0" borderId="0" xfId="270" quotePrefix="1" applyNumberFormat="1" applyFont="1" applyFill="1" applyBorder="1" applyAlignment="1">
      <alignment horizontal="right" vertical="center"/>
    </xf>
    <xf numFmtId="0" fontId="68" fillId="0" borderId="35" xfId="270" applyNumberFormat="1" applyFont="1" applyFill="1" applyBorder="1" applyAlignment="1">
      <alignment horizontal="left" vertical="center" indent="1"/>
    </xf>
    <xf numFmtId="184" fontId="68" fillId="0" borderId="36" xfId="270" applyNumberFormat="1" applyFont="1" applyFill="1" applyBorder="1" applyAlignment="1">
      <alignment horizontal="right" vertical="center"/>
    </xf>
    <xf numFmtId="184" fontId="68" fillId="0" borderId="37" xfId="270" applyNumberFormat="1" applyFont="1" applyFill="1" applyBorder="1" applyAlignment="1">
      <alignment horizontal="right" vertical="center"/>
    </xf>
    <xf numFmtId="0" fontId="73" fillId="0" borderId="23" xfId="270" applyNumberFormat="1" applyFont="1" applyFill="1" applyBorder="1" applyAlignment="1">
      <alignment horizontal="center" vertical="center"/>
    </xf>
    <xf numFmtId="184" fontId="73" fillId="0" borderId="17" xfId="270" applyNumberFormat="1" applyFont="1" applyFill="1" applyBorder="1" applyAlignment="1">
      <alignment horizontal="right" vertical="center"/>
    </xf>
    <xf numFmtId="184" fontId="73" fillId="0" borderId="23" xfId="270" applyNumberFormat="1" applyFont="1" applyFill="1" applyBorder="1" applyAlignment="1">
      <alignment horizontal="right" vertical="center"/>
    </xf>
    <xf numFmtId="0" fontId="68" fillId="0" borderId="37" xfId="270" applyNumberFormat="1" applyFont="1" applyFill="1" applyBorder="1" applyAlignment="1">
      <alignment horizontal="left" vertical="center" indent="1"/>
    </xf>
    <xf numFmtId="0" fontId="61" fillId="0" borderId="23" xfId="270" applyNumberFormat="1" applyFont="1" applyFill="1" applyBorder="1" applyAlignment="1">
      <alignment vertical="center"/>
    </xf>
    <xf numFmtId="0" fontId="61" fillId="0" borderId="23" xfId="270" applyNumberFormat="1" applyFont="1" applyFill="1" applyBorder="1" applyAlignment="1">
      <alignment horizontal="right" vertical="center"/>
    </xf>
    <xf numFmtId="0" fontId="74" fillId="0" borderId="0" xfId="270" applyNumberFormat="1" applyFont="1" applyFill="1" applyAlignment="1">
      <alignment vertical="center"/>
    </xf>
    <xf numFmtId="0" fontId="61" fillId="0" borderId="0" xfId="270" applyNumberFormat="1" applyFont="1" applyFill="1" applyBorder="1" applyAlignment="1">
      <alignment horizontal="right" vertical="center"/>
    </xf>
    <xf numFmtId="0" fontId="75" fillId="0" borderId="0" xfId="270" applyNumberFormat="1" applyFont="1" applyFill="1" applyBorder="1" applyAlignment="1">
      <alignment horizontal="right" vertical="center"/>
    </xf>
    <xf numFmtId="0" fontId="75" fillId="0" borderId="0" xfId="270" applyNumberFormat="1" applyFont="1" applyFill="1" applyAlignment="1">
      <alignment vertical="center"/>
    </xf>
    <xf numFmtId="0" fontId="61" fillId="0" borderId="0" xfId="270" applyNumberFormat="1" applyFont="1" applyFill="1" applyAlignment="1">
      <alignment vertical="center"/>
    </xf>
    <xf numFmtId="0" fontId="6" fillId="0" borderId="0" xfId="269" applyNumberFormat="1" applyFont="1" applyFill="1"/>
    <xf numFmtId="0" fontId="5" fillId="0" borderId="0" xfId="269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left" vertical="center" indent="1"/>
    </xf>
    <xf numFmtId="0" fontId="5" fillId="0" borderId="22" xfId="269" applyNumberFormat="1" applyFont="1" applyBorder="1" applyAlignment="1">
      <alignment horizontal="center" vertical="center"/>
    </xf>
    <xf numFmtId="184" fontId="40" fillId="0" borderId="17" xfId="8" applyNumberFormat="1" applyFont="1" applyBorder="1" applyAlignment="1">
      <alignment vertical="center"/>
    </xf>
    <xf numFmtId="184" fontId="5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 wrapText="1"/>
    </xf>
    <xf numFmtId="184" fontId="40" fillId="0" borderId="21" xfId="8" applyNumberFormat="1" applyFont="1" applyBorder="1" applyAlignment="1">
      <alignment vertical="center"/>
    </xf>
    <xf numFmtId="184" fontId="5" fillId="0" borderId="0" xfId="8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center" vertical="center" wrapText="1"/>
    </xf>
    <xf numFmtId="184" fontId="40" fillId="0" borderId="20" xfId="8" applyNumberFormat="1" applyFont="1" applyBorder="1" applyAlignment="1">
      <alignment vertical="center"/>
    </xf>
    <xf numFmtId="184" fontId="5" fillId="0" borderId="13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right" vertical="center"/>
    </xf>
    <xf numFmtId="0" fontId="5" fillId="0" borderId="0" xfId="269" applyNumberFormat="1" applyFont="1" applyBorder="1" applyAlignment="1">
      <alignment horizontal="center" vertical="center" wrapText="1"/>
    </xf>
    <xf numFmtId="0" fontId="40" fillId="0" borderId="0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left" vertical="center" indent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22" xfId="269" applyNumberFormat="1" applyFont="1" applyBorder="1" applyAlignment="1">
      <alignment horizontal="distributed" vertical="center" indent="1"/>
    </xf>
    <xf numFmtId="184" fontId="40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wrapText="1" indent="2"/>
    </xf>
    <xf numFmtId="184" fontId="5" fillId="0" borderId="0" xfId="8" quotePrefix="1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wrapText="1" indent="2"/>
    </xf>
    <xf numFmtId="184" fontId="5" fillId="0" borderId="13" xfId="8" applyNumberFormat="1" applyFont="1" applyBorder="1" applyAlignment="1">
      <alignment horizontal="right" vertical="center"/>
    </xf>
    <xf numFmtId="0" fontId="5" fillId="0" borderId="24" xfId="269" applyNumberFormat="1" applyFont="1" applyFill="1" applyBorder="1" applyAlignment="1">
      <alignment horizontal="center" vertical="center" wrapText="1"/>
    </xf>
    <xf numFmtId="0" fontId="5" fillId="0" borderId="0" xfId="269" applyNumberFormat="1" applyFont="1" applyFill="1" applyAlignment="1">
      <alignment vertical="center" wrapText="1"/>
    </xf>
    <xf numFmtId="0" fontId="48" fillId="0" borderId="22" xfId="269" applyNumberFormat="1" applyFont="1" applyFill="1" applyBorder="1" applyAlignment="1">
      <alignment horizontal="left" vertical="center" indent="1"/>
    </xf>
    <xf numFmtId="184" fontId="48" fillId="0" borderId="17" xfId="8" applyNumberFormat="1" applyFont="1" applyFill="1" applyBorder="1" applyAlignment="1">
      <alignment vertical="center"/>
    </xf>
    <xf numFmtId="184" fontId="48" fillId="0" borderId="15" xfId="8" applyNumberFormat="1" applyFont="1" applyFill="1" applyBorder="1" applyAlignment="1">
      <alignment vertical="center"/>
    </xf>
    <xf numFmtId="185" fontId="48" fillId="0" borderId="17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1"/>
    </xf>
    <xf numFmtId="184" fontId="5" fillId="0" borderId="34" xfId="8" applyNumberFormat="1" applyFont="1" applyFill="1" applyBorder="1" applyAlignment="1">
      <alignment vertical="center"/>
    </xf>
    <xf numFmtId="185" fontId="5" fillId="0" borderId="21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2"/>
    </xf>
    <xf numFmtId="0" fontId="5" fillId="0" borderId="18" xfId="269" applyNumberFormat="1" applyFont="1" applyFill="1" applyBorder="1" applyAlignment="1">
      <alignment horizontal="left" vertical="center" indent="1"/>
    </xf>
    <xf numFmtId="184" fontId="5" fillId="0" borderId="19" xfId="8" applyNumberFormat="1" applyFont="1" applyFill="1" applyBorder="1" applyAlignment="1">
      <alignment vertical="center"/>
    </xf>
    <xf numFmtId="0" fontId="76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left" vertical="center"/>
    </xf>
    <xf numFmtId="0" fontId="5" fillId="0" borderId="0" xfId="8" applyNumberFormat="1" applyFont="1" applyFill="1" applyBorder="1" applyAlignment="1">
      <alignment horizontal="left" vertical="center" indent="1"/>
    </xf>
    <xf numFmtId="0" fontId="48" fillId="0" borderId="14" xfId="269" applyNumberFormat="1" applyFont="1" applyFill="1" applyBorder="1" applyAlignment="1">
      <alignment horizontal="center" vertical="center"/>
    </xf>
    <xf numFmtId="184" fontId="48" fillId="0" borderId="0" xfId="8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horizontal="right" vertical="center"/>
    </xf>
    <xf numFmtId="184" fontId="5" fillId="0" borderId="0" xfId="8" quotePrefix="1" applyNumberFormat="1" applyFont="1" applyFill="1" applyAlignment="1">
      <alignment horizontal="right" vertical="center"/>
    </xf>
    <xf numFmtId="184" fontId="77" fillId="0" borderId="0" xfId="269" applyNumberFormat="1" applyFont="1" applyFill="1" applyAlignment="1">
      <alignment vertical="center"/>
    </xf>
    <xf numFmtId="184" fontId="44" fillId="0" borderId="0" xfId="269" applyNumberFormat="1" applyFont="1" applyFill="1" applyAlignment="1">
      <alignment vertical="center"/>
    </xf>
    <xf numFmtId="0" fontId="6" fillId="0" borderId="22" xfId="269" applyNumberFormat="1" applyFont="1" applyFill="1" applyBorder="1" applyAlignment="1">
      <alignment horizontal="left" vertical="center" indent="2"/>
    </xf>
    <xf numFmtId="184" fontId="5" fillId="0" borderId="13" xfId="269" applyNumberFormat="1" applyFont="1" applyFill="1" applyBorder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13" xfId="269" applyNumberFormat="1" applyFont="1" applyBorder="1" applyAlignment="1">
      <alignment horizontal="right"/>
    </xf>
    <xf numFmtId="0" fontId="5" fillId="0" borderId="13" xfId="269" applyNumberFormat="1" applyFont="1" applyBorder="1" applyAlignment="1">
      <alignment horizontal="center" vertical="center"/>
    </xf>
    <xf numFmtId="184" fontId="5" fillId="0" borderId="21" xfId="8" applyNumberFormat="1" applyFont="1" applyBorder="1" applyAlignment="1">
      <alignment vertical="center"/>
    </xf>
    <xf numFmtId="40" fontId="5" fillId="0" borderId="0" xfId="8" applyNumberFormat="1" applyFont="1" applyAlignment="1">
      <alignment vertical="center"/>
    </xf>
    <xf numFmtId="184" fontId="5" fillId="0" borderId="0" xfId="8" applyNumberFormat="1" applyFont="1" applyAlignment="1">
      <alignment vertical="center"/>
    </xf>
    <xf numFmtId="182" fontId="5" fillId="0" borderId="0" xfId="269" applyNumberFormat="1" applyFont="1" applyAlignment="1">
      <alignment vertical="center"/>
    </xf>
    <xf numFmtId="182" fontId="5" fillId="0" borderId="0" xfId="14" applyNumberFormat="1" applyFont="1" applyAlignment="1">
      <alignment vertical="center"/>
    </xf>
    <xf numFmtId="40" fontId="5" fillId="0" borderId="0" xfId="8" applyNumberFormat="1" applyFont="1" applyBorder="1" applyAlignment="1">
      <alignment vertical="center"/>
    </xf>
    <xf numFmtId="182" fontId="5" fillId="0" borderId="0" xfId="269" applyNumberFormat="1" applyFont="1" applyBorder="1" applyAlignment="1">
      <alignment vertical="center"/>
    </xf>
    <xf numFmtId="182" fontId="5" fillId="0" borderId="0" xfId="14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 vertical="center" indent="1"/>
    </xf>
    <xf numFmtId="184" fontId="5" fillId="0" borderId="20" xfId="8" applyNumberFormat="1" applyFont="1" applyBorder="1" applyAlignment="1">
      <alignment vertical="center"/>
    </xf>
    <xf numFmtId="40" fontId="5" fillId="0" borderId="13" xfId="8" applyNumberFormat="1" applyFont="1" applyBorder="1" applyAlignment="1">
      <alignment vertical="center"/>
    </xf>
    <xf numFmtId="182" fontId="5" fillId="0" borderId="13" xfId="269" applyNumberFormat="1" applyFont="1" applyBorder="1" applyAlignment="1">
      <alignment vertical="center"/>
    </xf>
    <xf numFmtId="182" fontId="5" fillId="0" borderId="13" xfId="14" applyNumberFormat="1" applyFont="1" applyBorder="1" applyAlignment="1">
      <alignment vertical="center"/>
    </xf>
    <xf numFmtId="0" fontId="5" fillId="0" borderId="0" xfId="269" applyNumberFormat="1" applyFont="1" applyBorder="1" applyAlignment="1">
      <alignment vertical="center" wrapText="1"/>
    </xf>
    <xf numFmtId="0" fontId="6" fillId="0" borderId="17" xfId="269" applyNumberFormat="1" applyFont="1" applyFill="1" applyBorder="1" applyAlignment="1">
      <alignment horizontal="centerContinuous" vertical="center"/>
    </xf>
    <xf numFmtId="0" fontId="6" fillId="0" borderId="14" xfId="269" applyNumberFormat="1" applyFont="1" applyFill="1" applyBorder="1" applyAlignment="1">
      <alignment horizontal="centerContinuous" vertical="center"/>
    </xf>
    <xf numFmtId="0" fontId="6" fillId="0" borderId="25" xfId="269" applyNumberFormat="1" applyFont="1" applyFill="1" applyBorder="1" applyAlignment="1">
      <alignment horizontal="centerContinuous" vertical="center"/>
    </xf>
    <xf numFmtId="0" fontId="6" fillId="0" borderId="20" xfId="269" applyNumberFormat="1" applyFont="1" applyFill="1" applyBorder="1" applyAlignment="1">
      <alignment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182" fontId="5" fillId="0" borderId="0" xfId="269" quotePrefix="1" applyNumberFormat="1" applyFont="1" applyFill="1" applyBorder="1" applyAlignment="1">
      <alignment horizontal="right" vertical="center"/>
    </xf>
    <xf numFmtId="184" fontId="5" fillId="0" borderId="0" xfId="8" applyNumberFormat="1" applyFont="1" applyFill="1" applyBorder="1" applyAlignment="1">
      <alignment vertical="center" shrinkToFit="1"/>
    </xf>
    <xf numFmtId="182" fontId="5" fillId="0" borderId="0" xfId="14" applyNumberFormat="1" applyFont="1" applyFill="1" applyBorder="1" applyAlignment="1">
      <alignment vertical="center"/>
    </xf>
    <xf numFmtId="182" fontId="5" fillId="0" borderId="13" xfId="14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 shrinkToFit="1"/>
    </xf>
    <xf numFmtId="0" fontId="5" fillId="0" borderId="0" xfId="14" applyNumberFormat="1" applyFont="1" applyFill="1" applyBorder="1" applyAlignment="1">
      <alignment vertical="center"/>
    </xf>
    <xf numFmtId="188" fontId="5" fillId="0" borderId="0" xfId="269" applyNumberFormat="1" applyFont="1" applyFill="1" applyAlignment="1">
      <alignment vertical="center"/>
    </xf>
    <xf numFmtId="0" fontId="79" fillId="0" borderId="0" xfId="271" applyNumberFormat="1" applyAlignment="1">
      <alignment vertical="center"/>
    </xf>
    <xf numFmtId="0" fontId="79" fillId="0" borderId="0" xfId="271">
      <alignment vertical="center"/>
    </xf>
    <xf numFmtId="0" fontId="79" fillId="0" borderId="0" xfId="271" applyNumberFormat="1" applyFill="1" applyAlignment="1">
      <alignment vertical="center"/>
    </xf>
    <xf numFmtId="0" fontId="79" fillId="0" borderId="0" xfId="271" applyNumberFormat="1" applyFill="1" applyBorder="1" applyAlignment="1">
      <alignment vertical="center"/>
    </xf>
    <xf numFmtId="0" fontId="1" fillId="0" borderId="0" xfId="268" applyAlignment="1">
      <alignment vertical="center"/>
    </xf>
    <xf numFmtId="0" fontId="79" fillId="0" borderId="0" xfId="271" applyNumberForma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42" fillId="0" borderId="20" xfId="269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left" vertical="center"/>
    </xf>
    <xf numFmtId="0" fontId="42" fillId="0" borderId="23" xfId="269" applyNumberFormat="1" applyFont="1" applyFill="1" applyBorder="1" applyAlignment="1">
      <alignment horizontal="left"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3" fillId="0" borderId="18" xfId="269" applyNumberForma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3" fillId="0" borderId="19" xfId="269" applyNumberForma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40" fillId="0" borderId="15" xfId="269" applyNumberFormat="1" applyFont="1" applyFill="1" applyBorder="1" applyAlignment="1">
      <alignment horizontal="center" vertical="center"/>
    </xf>
    <xf numFmtId="0" fontId="40" fillId="0" borderId="19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13" xfId="30" quotePrefix="1" applyNumberFormat="1" applyFont="1" applyBorder="1" applyAlignment="1">
      <alignment horizontal="left" vertical="center" indent="1"/>
    </xf>
    <xf numFmtId="0" fontId="5" fillId="0" borderId="13" xfId="30" applyNumberFormat="1" applyFont="1" applyBorder="1" applyAlignment="1">
      <alignment horizontal="left" vertical="center" indent="1"/>
    </xf>
    <xf numFmtId="0" fontId="5" fillId="0" borderId="23" xfId="8" applyNumberFormat="1" applyFont="1" applyFill="1" applyBorder="1" applyAlignment="1">
      <alignment horizontal="center" vertical="center"/>
    </xf>
    <xf numFmtId="0" fontId="3" fillId="0" borderId="13" xfId="269" applyNumberForma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4" xfId="8" applyNumberFormat="1" applyFont="1" applyFill="1" applyBorder="1" applyAlignment="1">
      <alignment horizontal="center" vertical="center"/>
    </xf>
    <xf numFmtId="0" fontId="5" fillId="0" borderId="1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vertical="distributed" textRotation="255" indent="6"/>
    </xf>
    <xf numFmtId="0" fontId="5" fillId="0" borderId="16" xfId="8" applyNumberFormat="1" applyFont="1" applyBorder="1" applyAlignment="1">
      <alignment vertical="distributed" textRotation="255" indent="5"/>
    </xf>
    <xf numFmtId="0" fontId="5" fillId="0" borderId="16" xfId="8" applyNumberFormat="1" applyFont="1" applyBorder="1" applyAlignment="1">
      <alignment horizontal="center" vertical="distributed" textRotation="255" indent="2"/>
    </xf>
    <xf numFmtId="0" fontId="5" fillId="0" borderId="16" xfId="8" applyNumberFormat="1" applyFont="1" applyBorder="1" applyAlignment="1">
      <alignment vertical="distributed" textRotation="255" indent="3"/>
    </xf>
    <xf numFmtId="0" fontId="5" fillId="0" borderId="16" xfId="8" applyNumberFormat="1" applyFont="1" applyBorder="1" applyAlignment="1">
      <alignment horizontal="distributed" vertical="center" indent="4"/>
    </xf>
    <xf numFmtId="0" fontId="68" fillId="0" borderId="17" xfId="270" applyNumberFormat="1" applyFont="1" applyFill="1" applyBorder="1" applyAlignment="1">
      <alignment horizontal="center" vertical="center" wrapText="1"/>
    </xf>
    <xf numFmtId="0" fontId="68" fillId="0" borderId="20" xfId="270" applyNumberFormat="1" applyFont="1" applyFill="1" applyBorder="1" applyAlignment="1">
      <alignment horizontal="center" vertical="center" wrapText="1"/>
    </xf>
    <xf numFmtId="0" fontId="68" fillId="0" borderId="14" xfId="270" applyNumberFormat="1" applyFont="1" applyFill="1" applyBorder="1" applyAlignment="1">
      <alignment horizontal="center" vertical="center" wrapText="1"/>
    </xf>
    <xf numFmtId="0" fontId="68" fillId="0" borderId="22" xfId="270" applyNumberFormat="1" applyFont="1" applyFill="1" applyBorder="1" applyAlignment="1">
      <alignment horizontal="center" vertical="center" wrapText="1"/>
    </xf>
    <xf numFmtId="0" fontId="68" fillId="0" borderId="18" xfId="270" applyNumberFormat="1" applyFont="1" applyFill="1" applyBorder="1" applyAlignment="1">
      <alignment horizontal="center" vertical="center" wrapText="1"/>
    </xf>
    <xf numFmtId="0" fontId="68" fillId="0" borderId="15" xfId="270" applyNumberFormat="1" applyFont="1" applyFill="1" applyBorder="1" applyAlignment="1">
      <alignment horizontal="center" vertical="center" wrapText="1"/>
    </xf>
    <xf numFmtId="0" fontId="68" fillId="0" borderId="34" xfId="270" applyNumberFormat="1" applyFont="1" applyFill="1" applyBorder="1" applyAlignment="1">
      <alignment horizontal="center" vertical="center"/>
    </xf>
    <xf numFmtId="0" fontId="68" fillId="0" borderId="19" xfId="270" applyNumberFormat="1" applyFont="1" applyFill="1" applyBorder="1" applyAlignment="1">
      <alignment horizontal="center" vertical="center"/>
    </xf>
    <xf numFmtId="0" fontId="68" fillId="0" borderId="1" xfId="270" applyNumberFormat="1" applyFont="1" applyFill="1" applyBorder="1" applyAlignment="1">
      <alignment horizontal="center" vertical="center" justifyLastLine="1"/>
    </xf>
    <xf numFmtId="0" fontId="68" fillId="0" borderId="24" xfId="269" applyNumberFormat="1" applyFont="1" applyFill="1" applyBorder="1" applyAlignment="1">
      <alignment horizontal="center" vertical="center"/>
    </xf>
    <xf numFmtId="0" fontId="68" fillId="0" borderId="1" xfId="269" applyNumberFormat="1" applyFont="1" applyFill="1" applyBorder="1" applyAlignment="1">
      <alignment horizontal="center" vertical="center"/>
    </xf>
    <xf numFmtId="0" fontId="68" fillId="0" borderId="19" xfId="270" applyNumberFormat="1" applyFont="1" applyFill="1" applyBorder="1" applyAlignment="1">
      <alignment horizontal="center" vertical="center" wrapText="1"/>
    </xf>
    <xf numFmtId="0" fontId="68" fillId="0" borderId="24" xfId="270" applyNumberFormat="1" applyFont="1" applyFill="1" applyBorder="1" applyAlignment="1">
      <alignment horizontal="center" vertical="center" justifyLastLine="1"/>
    </xf>
    <xf numFmtId="0" fontId="68" fillId="0" borderId="25" xfId="270" applyNumberFormat="1" applyFont="1" applyFill="1" applyBorder="1" applyAlignment="1">
      <alignment horizontal="center" vertical="center" justifyLastLine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vertical="center"/>
    </xf>
    <xf numFmtId="0" fontId="40" fillId="0" borderId="16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78" fillId="0" borderId="17" xfId="269" applyNumberFormat="1" applyFont="1" applyFill="1" applyBorder="1" applyAlignment="1">
      <alignment horizontal="center" vertical="center" wrapText="1"/>
    </xf>
    <xf numFmtId="0" fontId="78" fillId="0" borderId="20" xfId="269" applyNumberFormat="1" applyFont="1" applyFill="1" applyBorder="1" applyAlignment="1">
      <alignment horizontal="center" vertical="center" wrapTex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JB16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'2-12'!$B$6:$B$26</c:f>
              <c:numCache>
                <c:formatCode>#,##0_ </c:formatCode>
                <c:ptCount val="21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  <c:pt idx="20">
                  <c:v>341621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4E5-B7B3-27797EE75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7761920"/>
        <c:axId val="97764096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'2-12'!$F$6:$F$26</c:f>
              <c:numCache>
                <c:formatCode>#,##0.0_ </c:formatCode>
                <c:ptCount val="21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  <c:pt idx="20">
                  <c:v>1.2216368689592234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B-44E5-B7B3-27797EE75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102367232"/>
      </c:lineChart>
      <c:catAx>
        <c:axId val="977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7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640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1920"/>
        <c:crosses val="autoZero"/>
        <c:crossBetween val="between"/>
      </c:valAx>
      <c:catAx>
        <c:axId val="977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7232"/>
        <c:crosses val="autoZero"/>
        <c:auto val="0"/>
        <c:lblAlgn val="ctr"/>
        <c:lblOffset val="100"/>
        <c:noMultiLvlLbl val="0"/>
      </c:catAx>
      <c:valAx>
        <c:axId val="102367232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5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668128654970761"/>
          <c:y val="0.20783864734299515"/>
          <c:w val="0.24230263157894738"/>
          <c:h val="0.103624637681159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34636</xdr:colOff>
      <xdr:row>48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28</xdr:row>
      <xdr:rowOff>19050</xdr:rowOff>
    </xdr:from>
    <xdr:to>
      <xdr:col>0</xdr:col>
      <xdr:colOff>935182</xdr:colOff>
      <xdr:row>29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55435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28</xdr:row>
      <xdr:rowOff>866</xdr:rowOff>
    </xdr:from>
    <xdr:to>
      <xdr:col>7</xdr:col>
      <xdr:colOff>565436</xdr:colOff>
      <xdr:row>28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51836" y="55253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58</xdr:row>
      <xdr:rowOff>25977</xdr:rowOff>
    </xdr:from>
    <xdr:to>
      <xdr:col>7</xdr:col>
      <xdr:colOff>724876</xdr:colOff>
      <xdr:row>108</xdr:row>
      <xdr:rowOff>121228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10579677"/>
          <a:ext cx="6452865" cy="9620251"/>
        </a:xfrm>
        <a:prstGeom prst="rect">
          <a:avLst/>
        </a:prstGeom>
      </xdr:spPr>
    </xdr:pic>
    <xdr:clientData/>
  </xdr:twoCellAnchor>
  <xdr:twoCellAnchor>
    <xdr:from>
      <xdr:col>5</xdr:col>
      <xdr:colOff>632114</xdr:colOff>
      <xdr:row>77</xdr:row>
      <xdr:rowOff>181841</xdr:rowOff>
    </xdr:from>
    <xdr:to>
      <xdr:col>7</xdr:col>
      <xdr:colOff>375805</xdr:colOff>
      <xdr:row>80</xdr:row>
      <xdr:rowOff>158052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4775489" y="14355041"/>
          <a:ext cx="1362941" cy="547711"/>
        </a:xfrm>
        <a:prstGeom prst="callout2">
          <a:avLst>
            <a:gd name="adj1" fmla="val 97478"/>
            <a:gd name="adj2" fmla="val 74365"/>
            <a:gd name="adj3" fmla="val 251110"/>
            <a:gd name="adj4" fmla="val 64758"/>
            <a:gd name="adj5" fmla="val 250863"/>
            <a:gd name="adj6" fmla="val 551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第２次ベビーブーム</a:t>
          </a:r>
        </a:p>
      </xdr:txBody>
    </xdr:sp>
    <xdr:clientData/>
  </xdr:twoCellAnchor>
  <xdr:twoCellAnchor>
    <xdr:from>
      <xdr:col>0</xdr:col>
      <xdr:colOff>493568</xdr:colOff>
      <xdr:row>89</xdr:row>
      <xdr:rowOff>164523</xdr:rowOff>
    </xdr:from>
    <xdr:to>
      <xdr:col>1</xdr:col>
      <xdr:colOff>695414</xdr:colOff>
      <xdr:row>91</xdr:row>
      <xdr:rowOff>173182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493568" y="16623723"/>
          <a:ext cx="1059096" cy="389659"/>
        </a:xfrm>
        <a:prstGeom prst="callout2">
          <a:avLst>
            <a:gd name="adj1" fmla="val 97658"/>
            <a:gd name="adj2" fmla="val 57765"/>
            <a:gd name="adj3" fmla="val 153810"/>
            <a:gd name="adj4" fmla="val 68455"/>
            <a:gd name="adj5" fmla="val 152254"/>
            <a:gd name="adj6" fmla="val 128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432955</xdr:colOff>
      <xdr:row>78</xdr:row>
      <xdr:rowOff>34637</xdr:rowOff>
    </xdr:from>
    <xdr:to>
      <xdr:col>1</xdr:col>
      <xdr:colOff>796637</xdr:colOff>
      <xdr:row>81</xdr:row>
      <xdr:rowOff>23669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432955" y="14398337"/>
          <a:ext cx="1220932" cy="560532"/>
        </a:xfrm>
        <a:prstGeom prst="callout2">
          <a:avLst>
            <a:gd name="adj1" fmla="val 96456"/>
            <a:gd name="adj2" fmla="val 48591"/>
            <a:gd name="adj3" fmla="val 144815"/>
            <a:gd name="adj4" fmla="val 59689"/>
            <a:gd name="adj5" fmla="val 144819"/>
            <a:gd name="adj6" fmla="val 102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t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41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（ひのえうま）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406977</xdr:colOff>
      <xdr:row>71</xdr:row>
      <xdr:rowOff>8660</xdr:rowOff>
    </xdr:from>
    <xdr:to>
      <xdr:col>2</xdr:col>
      <xdr:colOff>129886</xdr:colOff>
      <xdr:row>73</xdr:row>
      <xdr:rowOff>95250</xdr:rowOff>
    </xdr:to>
    <xdr:sp macro="" textlink="">
      <xdr:nvSpPr>
        <xdr:cNvPr id="6" name="AutoShape 3"/>
        <xdr:cNvSpPr>
          <a:spLocks/>
        </xdr:cNvSpPr>
      </xdr:nvSpPr>
      <xdr:spPr bwMode="auto">
        <a:xfrm>
          <a:off x="406977" y="13038860"/>
          <a:ext cx="1389784" cy="467590"/>
        </a:xfrm>
        <a:prstGeom prst="callout2">
          <a:avLst>
            <a:gd name="adj1" fmla="val 100503"/>
            <a:gd name="adj2" fmla="val 52750"/>
            <a:gd name="adj3" fmla="val 138609"/>
            <a:gd name="adj4" fmla="val 57936"/>
            <a:gd name="adj5" fmla="val 138661"/>
            <a:gd name="adj6" fmla="val 782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第１次ベビーブーム</a:t>
          </a:r>
        </a:p>
      </xdr:txBody>
    </xdr:sp>
    <xdr:clientData/>
  </xdr:twoCellAnchor>
  <xdr:twoCellAnchor>
    <xdr:from>
      <xdr:col>5</xdr:col>
      <xdr:colOff>692727</xdr:colOff>
      <xdr:row>68</xdr:row>
      <xdr:rowOff>139700</xdr:rowOff>
    </xdr:from>
    <xdr:to>
      <xdr:col>7</xdr:col>
      <xdr:colOff>398318</xdr:colOff>
      <xdr:row>71</xdr:row>
      <xdr:rowOff>50104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4836102" y="12598400"/>
          <a:ext cx="1324841" cy="481904"/>
        </a:xfrm>
        <a:prstGeom prst="callout2">
          <a:avLst>
            <a:gd name="adj1" fmla="val 99292"/>
            <a:gd name="adj2" fmla="val 29174"/>
            <a:gd name="adj3" fmla="val 187133"/>
            <a:gd name="adj4" fmla="val 17753"/>
            <a:gd name="adj5" fmla="val 186615"/>
            <a:gd name="adj6" fmla="val -125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終戦前後における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403514</xdr:colOff>
      <xdr:row>67</xdr:row>
      <xdr:rowOff>17317</xdr:rowOff>
    </xdr:from>
    <xdr:to>
      <xdr:col>2</xdr:col>
      <xdr:colOff>294409</xdr:colOff>
      <xdr:row>69</xdr:row>
      <xdr:rowOff>181840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403514" y="12285517"/>
          <a:ext cx="1557770" cy="545523"/>
        </a:xfrm>
        <a:prstGeom prst="callout2">
          <a:avLst>
            <a:gd name="adj1" fmla="val 98029"/>
            <a:gd name="adj2" fmla="val 57709"/>
            <a:gd name="adj3" fmla="val 117448"/>
            <a:gd name="adj4" fmla="val 63258"/>
            <a:gd name="adj5" fmla="val 117920"/>
            <a:gd name="adj6" fmla="val 1212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556623</xdr:colOff>
      <xdr:row>103</xdr:row>
      <xdr:rowOff>0</xdr:rowOff>
    </xdr:from>
    <xdr:to>
      <xdr:col>7</xdr:col>
      <xdr:colOff>77931</xdr:colOff>
      <xdr:row>105</xdr:row>
      <xdr:rowOff>1547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4699998" y="19126200"/>
          <a:ext cx="1140558" cy="382547"/>
        </a:xfrm>
        <a:prstGeom prst="callout2">
          <a:avLst>
            <a:gd name="adj1" fmla="val 100535"/>
            <a:gd name="adj2" fmla="val 28734"/>
            <a:gd name="adj3" fmla="val 152547"/>
            <a:gd name="adj4" fmla="val 22917"/>
            <a:gd name="adj5" fmla="val 153213"/>
            <a:gd name="adj6" fmla="val -44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25"/>
  <sheetViews>
    <sheetView tabSelected="1" zoomScale="115" zoomScaleNormal="115" workbookViewId="0">
      <selection activeCell="B1" sqref="B1"/>
    </sheetView>
  </sheetViews>
  <sheetFormatPr defaultRowHeight="13.5"/>
  <sheetData>
    <row r="1" spans="1:1">
      <c r="A1" t="s">
        <v>860</v>
      </c>
    </row>
    <row r="2" spans="1:1">
      <c r="A2" s="517" t="s">
        <v>862</v>
      </c>
    </row>
    <row r="3" spans="1:1">
      <c r="A3" s="517" t="s">
        <v>863</v>
      </c>
    </row>
    <row r="4" spans="1:1">
      <c r="A4" s="517" t="s">
        <v>864</v>
      </c>
    </row>
    <row r="5" spans="1:1">
      <c r="A5" s="517" t="s">
        <v>865</v>
      </c>
    </row>
    <row r="6" spans="1:1">
      <c r="A6" s="517" t="s">
        <v>866</v>
      </c>
    </row>
    <row r="7" spans="1:1">
      <c r="A7" s="517" t="s">
        <v>867</v>
      </c>
    </row>
    <row r="8" spans="1:1">
      <c r="A8" s="517" t="s">
        <v>868</v>
      </c>
    </row>
    <row r="9" spans="1:1">
      <c r="A9" s="517" t="s">
        <v>869</v>
      </c>
    </row>
    <row r="10" spans="1:1">
      <c r="A10" s="517" t="s">
        <v>870</v>
      </c>
    </row>
    <row r="11" spans="1:1">
      <c r="A11" s="517" t="s">
        <v>871</v>
      </c>
    </row>
    <row r="12" spans="1:1">
      <c r="A12" s="517" t="s">
        <v>872</v>
      </c>
    </row>
    <row r="13" spans="1:1">
      <c r="A13" s="517" t="s">
        <v>873</v>
      </c>
    </row>
    <row r="14" spans="1:1">
      <c r="A14" s="517" t="s">
        <v>874</v>
      </c>
    </row>
    <row r="15" spans="1:1">
      <c r="A15" s="517" t="s">
        <v>875</v>
      </c>
    </row>
    <row r="16" spans="1:1">
      <c r="A16" s="517" t="s">
        <v>876</v>
      </c>
    </row>
    <row r="17" spans="1:1">
      <c r="A17" s="517" t="s">
        <v>884</v>
      </c>
    </row>
    <row r="18" spans="1:1">
      <c r="A18" s="517" t="s">
        <v>885</v>
      </c>
    </row>
    <row r="19" spans="1:1">
      <c r="A19" s="517" t="s">
        <v>877</v>
      </c>
    </row>
    <row r="20" spans="1:1">
      <c r="A20" s="517" t="s">
        <v>878</v>
      </c>
    </row>
    <row r="21" spans="1:1">
      <c r="A21" s="517" t="s">
        <v>879</v>
      </c>
    </row>
    <row r="22" spans="1:1">
      <c r="A22" s="517" t="s">
        <v>880</v>
      </c>
    </row>
    <row r="23" spans="1:1">
      <c r="A23" s="517" t="s">
        <v>881</v>
      </c>
    </row>
    <row r="24" spans="1:1">
      <c r="A24" s="517" t="s">
        <v>882</v>
      </c>
    </row>
    <row r="25" spans="1:1">
      <c r="A25" s="517" t="s">
        <v>883</v>
      </c>
    </row>
  </sheetData>
  <phoneticPr fontId="2"/>
  <hyperlinks>
    <hyperlink ref="A2" location="'2-1'!A1" display="2-1. 人口の推移"/>
    <hyperlink ref="A3" location="'2-2'!A1" display="2-2. 自然増・社会増の推移"/>
    <hyperlink ref="A4" location="'2-3'!A1" display="2-3. 年齢各歳別男女別人口"/>
    <hyperlink ref="A5" location="'2-4'!A1" display="2-4. 年齢５歳階級別男女別人口"/>
    <hyperlink ref="A6" location="'2-5'!A1" display="2-5. 地区別人口・世帯数"/>
    <hyperlink ref="A7" location="'2-6'!A1" display="2-6. 地区別人口の推移"/>
    <hyperlink ref="A8" location="'2-7'!A1" display="2-7. 町（丁）字別人口・世帯数"/>
    <hyperlink ref="A9" location="'2-8'!A1" display="2-8. 都道府県別転入者数"/>
    <hyperlink ref="A10" location="'2-9'!A1" display="2-9. 年齢３区分人口の推移"/>
    <hyperlink ref="A11" location="'2-10'!A1" display="2-10. 市民の平均年齢"/>
    <hyperlink ref="A12" location="'2-11 '!A1" display="2-11. 国籍別外国人登録人口"/>
    <hyperlink ref="A13" location="'2-12'!A1" display="2-12. 国勢調査人口の推移"/>
    <hyperlink ref="A14" location="'2-13'!A1" display="2-13. 年齢各歳別男女別人口（国勢調査）"/>
    <hyperlink ref="A15" location="'2-14'!A1" display="2-14. 越谷市外への従業者・通学者数 "/>
    <hyperlink ref="A16" location="'2-15'!A1" display="2-15. 越谷市内への従業者・通学者数 "/>
    <hyperlink ref="A17" location="'2-16(1)'!A1" display="2-16. 世帯数と世帯人員数"/>
    <hyperlink ref="A18" location="'2-16(2)'!A1" display="　（2）令和2年"/>
    <hyperlink ref="A19" location="'2-17'!A1" display="2-17. 労働力状態別年齢５歳階級別男女別15歳以上人口"/>
    <hyperlink ref="A20" location="'2-18'!A1" display="2-18. 年齢（５歳階級）別男女別一般世帯高齢単身者数"/>
    <hyperlink ref="A21" location="'2-19'!A1" display="2-19. 夫の年齢（５歳階級）妻の年齢（５歳階級）別高齢夫婦世帯数"/>
    <hyperlink ref="A22" location="'2-20'!A1" display="2-20. 住宅の建て方別世帯数・世帯人員"/>
    <hyperlink ref="A23" location="'2-21'!A1" display="2-21. 産業別就業者数"/>
    <hyperlink ref="A24" location="'2-22'!A1" display="2-22. 人口集中地区（ＤＩＤ）の人口・面積"/>
    <hyperlink ref="A25" location="'2-23'!A1" display="2-23. 常住人口と昼間人口の推移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7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4.45" customHeight="1"/>
  <cols>
    <col min="1" max="1" width="8.75" style="4" customWidth="1"/>
    <col min="2" max="2" width="9.375" style="4" customWidth="1"/>
    <col min="3" max="3" width="10" style="4" customWidth="1"/>
    <col min="4" max="5" width="8.75" style="4" customWidth="1"/>
    <col min="6" max="10" width="8.125" style="4" customWidth="1"/>
    <col min="11" max="16384" width="8.875" style="4"/>
  </cols>
  <sheetData>
    <row r="1" spans="1:10" s="2" customFormat="1" ht="15" customHeight="1">
      <c r="A1" s="516" t="s">
        <v>861</v>
      </c>
    </row>
    <row r="2" spans="1:10" s="2" customFormat="1" ht="15" customHeight="1"/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s="9" customFormat="1" ht="15" customHeight="1">
      <c r="A5" s="522" t="s">
        <v>2</v>
      </c>
      <c r="B5" s="524" t="s">
        <v>3</v>
      </c>
      <c r="C5" s="526" t="s">
        <v>4</v>
      </c>
      <c r="D5" s="527"/>
      <c r="E5" s="527"/>
      <c r="F5" s="527"/>
      <c r="G5" s="6" t="s">
        <v>5</v>
      </c>
      <c r="H5" s="7" t="s">
        <v>6</v>
      </c>
      <c r="I5" s="7" t="s">
        <v>7</v>
      </c>
      <c r="J5" s="8" t="s">
        <v>8</v>
      </c>
    </row>
    <row r="6" spans="1:10" s="9" customFormat="1" ht="15" customHeight="1">
      <c r="A6" s="523"/>
      <c r="B6" s="525"/>
      <c r="C6" s="10" t="s">
        <v>9</v>
      </c>
      <c r="D6" s="11" t="s">
        <v>10</v>
      </c>
      <c r="E6" s="11" t="s">
        <v>11</v>
      </c>
      <c r="F6" s="11" t="s">
        <v>12</v>
      </c>
      <c r="G6" s="12" t="s">
        <v>13</v>
      </c>
      <c r="H6" s="12" t="s">
        <v>14</v>
      </c>
      <c r="I6" s="12" t="s">
        <v>15</v>
      </c>
      <c r="J6" s="13" t="s">
        <v>16</v>
      </c>
    </row>
    <row r="7" spans="1:10" s="9" customFormat="1" ht="15" customHeight="1">
      <c r="A7" s="14" t="s">
        <v>17</v>
      </c>
      <c r="B7" s="15">
        <v>8193</v>
      </c>
      <c r="C7" s="16">
        <v>47480</v>
      </c>
      <c r="D7" s="17">
        <v>23489</v>
      </c>
      <c r="E7" s="17">
        <v>23991</v>
      </c>
      <c r="F7" s="17">
        <v>505</v>
      </c>
      <c r="G7" s="18">
        <v>1.1000000000000001</v>
      </c>
      <c r="H7" s="19">
        <v>60.39</v>
      </c>
      <c r="I7" s="20">
        <v>786</v>
      </c>
      <c r="J7" s="21">
        <v>5.8</v>
      </c>
    </row>
    <row r="8" spans="1:10" s="22" customFormat="1" ht="15" customHeight="1">
      <c r="A8" s="14">
        <v>33</v>
      </c>
      <c r="B8" s="15">
        <v>8342</v>
      </c>
      <c r="C8" s="16">
        <v>48048</v>
      </c>
      <c r="D8" s="17">
        <v>23781</v>
      </c>
      <c r="E8" s="17">
        <v>24267</v>
      </c>
      <c r="F8" s="17">
        <v>568</v>
      </c>
      <c r="G8" s="18">
        <v>1.1962931760741364</v>
      </c>
      <c r="H8" s="19">
        <v>60.39</v>
      </c>
      <c r="I8" s="20">
        <v>795.62841530054641</v>
      </c>
      <c r="J8" s="21">
        <v>5.759769839367058</v>
      </c>
    </row>
    <row r="9" spans="1:10" s="22" customFormat="1" ht="15" customHeight="1">
      <c r="A9" s="14">
        <v>34</v>
      </c>
      <c r="B9" s="15">
        <v>8529</v>
      </c>
      <c r="C9" s="16">
        <v>48800</v>
      </c>
      <c r="D9" s="17">
        <v>24154</v>
      </c>
      <c r="E9" s="17">
        <v>24646</v>
      </c>
      <c r="F9" s="20">
        <v>752</v>
      </c>
      <c r="G9" s="18">
        <v>1.5651015651015652</v>
      </c>
      <c r="H9" s="19">
        <v>57.94</v>
      </c>
      <c r="I9" s="20">
        <v>842.25060407317915</v>
      </c>
      <c r="J9" s="21">
        <v>5.7216555281979131</v>
      </c>
    </row>
    <row r="10" spans="1:10" s="22" customFormat="1" ht="15" customHeight="1">
      <c r="A10" s="14">
        <v>35</v>
      </c>
      <c r="B10" s="15">
        <v>8764</v>
      </c>
      <c r="C10" s="16">
        <v>49460</v>
      </c>
      <c r="D10" s="17">
        <v>24477</v>
      </c>
      <c r="E10" s="17">
        <v>24983</v>
      </c>
      <c r="F10" s="20">
        <v>660</v>
      </c>
      <c r="G10" s="18">
        <v>1.3524590163934427</v>
      </c>
      <c r="H10" s="19">
        <v>59.76</v>
      </c>
      <c r="I10" s="20">
        <v>827.6439089692102</v>
      </c>
      <c r="J10" s="21">
        <v>5.6435417617526245</v>
      </c>
    </row>
    <row r="11" spans="1:10" s="22" customFormat="1" ht="15" customHeight="1">
      <c r="A11" s="14">
        <v>36</v>
      </c>
      <c r="B11" s="15">
        <v>9240</v>
      </c>
      <c r="C11" s="16">
        <v>50793</v>
      </c>
      <c r="D11" s="17">
        <v>25179</v>
      </c>
      <c r="E11" s="17">
        <v>25614</v>
      </c>
      <c r="F11" s="20">
        <v>1333</v>
      </c>
      <c r="G11" s="18">
        <v>2.6951071572988274</v>
      </c>
      <c r="H11" s="19">
        <v>59.76</v>
      </c>
      <c r="I11" s="20">
        <v>849.94979919678713</v>
      </c>
      <c r="J11" s="21">
        <v>5.4970779220779225</v>
      </c>
    </row>
    <row r="12" spans="1:10" s="22" customFormat="1" ht="15" customHeight="1">
      <c r="A12" s="14">
        <v>37</v>
      </c>
      <c r="B12" s="15">
        <v>9833</v>
      </c>
      <c r="C12" s="16">
        <v>52285</v>
      </c>
      <c r="D12" s="17">
        <v>25940</v>
      </c>
      <c r="E12" s="17">
        <v>26345</v>
      </c>
      <c r="F12" s="20">
        <v>1492</v>
      </c>
      <c r="G12" s="18">
        <v>2.9374126355993937</v>
      </c>
      <c r="H12" s="19">
        <v>59.74</v>
      </c>
      <c r="I12" s="20">
        <v>875.20924004017411</v>
      </c>
      <c r="J12" s="21">
        <v>5.3172988914878472</v>
      </c>
    </row>
    <row r="13" spans="1:10" s="22" customFormat="1" ht="15" customHeight="1">
      <c r="A13" s="14">
        <v>38</v>
      </c>
      <c r="B13" s="15">
        <v>10866</v>
      </c>
      <c r="C13" s="16">
        <v>55648</v>
      </c>
      <c r="D13" s="17">
        <v>27713</v>
      </c>
      <c r="E13" s="17">
        <v>27935</v>
      </c>
      <c r="F13" s="20">
        <v>3363</v>
      </c>
      <c r="G13" s="18">
        <v>6.4320550827197094</v>
      </c>
      <c r="H13" s="19">
        <v>59.73</v>
      </c>
      <c r="I13" s="20">
        <v>931.65913276410515</v>
      </c>
      <c r="J13" s="21">
        <v>5.1212957850174856</v>
      </c>
    </row>
    <row r="14" spans="1:10" s="22" customFormat="1" ht="15" customHeight="1">
      <c r="A14" s="14">
        <v>39</v>
      </c>
      <c r="B14" s="15">
        <v>12923</v>
      </c>
      <c r="C14" s="16">
        <v>62637</v>
      </c>
      <c r="D14" s="17">
        <v>31534</v>
      </c>
      <c r="E14" s="17">
        <v>31103</v>
      </c>
      <c r="F14" s="20">
        <v>6989</v>
      </c>
      <c r="G14" s="18">
        <v>12.559301322599195</v>
      </c>
      <c r="H14" s="19">
        <v>59.73</v>
      </c>
      <c r="I14" s="20">
        <v>1048.6690105474636</v>
      </c>
      <c r="J14" s="21">
        <v>4.8469395651164593</v>
      </c>
    </row>
    <row r="15" spans="1:10" s="22" customFormat="1" ht="15" customHeight="1">
      <c r="A15" s="14">
        <v>40</v>
      </c>
      <c r="B15" s="15">
        <v>15654</v>
      </c>
      <c r="C15" s="16">
        <v>70600</v>
      </c>
      <c r="D15" s="17">
        <v>35749</v>
      </c>
      <c r="E15" s="17">
        <v>34851</v>
      </c>
      <c r="F15" s="20">
        <v>7963</v>
      </c>
      <c r="G15" s="18">
        <v>12.712933250315309</v>
      </c>
      <c r="H15" s="19">
        <v>59.73</v>
      </c>
      <c r="I15" s="20">
        <v>1181.9856018751047</v>
      </c>
      <c r="J15" s="21">
        <v>4.5100293854605855</v>
      </c>
    </row>
    <row r="16" spans="1:10" s="22" customFormat="1" ht="15" customHeight="1">
      <c r="A16" s="14">
        <v>41</v>
      </c>
      <c r="B16" s="15">
        <v>18861</v>
      </c>
      <c r="C16" s="16">
        <v>80540</v>
      </c>
      <c r="D16" s="17">
        <v>40901</v>
      </c>
      <c r="E16" s="17">
        <v>39639</v>
      </c>
      <c r="F16" s="20">
        <v>9940</v>
      </c>
      <c r="G16" s="18">
        <v>14.079320113314447</v>
      </c>
      <c r="H16" s="19">
        <v>59.73</v>
      </c>
      <c r="I16" s="20">
        <v>1348.4011384563871</v>
      </c>
      <c r="J16" s="21">
        <v>4.2701871586872384</v>
      </c>
    </row>
    <row r="17" spans="1:10" s="22" customFormat="1" ht="15" customHeight="1">
      <c r="A17" s="14">
        <v>42</v>
      </c>
      <c r="B17" s="15">
        <v>23548</v>
      </c>
      <c r="C17" s="16">
        <v>95113</v>
      </c>
      <c r="D17" s="17">
        <v>48289</v>
      </c>
      <c r="E17" s="17">
        <v>46824</v>
      </c>
      <c r="F17" s="20">
        <v>14573</v>
      </c>
      <c r="G17" s="18">
        <v>18.094114725602182</v>
      </c>
      <c r="H17" s="19">
        <v>59.73</v>
      </c>
      <c r="I17" s="20">
        <v>1592.3823874100119</v>
      </c>
      <c r="J17" s="21">
        <v>4.0391116018345503</v>
      </c>
    </row>
    <row r="18" spans="1:10" s="22" customFormat="1" ht="15" customHeight="1">
      <c r="A18" s="14">
        <v>43</v>
      </c>
      <c r="B18" s="15">
        <v>26803</v>
      </c>
      <c r="C18" s="16">
        <v>105492</v>
      </c>
      <c r="D18" s="17">
        <v>53597</v>
      </c>
      <c r="E18" s="17">
        <v>51895</v>
      </c>
      <c r="F18" s="20">
        <v>10379</v>
      </c>
      <c r="G18" s="18">
        <v>10.912283284093657</v>
      </c>
      <c r="H18" s="19">
        <v>59.73</v>
      </c>
      <c r="I18" s="20">
        <v>1766.1476644902061</v>
      </c>
      <c r="J18" s="21">
        <v>3.9358280789463866</v>
      </c>
    </row>
    <row r="19" spans="1:10" s="22" customFormat="1" ht="15" customHeight="1">
      <c r="A19" s="14">
        <v>44</v>
      </c>
      <c r="B19" s="15">
        <v>30929</v>
      </c>
      <c r="C19" s="16">
        <v>118570</v>
      </c>
      <c r="D19" s="17">
        <v>60258</v>
      </c>
      <c r="E19" s="17">
        <v>58312</v>
      </c>
      <c r="F19" s="20">
        <v>13078</v>
      </c>
      <c r="G19" s="18">
        <v>12.397148598945892</v>
      </c>
      <c r="H19" s="19">
        <v>59.73</v>
      </c>
      <c r="I19" s="20">
        <v>1985.0996149338691</v>
      </c>
      <c r="J19" s="21">
        <v>3.8336189336868309</v>
      </c>
    </row>
    <row r="20" spans="1:10" s="22" customFormat="1" ht="15" customHeight="1">
      <c r="A20" s="14">
        <v>45</v>
      </c>
      <c r="B20" s="15">
        <v>35580</v>
      </c>
      <c r="C20" s="16">
        <v>131887</v>
      </c>
      <c r="D20" s="17">
        <v>66905</v>
      </c>
      <c r="E20" s="17">
        <v>64982</v>
      </c>
      <c r="F20" s="20">
        <v>13317</v>
      </c>
      <c r="G20" s="18">
        <v>11.231340136628152</v>
      </c>
      <c r="H20" s="19">
        <v>59.73</v>
      </c>
      <c r="I20" s="20">
        <v>2208.0529047379878</v>
      </c>
      <c r="J20" s="21">
        <v>3.7067734682405846</v>
      </c>
    </row>
    <row r="21" spans="1:10" s="22" customFormat="1" ht="15" customHeight="1">
      <c r="A21" s="14">
        <v>46</v>
      </c>
      <c r="B21" s="15">
        <v>39901</v>
      </c>
      <c r="C21" s="16">
        <v>145878</v>
      </c>
      <c r="D21" s="17">
        <v>73999</v>
      </c>
      <c r="E21" s="17">
        <v>71879</v>
      </c>
      <c r="F21" s="20">
        <v>13991</v>
      </c>
      <c r="G21" s="18">
        <v>10.608323792337378</v>
      </c>
      <c r="H21" s="19">
        <v>59.73</v>
      </c>
      <c r="I21" s="20">
        <v>2442.2903063787044</v>
      </c>
      <c r="J21" s="21">
        <v>3.6559985965264028</v>
      </c>
    </row>
    <row r="22" spans="1:10" s="22" customFormat="1" ht="15" customHeight="1">
      <c r="A22" s="14">
        <v>47</v>
      </c>
      <c r="B22" s="15">
        <v>44218</v>
      </c>
      <c r="C22" s="16">
        <v>159931</v>
      </c>
      <c r="D22" s="17">
        <v>81109</v>
      </c>
      <c r="E22" s="17">
        <v>78822</v>
      </c>
      <c r="F22" s="20">
        <v>14053</v>
      </c>
      <c r="G22" s="18">
        <v>9.6333922867053285</v>
      </c>
      <c r="H22" s="19">
        <v>59.73</v>
      </c>
      <c r="I22" s="20">
        <v>2677.5657123723422</v>
      </c>
      <c r="J22" s="21">
        <v>3.6168754805735222</v>
      </c>
    </row>
    <row r="23" spans="1:10" s="22" customFormat="1" ht="15" customHeight="1">
      <c r="A23" s="14">
        <v>48</v>
      </c>
      <c r="B23" s="15">
        <v>48328</v>
      </c>
      <c r="C23" s="16">
        <v>172555</v>
      </c>
      <c r="D23" s="17">
        <v>87496</v>
      </c>
      <c r="E23" s="17">
        <v>85059</v>
      </c>
      <c r="F23" s="20">
        <v>12624</v>
      </c>
      <c r="G23" s="18">
        <v>7.8934040304881474</v>
      </c>
      <c r="H23" s="19">
        <v>59.73</v>
      </c>
      <c r="I23" s="20">
        <v>2888.9167922317097</v>
      </c>
      <c r="J23" s="21">
        <v>3.5704974341996358</v>
      </c>
    </row>
    <row r="24" spans="1:10" s="22" customFormat="1" ht="15" customHeight="1">
      <c r="A24" s="14">
        <v>49</v>
      </c>
      <c r="B24" s="15">
        <v>51358</v>
      </c>
      <c r="C24" s="16">
        <v>181822</v>
      </c>
      <c r="D24" s="17">
        <v>92158</v>
      </c>
      <c r="E24" s="17">
        <v>89664</v>
      </c>
      <c r="F24" s="20">
        <v>9267</v>
      </c>
      <c r="G24" s="18">
        <v>5.3704615919561878</v>
      </c>
      <c r="H24" s="19">
        <v>59.73</v>
      </c>
      <c r="I24" s="20">
        <v>3044.0649589820864</v>
      </c>
      <c r="J24" s="21">
        <v>3.5402858366758831</v>
      </c>
    </row>
    <row r="25" spans="1:10" s="22" customFormat="1" ht="15" customHeight="1">
      <c r="A25" s="14">
        <v>50</v>
      </c>
      <c r="B25" s="15">
        <v>54060</v>
      </c>
      <c r="C25" s="16">
        <v>190079</v>
      </c>
      <c r="D25" s="17">
        <v>96279</v>
      </c>
      <c r="E25" s="17">
        <v>93800</v>
      </c>
      <c r="F25" s="20">
        <v>8257</v>
      </c>
      <c r="G25" s="18">
        <v>4.5412546336526933</v>
      </c>
      <c r="H25" s="19">
        <v>59.73</v>
      </c>
      <c r="I25" s="20">
        <v>3182.303699983258</v>
      </c>
      <c r="J25" s="21">
        <v>3.5160747317795042</v>
      </c>
    </row>
    <row r="26" spans="1:10" s="22" customFormat="1" ht="15" customHeight="1">
      <c r="A26" s="14">
        <v>51</v>
      </c>
      <c r="B26" s="15">
        <v>56264</v>
      </c>
      <c r="C26" s="16">
        <v>197087</v>
      </c>
      <c r="D26" s="17">
        <v>99699</v>
      </c>
      <c r="E26" s="17">
        <v>97388</v>
      </c>
      <c r="F26" s="20">
        <v>7008</v>
      </c>
      <c r="G26" s="18">
        <v>3.6868880833758597</v>
      </c>
      <c r="H26" s="19">
        <v>59.73</v>
      </c>
      <c r="I26" s="20">
        <v>3299.6316758747698</v>
      </c>
      <c r="J26" s="21">
        <v>3.5028970567325466</v>
      </c>
    </row>
    <row r="27" spans="1:10" s="22" customFormat="1" ht="15" customHeight="1">
      <c r="A27" s="14">
        <v>52</v>
      </c>
      <c r="B27" s="15">
        <v>58197</v>
      </c>
      <c r="C27" s="16">
        <v>202857</v>
      </c>
      <c r="D27" s="17">
        <v>102412</v>
      </c>
      <c r="E27" s="17">
        <v>100445</v>
      </c>
      <c r="F27" s="20">
        <v>5770</v>
      </c>
      <c r="G27" s="18">
        <v>2.9276410925124439</v>
      </c>
      <c r="H27" s="19">
        <v>59.73</v>
      </c>
      <c r="I27" s="20">
        <v>3396.2330487192366</v>
      </c>
      <c r="J27" s="21">
        <v>3.4856951389246866</v>
      </c>
    </row>
    <row r="28" spans="1:10" s="22" customFormat="1" ht="15" customHeight="1">
      <c r="A28" s="14">
        <v>53</v>
      </c>
      <c r="B28" s="15">
        <v>59486</v>
      </c>
      <c r="C28" s="16">
        <v>207575</v>
      </c>
      <c r="D28" s="17">
        <v>104683</v>
      </c>
      <c r="E28" s="17">
        <v>102892</v>
      </c>
      <c r="F28" s="20">
        <v>4718</v>
      </c>
      <c r="G28" s="18">
        <v>2.3257762857579478</v>
      </c>
      <c r="H28" s="19">
        <v>59.73</v>
      </c>
      <c r="I28" s="20">
        <v>3475.221831575423</v>
      </c>
      <c r="J28" s="21">
        <v>3.4894765154826346</v>
      </c>
    </row>
    <row r="29" spans="1:10" s="22" customFormat="1" ht="15" customHeight="1">
      <c r="A29" s="14">
        <v>54</v>
      </c>
      <c r="B29" s="15">
        <v>61171</v>
      </c>
      <c r="C29" s="16">
        <v>212977</v>
      </c>
      <c r="D29" s="17">
        <v>107348</v>
      </c>
      <c r="E29" s="17">
        <v>105629</v>
      </c>
      <c r="F29" s="20">
        <v>5402</v>
      </c>
      <c r="G29" s="18">
        <v>2.6024328555943632</v>
      </c>
      <c r="H29" s="19">
        <v>59.73</v>
      </c>
      <c r="I29" s="20">
        <v>3565.6621463251299</v>
      </c>
      <c r="J29" s="21">
        <v>3.4816661489921694</v>
      </c>
    </row>
    <row r="30" spans="1:10" s="22" customFormat="1" ht="15" customHeight="1">
      <c r="A30" s="14">
        <v>55</v>
      </c>
      <c r="B30" s="15">
        <v>63230</v>
      </c>
      <c r="C30" s="16">
        <v>218817</v>
      </c>
      <c r="D30" s="17">
        <v>110420</v>
      </c>
      <c r="E30" s="17">
        <v>108397</v>
      </c>
      <c r="F30" s="20">
        <v>5840</v>
      </c>
      <c r="G30" s="18">
        <v>2.7420801307183407</v>
      </c>
      <c r="H30" s="19">
        <v>59.73</v>
      </c>
      <c r="I30" s="20">
        <v>3663.4354595680566</v>
      </c>
      <c r="J30" s="21">
        <v>3.4606515894353946</v>
      </c>
    </row>
    <row r="31" spans="1:10" s="22" customFormat="1" ht="15" customHeight="1">
      <c r="A31" s="14">
        <v>56</v>
      </c>
      <c r="B31" s="15">
        <v>64898</v>
      </c>
      <c r="C31" s="16">
        <v>223687</v>
      </c>
      <c r="D31" s="17">
        <v>112964</v>
      </c>
      <c r="E31" s="17">
        <v>110723</v>
      </c>
      <c r="F31" s="20">
        <v>4870</v>
      </c>
      <c r="G31" s="18">
        <v>2.225604043561515</v>
      </c>
      <c r="H31" s="19">
        <v>59.73</v>
      </c>
      <c r="I31" s="20">
        <v>3744.9690272894695</v>
      </c>
      <c r="J31" s="21">
        <v>3.4467472033036457</v>
      </c>
    </row>
    <row r="32" spans="1:10" s="22" customFormat="1" ht="15" customHeight="1">
      <c r="A32" s="14">
        <v>57</v>
      </c>
      <c r="B32" s="15">
        <v>67068</v>
      </c>
      <c r="C32" s="16">
        <v>229656</v>
      </c>
      <c r="D32" s="17">
        <v>115908</v>
      </c>
      <c r="E32" s="17">
        <v>113748</v>
      </c>
      <c r="F32" s="20">
        <v>5969</v>
      </c>
      <c r="G32" s="18">
        <v>2.6684608403706966</v>
      </c>
      <c r="H32" s="19">
        <v>59.73</v>
      </c>
      <c r="I32" s="20">
        <v>3844.9020592667002</v>
      </c>
      <c r="J32" s="21">
        <v>3.4242261585256752</v>
      </c>
    </row>
    <row r="33" spans="1:10" s="22" customFormat="1" ht="15" customHeight="1">
      <c r="A33" s="14">
        <v>58</v>
      </c>
      <c r="B33" s="15">
        <v>69577</v>
      </c>
      <c r="C33" s="16">
        <v>236406</v>
      </c>
      <c r="D33" s="17">
        <v>119323</v>
      </c>
      <c r="E33" s="17">
        <v>117083</v>
      </c>
      <c r="F33" s="20">
        <v>6750</v>
      </c>
      <c r="G33" s="18">
        <v>2.9391785975546032</v>
      </c>
      <c r="H33" s="19">
        <v>59.73</v>
      </c>
      <c r="I33" s="20">
        <v>3957.9105976896035</v>
      </c>
      <c r="J33" s="21">
        <v>3.397760754272245</v>
      </c>
    </row>
    <row r="34" spans="1:10" s="22" customFormat="1" ht="15" customHeight="1">
      <c r="A34" s="14">
        <v>59</v>
      </c>
      <c r="B34" s="15">
        <v>73442</v>
      </c>
      <c r="C34" s="16">
        <v>243328</v>
      </c>
      <c r="D34" s="17">
        <v>122742</v>
      </c>
      <c r="E34" s="17">
        <v>120586</v>
      </c>
      <c r="F34" s="20">
        <v>6922</v>
      </c>
      <c r="G34" s="18">
        <v>2.9280136713958189</v>
      </c>
      <c r="H34" s="19">
        <v>59.73</v>
      </c>
      <c r="I34" s="20">
        <v>4073.7987610915789</v>
      </c>
      <c r="J34" s="21">
        <v>3.3131995316031699</v>
      </c>
    </row>
    <row r="35" spans="1:10" s="22" customFormat="1" ht="15" customHeight="1">
      <c r="A35" s="14">
        <v>60</v>
      </c>
      <c r="B35" s="15">
        <v>75423</v>
      </c>
      <c r="C35" s="16">
        <v>248435</v>
      </c>
      <c r="D35" s="17">
        <v>125165</v>
      </c>
      <c r="E35" s="17">
        <v>123270</v>
      </c>
      <c r="F35" s="20">
        <v>5107</v>
      </c>
      <c r="G35" s="18">
        <v>2.098813124671226</v>
      </c>
      <c r="H35" s="19">
        <v>59.73</v>
      </c>
      <c r="I35" s="20">
        <v>4159.3001841620626</v>
      </c>
      <c r="J35" s="21">
        <v>3.2938891319623989</v>
      </c>
    </row>
    <row r="36" spans="1:10" s="22" customFormat="1" ht="15" customHeight="1">
      <c r="A36" s="14">
        <v>61</v>
      </c>
      <c r="B36" s="15">
        <v>78672</v>
      </c>
      <c r="C36" s="16">
        <v>256486</v>
      </c>
      <c r="D36" s="17">
        <v>129342</v>
      </c>
      <c r="E36" s="17">
        <v>127144</v>
      </c>
      <c r="F36" s="20">
        <v>8051</v>
      </c>
      <c r="G36" s="18">
        <v>3.2406866987340752</v>
      </c>
      <c r="H36" s="19">
        <v>59.73</v>
      </c>
      <c r="I36" s="20">
        <v>4294.0900719906249</v>
      </c>
      <c r="J36" s="21">
        <v>3.2601942241203985</v>
      </c>
    </row>
    <row r="37" spans="1:10" s="22" customFormat="1" ht="15" customHeight="1">
      <c r="A37" s="14">
        <v>62</v>
      </c>
      <c r="B37" s="15">
        <v>81797</v>
      </c>
      <c r="C37" s="16">
        <v>264487</v>
      </c>
      <c r="D37" s="17">
        <v>133382</v>
      </c>
      <c r="E37" s="17">
        <v>131105</v>
      </c>
      <c r="F37" s="20">
        <v>8001</v>
      </c>
      <c r="G37" s="18">
        <v>3.119468509002441</v>
      </c>
      <c r="H37" s="19">
        <v>59.73</v>
      </c>
      <c r="I37" s="20">
        <v>4428.0428595345729</v>
      </c>
      <c r="J37" s="21">
        <v>3.2334559947186325</v>
      </c>
    </row>
    <row r="38" spans="1:10" s="22" customFormat="1" ht="15" customHeight="1">
      <c r="A38" s="14">
        <v>63</v>
      </c>
      <c r="B38" s="15">
        <v>85258</v>
      </c>
      <c r="C38" s="16">
        <v>271964</v>
      </c>
      <c r="D38" s="17">
        <v>137176</v>
      </c>
      <c r="E38" s="17">
        <v>134788</v>
      </c>
      <c r="F38" s="20">
        <v>7477</v>
      </c>
      <c r="G38" s="18">
        <v>2.8269820444861185</v>
      </c>
      <c r="H38" s="19">
        <v>59.73</v>
      </c>
      <c r="I38" s="20">
        <v>4553.2228360957643</v>
      </c>
      <c r="J38" s="21">
        <v>3.1898942034765065</v>
      </c>
    </row>
    <row r="39" spans="1:10" s="22" customFormat="1" ht="15" customHeight="1">
      <c r="A39" s="14" t="s">
        <v>18</v>
      </c>
      <c r="B39" s="15">
        <v>88071</v>
      </c>
      <c r="C39" s="16">
        <v>277144</v>
      </c>
      <c r="D39" s="17">
        <v>139840</v>
      </c>
      <c r="E39" s="17">
        <v>137304</v>
      </c>
      <c r="F39" s="20">
        <v>5180</v>
      </c>
      <c r="G39" s="18">
        <v>1.9046638525687225</v>
      </c>
      <c r="H39" s="19">
        <v>60.31</v>
      </c>
      <c r="I39" s="20">
        <v>4595.3241585143423</v>
      </c>
      <c r="J39" s="21">
        <v>3.1468247209637679</v>
      </c>
    </row>
    <row r="40" spans="1:10" s="22" customFormat="1" ht="15" customHeight="1">
      <c r="A40" s="23" t="s">
        <v>19</v>
      </c>
      <c r="B40" s="15">
        <v>90871</v>
      </c>
      <c r="C40" s="16">
        <v>281623</v>
      </c>
      <c r="D40" s="17">
        <v>142208</v>
      </c>
      <c r="E40" s="17">
        <v>139415</v>
      </c>
      <c r="F40" s="20">
        <v>4479</v>
      </c>
      <c r="G40" s="18">
        <v>1.6161273561758509</v>
      </c>
      <c r="H40" s="19">
        <v>60.31</v>
      </c>
      <c r="I40" s="20">
        <v>4669.5904493450507</v>
      </c>
      <c r="J40" s="21">
        <v>3.0991515444971443</v>
      </c>
    </row>
    <row r="41" spans="1:10" s="22" customFormat="1" ht="15" customHeight="1">
      <c r="A41" s="24" t="s">
        <v>20</v>
      </c>
      <c r="B41" s="15">
        <v>93398</v>
      </c>
      <c r="C41" s="16">
        <v>284836</v>
      </c>
      <c r="D41" s="17">
        <v>144077</v>
      </c>
      <c r="E41" s="17">
        <v>140759</v>
      </c>
      <c r="F41" s="20">
        <v>3213</v>
      </c>
      <c r="G41" s="18">
        <v>1.1408869303998608</v>
      </c>
      <c r="H41" s="19">
        <v>60.31</v>
      </c>
      <c r="I41" s="20">
        <v>4722.8651964848286</v>
      </c>
      <c r="J41" s="21">
        <v>3.0497012783999655</v>
      </c>
    </row>
    <row r="42" spans="1:10" s="22" customFormat="1" ht="15" customHeight="1">
      <c r="A42" s="24" t="s">
        <v>21</v>
      </c>
      <c r="B42" s="15">
        <v>96168</v>
      </c>
      <c r="C42" s="16">
        <v>288101</v>
      </c>
      <c r="D42" s="17">
        <v>145770</v>
      </c>
      <c r="E42" s="17">
        <v>142331</v>
      </c>
      <c r="F42" s="20">
        <v>3265</v>
      </c>
      <c r="G42" s="18">
        <v>1.1462736451852995</v>
      </c>
      <c r="H42" s="19">
        <v>60.31</v>
      </c>
      <c r="I42" s="20">
        <v>4777.0021555297626</v>
      </c>
      <c r="J42" s="21">
        <v>2.9958094168538389</v>
      </c>
    </row>
    <row r="43" spans="1:10" s="22" customFormat="1" ht="15" customHeight="1">
      <c r="A43" s="24" t="s">
        <v>22</v>
      </c>
      <c r="B43" s="15">
        <v>98718</v>
      </c>
      <c r="C43" s="16">
        <v>291519</v>
      </c>
      <c r="D43" s="17">
        <v>147595</v>
      </c>
      <c r="E43" s="17">
        <v>143924</v>
      </c>
      <c r="F43" s="20">
        <v>3418</v>
      </c>
      <c r="G43" s="18">
        <v>1.1863894953505889</v>
      </c>
      <c r="H43" s="19">
        <v>60.31</v>
      </c>
      <c r="I43" s="20">
        <v>4833.6760072956395</v>
      </c>
      <c r="J43" s="21">
        <v>2.9530480763386615</v>
      </c>
    </row>
    <row r="44" spans="1:10" s="22" customFormat="1" ht="15" customHeight="1">
      <c r="A44" s="24" t="s">
        <v>23</v>
      </c>
      <c r="B44" s="15">
        <v>100677</v>
      </c>
      <c r="C44" s="16">
        <v>294257</v>
      </c>
      <c r="D44" s="17">
        <v>148845</v>
      </c>
      <c r="E44" s="17">
        <v>145412</v>
      </c>
      <c r="F44" s="20">
        <v>2738</v>
      </c>
      <c r="G44" s="18">
        <v>0.93921836998617592</v>
      </c>
      <c r="H44" s="19">
        <v>60.31</v>
      </c>
      <c r="I44" s="20">
        <v>4879.0747803017739</v>
      </c>
      <c r="J44" s="21">
        <v>2.9227827607099934</v>
      </c>
    </row>
    <row r="45" spans="1:10" s="22" customFormat="1" ht="15" customHeight="1">
      <c r="A45" s="24" t="s">
        <v>24</v>
      </c>
      <c r="B45" s="15">
        <v>102351</v>
      </c>
      <c r="C45" s="16">
        <v>296426</v>
      </c>
      <c r="D45" s="17">
        <v>149775</v>
      </c>
      <c r="E45" s="17">
        <v>146651</v>
      </c>
      <c r="F45" s="20">
        <v>2169</v>
      </c>
      <c r="G45" s="18">
        <v>0.73711075692336969</v>
      </c>
      <c r="H45" s="19">
        <v>60.31</v>
      </c>
      <c r="I45" s="20">
        <v>4915.0389653457132</v>
      </c>
      <c r="J45" s="21">
        <v>2.8961710193354242</v>
      </c>
    </row>
    <row r="46" spans="1:10" s="22" customFormat="1" ht="15" customHeight="1">
      <c r="A46" s="24" t="s">
        <v>25</v>
      </c>
      <c r="B46" s="15">
        <v>103930</v>
      </c>
      <c r="C46" s="16">
        <v>297822</v>
      </c>
      <c r="D46" s="17">
        <v>150413</v>
      </c>
      <c r="E46" s="17">
        <v>147409</v>
      </c>
      <c r="F46" s="20">
        <v>1396</v>
      </c>
      <c r="G46" s="18">
        <v>0.47094384433214359</v>
      </c>
      <c r="H46" s="19">
        <v>60.31</v>
      </c>
      <c r="I46" s="20">
        <v>4938.1860387995357</v>
      </c>
      <c r="J46" s="21">
        <v>2.8656018473972868</v>
      </c>
    </row>
    <row r="47" spans="1:10" s="22" customFormat="1" ht="15" customHeight="1">
      <c r="A47" s="24" t="s">
        <v>26</v>
      </c>
      <c r="B47" s="15">
        <v>105872</v>
      </c>
      <c r="C47" s="16">
        <v>299870</v>
      </c>
      <c r="D47" s="17">
        <v>151420</v>
      </c>
      <c r="E47" s="17">
        <v>148450</v>
      </c>
      <c r="F47" s="20">
        <v>2048</v>
      </c>
      <c r="G47" s="18">
        <v>0.68765907152594496</v>
      </c>
      <c r="H47" s="19">
        <v>60.31</v>
      </c>
      <c r="I47" s="20">
        <v>4972.1439230641681</v>
      </c>
      <c r="J47" s="21">
        <v>2.8323824996221854</v>
      </c>
    </row>
    <row r="48" spans="1:10" s="22" customFormat="1" ht="15" customHeight="1">
      <c r="A48" s="24" t="s">
        <v>27</v>
      </c>
      <c r="B48" s="15">
        <v>108239</v>
      </c>
      <c r="C48" s="25">
        <v>302368</v>
      </c>
      <c r="D48" s="26">
        <v>152524</v>
      </c>
      <c r="E48" s="26">
        <v>149844</v>
      </c>
      <c r="F48" s="20">
        <v>2498</v>
      </c>
      <c r="G48" s="18">
        <v>0.83302764531296891</v>
      </c>
      <c r="H48" s="27">
        <v>60.31</v>
      </c>
      <c r="I48" s="20">
        <v>5013.5632565080414</v>
      </c>
      <c r="J48" s="21">
        <v>2.7935217435489981</v>
      </c>
    </row>
    <row r="49" spans="1:10" s="22" customFormat="1" ht="15" customHeight="1">
      <c r="A49" s="24" t="s">
        <v>28</v>
      </c>
      <c r="B49" s="15">
        <v>110993</v>
      </c>
      <c r="C49" s="25">
        <v>305566</v>
      </c>
      <c r="D49" s="26">
        <v>154102</v>
      </c>
      <c r="E49" s="26">
        <v>151464</v>
      </c>
      <c r="F49" s="20">
        <v>3198</v>
      </c>
      <c r="G49" s="18">
        <v>1.1000000000000001</v>
      </c>
      <c r="H49" s="27">
        <v>60.31</v>
      </c>
      <c r="I49" s="20">
        <v>5066.5892886751781</v>
      </c>
      <c r="J49" s="21">
        <v>2.7530204607497768</v>
      </c>
    </row>
    <row r="50" spans="1:10" s="22" customFormat="1" ht="15" customHeight="1">
      <c r="A50" s="28" t="s">
        <v>29</v>
      </c>
      <c r="B50" s="26">
        <v>113305</v>
      </c>
      <c r="C50" s="25">
        <v>308047</v>
      </c>
      <c r="D50" s="26">
        <v>155195</v>
      </c>
      <c r="E50" s="26">
        <v>152852</v>
      </c>
      <c r="F50" s="20">
        <v>2481</v>
      </c>
      <c r="G50" s="29">
        <v>0.81193588291891117</v>
      </c>
      <c r="H50" s="27">
        <v>60.31</v>
      </c>
      <c r="I50" s="20">
        <v>5107.7267451500575</v>
      </c>
      <c r="J50" s="21">
        <v>2.7187414500683995</v>
      </c>
    </row>
    <row r="51" spans="1:10" s="22" customFormat="1" ht="15" customHeight="1">
      <c r="A51" s="30" t="s">
        <v>30</v>
      </c>
      <c r="B51" s="15">
        <v>115119</v>
      </c>
      <c r="C51" s="25">
        <v>309743</v>
      </c>
      <c r="D51" s="26">
        <v>155790</v>
      </c>
      <c r="E51" s="26">
        <v>153953</v>
      </c>
      <c r="F51" s="20">
        <v>1696</v>
      </c>
      <c r="G51" s="29">
        <v>0.55056533580914602</v>
      </c>
      <c r="H51" s="27">
        <v>60.31</v>
      </c>
      <c r="I51" s="20">
        <v>5135.8481180567069</v>
      </c>
      <c r="J51" s="21">
        <v>2.6906331708927285</v>
      </c>
    </row>
    <row r="52" spans="1:10" s="22" customFormat="1" ht="15" customHeight="1">
      <c r="A52" s="24" t="s">
        <v>31</v>
      </c>
      <c r="B52" s="15">
        <v>117398</v>
      </c>
      <c r="C52" s="25">
        <v>311737</v>
      </c>
      <c r="D52" s="26">
        <v>156717</v>
      </c>
      <c r="E52" s="26">
        <v>155020</v>
      </c>
      <c r="F52" s="20">
        <v>1994</v>
      </c>
      <c r="G52" s="18">
        <v>0.64375950384673741</v>
      </c>
      <c r="H52" s="27">
        <v>60.31</v>
      </c>
      <c r="I52" s="20">
        <v>5168.9106284198306</v>
      </c>
      <c r="J52" s="21">
        <v>2.6553859520605121</v>
      </c>
    </row>
    <row r="53" spans="1:10" s="22" customFormat="1" ht="15" customHeight="1">
      <c r="A53" s="30" t="s">
        <v>32</v>
      </c>
      <c r="B53" s="15">
        <v>120257</v>
      </c>
      <c r="C53" s="25">
        <v>314667</v>
      </c>
      <c r="D53" s="26">
        <v>158172</v>
      </c>
      <c r="E53" s="26">
        <v>156495</v>
      </c>
      <c r="F53" s="20">
        <v>2930</v>
      </c>
      <c r="G53" s="29">
        <v>0.93989484725906769</v>
      </c>
      <c r="H53" s="27">
        <v>60.31</v>
      </c>
      <c r="I53" s="20">
        <v>5217.4929530757754</v>
      </c>
      <c r="J53" s="21">
        <v>2.6166210698753503</v>
      </c>
    </row>
    <row r="54" spans="1:10" s="22" customFormat="1" ht="15" customHeight="1">
      <c r="A54" s="31" t="s">
        <v>33</v>
      </c>
      <c r="B54" s="32">
        <v>122637</v>
      </c>
      <c r="C54" s="33">
        <v>316466</v>
      </c>
      <c r="D54" s="34">
        <v>158959</v>
      </c>
      <c r="E54" s="34">
        <v>157507</v>
      </c>
      <c r="F54" s="35">
        <v>1799</v>
      </c>
      <c r="G54" s="36">
        <v>0.57171549606409322</v>
      </c>
      <c r="H54" s="37">
        <v>60.31</v>
      </c>
      <c r="I54" s="35">
        <v>5247.3221687945615</v>
      </c>
      <c r="J54" s="38">
        <v>2.5805099602893091</v>
      </c>
    </row>
    <row r="55" spans="1:10" s="22" customFormat="1" ht="15" customHeight="1">
      <c r="A55" s="30" t="s">
        <v>34</v>
      </c>
      <c r="B55" s="15">
        <v>124201</v>
      </c>
      <c r="C55" s="25">
        <v>317033</v>
      </c>
      <c r="D55" s="26">
        <v>158972</v>
      </c>
      <c r="E55" s="26">
        <v>158061</v>
      </c>
      <c r="F55" s="20">
        <v>567</v>
      </c>
      <c r="G55" s="29">
        <v>0.17916616634962365</v>
      </c>
      <c r="H55" s="27">
        <v>60.31</v>
      </c>
      <c r="I55" s="20">
        <v>5256.723594760404</v>
      </c>
      <c r="J55" s="21">
        <v>2.5525800919477297</v>
      </c>
    </row>
    <row r="56" spans="1:10" s="22" customFormat="1" ht="15" customHeight="1">
      <c r="A56" s="30" t="s">
        <v>35</v>
      </c>
      <c r="B56" s="15">
        <v>125960</v>
      </c>
      <c r="C56" s="25">
        <v>317483</v>
      </c>
      <c r="D56" s="26">
        <v>159168</v>
      </c>
      <c r="E56" s="26">
        <v>158315</v>
      </c>
      <c r="F56" s="20">
        <v>450</v>
      </c>
      <c r="G56" s="29">
        <v>0.14194105976349466</v>
      </c>
      <c r="H56" s="27">
        <v>60.31</v>
      </c>
      <c r="I56" s="20">
        <v>5264.1850439396449</v>
      </c>
      <c r="J56" s="21">
        <v>2.5205065100031758</v>
      </c>
    </row>
    <row r="57" spans="1:10" s="22" customFormat="1" ht="15" customHeight="1">
      <c r="A57" s="28" t="s">
        <v>36</v>
      </c>
      <c r="B57" s="26">
        <v>128001</v>
      </c>
      <c r="C57" s="25">
        <v>319164</v>
      </c>
      <c r="D57" s="26">
        <v>159920</v>
      </c>
      <c r="E57" s="26">
        <v>159244</v>
      </c>
      <c r="F57" s="20">
        <v>1681</v>
      </c>
      <c r="G57" s="29">
        <v>0.52947716885628515</v>
      </c>
      <c r="H57" s="27">
        <v>60.31</v>
      </c>
      <c r="I57" s="20">
        <v>5292.0577018736521</v>
      </c>
      <c r="J57" s="21">
        <v>2.4934492699275785</v>
      </c>
    </row>
    <row r="58" spans="1:10" s="22" customFormat="1" ht="15" customHeight="1">
      <c r="A58" s="28" t="s">
        <v>37</v>
      </c>
      <c r="B58" s="26">
        <v>130392</v>
      </c>
      <c r="C58" s="25">
        <v>320802</v>
      </c>
      <c r="D58" s="26">
        <v>160844</v>
      </c>
      <c r="E58" s="26">
        <v>159958</v>
      </c>
      <c r="F58" s="20">
        <v>1638</v>
      </c>
      <c r="G58" s="29">
        <v>0.51321577621536263</v>
      </c>
      <c r="H58" s="27">
        <v>60.31</v>
      </c>
      <c r="I58" s="20">
        <v>5319.2173768860885</v>
      </c>
      <c r="J58" s="21">
        <v>2.4602889747837291</v>
      </c>
    </row>
    <row r="59" spans="1:10" ht="15" customHeight="1">
      <c r="A59" s="28" t="s">
        <v>38</v>
      </c>
      <c r="B59" s="26">
        <v>133212</v>
      </c>
      <c r="C59" s="25">
        <v>323886</v>
      </c>
      <c r="D59" s="26">
        <v>162361</v>
      </c>
      <c r="E59" s="26">
        <v>161525</v>
      </c>
      <c r="F59" s="20">
        <v>3084</v>
      </c>
      <c r="G59" s="29">
        <v>0.96134064002094743</v>
      </c>
      <c r="H59" s="27">
        <v>60.31</v>
      </c>
      <c r="I59" s="20">
        <v>5370.3531752611507</v>
      </c>
      <c r="J59" s="21">
        <v>2.4313575353571752</v>
      </c>
    </row>
    <row r="60" spans="1:10" ht="15" customHeight="1">
      <c r="A60" s="28">
        <v>22</v>
      </c>
      <c r="B60" s="26">
        <v>135781</v>
      </c>
      <c r="C60" s="25">
        <v>326881</v>
      </c>
      <c r="D60" s="26">
        <v>163759</v>
      </c>
      <c r="E60" s="26">
        <v>163122</v>
      </c>
      <c r="F60" s="20">
        <v>2995</v>
      </c>
      <c r="G60" s="29">
        <v>0.92470807629845064</v>
      </c>
      <c r="H60" s="27">
        <v>60.31</v>
      </c>
      <c r="I60" s="20">
        <v>5420.0132647985411</v>
      </c>
      <c r="J60" s="21">
        <v>2.4074134083561027</v>
      </c>
    </row>
    <row r="61" spans="1:10" ht="15" customHeight="1">
      <c r="A61" s="28">
        <v>23</v>
      </c>
      <c r="B61" s="26">
        <v>137789</v>
      </c>
      <c r="C61" s="25">
        <v>328749</v>
      </c>
      <c r="D61" s="26">
        <v>164521</v>
      </c>
      <c r="E61" s="26">
        <v>164228</v>
      </c>
      <c r="F61" s="20">
        <v>1868</v>
      </c>
      <c r="G61" s="29">
        <v>0.57146178578748841</v>
      </c>
      <c r="H61" s="27">
        <v>60.31</v>
      </c>
      <c r="I61" s="20">
        <v>5450.9865693914771</v>
      </c>
      <c r="J61" s="21">
        <v>2.3858871172589975</v>
      </c>
    </row>
    <row r="62" spans="1:10" ht="15" customHeight="1">
      <c r="A62" s="39">
        <v>24</v>
      </c>
      <c r="B62" s="20">
        <v>139425</v>
      </c>
      <c r="C62" s="40">
        <v>329712</v>
      </c>
      <c r="D62" s="20">
        <v>164806</v>
      </c>
      <c r="E62" s="20">
        <v>164906</v>
      </c>
      <c r="F62" s="20">
        <v>963</v>
      </c>
      <c r="G62" s="41">
        <v>0.29292864769170396</v>
      </c>
      <c r="H62" s="42">
        <v>60.31</v>
      </c>
      <c r="I62" s="20">
        <v>5466.9540706350517</v>
      </c>
      <c r="J62" s="21">
        <v>2.3647982786444324</v>
      </c>
    </row>
    <row r="63" spans="1:10" ht="15" customHeight="1">
      <c r="A63" s="39">
        <v>25</v>
      </c>
      <c r="B63" s="20">
        <v>139326</v>
      </c>
      <c r="C63" s="40">
        <v>330428</v>
      </c>
      <c r="D63" s="20">
        <v>164963</v>
      </c>
      <c r="E63" s="20">
        <v>165465</v>
      </c>
      <c r="F63" s="20">
        <v>716</v>
      </c>
      <c r="G63" s="41">
        <v>0.21715921774154412</v>
      </c>
      <c r="H63" s="42">
        <v>60.31</v>
      </c>
      <c r="I63" s="20">
        <v>5478.8260653291327</v>
      </c>
      <c r="J63" s="21">
        <v>2.3716176449478201</v>
      </c>
    </row>
    <row r="64" spans="1:10" ht="15" customHeight="1">
      <c r="A64" s="39">
        <v>26</v>
      </c>
      <c r="B64" s="20">
        <v>141640</v>
      </c>
      <c r="C64" s="40">
        <v>332745</v>
      </c>
      <c r="D64" s="20">
        <v>165893</v>
      </c>
      <c r="E64" s="20">
        <v>166852</v>
      </c>
      <c r="F64" s="20">
        <v>2317</v>
      </c>
      <c r="G64" s="41">
        <v>0.70121176171510891</v>
      </c>
      <c r="H64" s="42">
        <v>60.31</v>
      </c>
      <c r="I64" s="20">
        <v>5517.2442381031333</v>
      </c>
      <c r="J64" s="21">
        <v>2.3492304433775768</v>
      </c>
    </row>
    <row r="65" spans="1:10" ht="15" customHeight="1">
      <c r="A65" s="39">
        <v>27</v>
      </c>
      <c r="B65" s="20">
        <v>143818</v>
      </c>
      <c r="C65" s="40">
        <v>334693</v>
      </c>
      <c r="D65" s="20">
        <v>166780</v>
      </c>
      <c r="E65" s="20">
        <v>167913</v>
      </c>
      <c r="F65" s="20">
        <v>1948</v>
      </c>
      <c r="G65" s="41">
        <v>0.58543328975642017</v>
      </c>
      <c r="H65" s="42">
        <v>60.24</v>
      </c>
      <c r="I65" s="20">
        <v>5555.9926958831338</v>
      </c>
      <c r="J65" s="21">
        <v>2.3271982644731537</v>
      </c>
    </row>
    <row r="66" spans="1:10" ht="15" customHeight="1">
      <c r="A66" s="39">
        <v>28</v>
      </c>
      <c r="B66" s="20">
        <v>146368</v>
      </c>
      <c r="C66" s="40">
        <v>337181</v>
      </c>
      <c r="D66" s="20">
        <v>167929</v>
      </c>
      <c r="E66" s="20">
        <v>169252</v>
      </c>
      <c r="F66" s="20">
        <v>2488</v>
      </c>
      <c r="G66" s="41">
        <v>0.74336780273265346</v>
      </c>
      <c r="H66" s="42">
        <v>60.24</v>
      </c>
      <c r="I66" s="20">
        <v>5597.2941567065072</v>
      </c>
      <c r="J66" s="21">
        <v>2.3036524376912988</v>
      </c>
    </row>
    <row r="67" spans="1:10" ht="15" customHeight="1">
      <c r="A67" s="39">
        <v>29</v>
      </c>
      <c r="B67" s="20">
        <v>148864</v>
      </c>
      <c r="C67" s="40">
        <v>339677</v>
      </c>
      <c r="D67" s="20">
        <v>169091</v>
      </c>
      <c r="E67" s="20">
        <v>170586</v>
      </c>
      <c r="F67" s="20">
        <v>2496</v>
      </c>
      <c r="G67" s="41">
        <v>0.74025523383583303</v>
      </c>
      <c r="H67" s="42">
        <v>60.24</v>
      </c>
      <c r="I67" s="20">
        <v>5638.7284196547143</v>
      </c>
      <c r="J67" s="21">
        <v>2.2817941208082546</v>
      </c>
    </row>
    <row r="68" spans="1:10" ht="15" customHeight="1">
      <c r="A68" s="43">
        <v>30</v>
      </c>
      <c r="B68" s="44">
        <v>151228</v>
      </c>
      <c r="C68" s="45">
        <v>341095</v>
      </c>
      <c r="D68" s="44">
        <v>169692</v>
      </c>
      <c r="E68" s="44">
        <v>171403</v>
      </c>
      <c r="F68" s="20">
        <v>1418</v>
      </c>
      <c r="G68" s="41">
        <v>0.41745540616526877</v>
      </c>
      <c r="H68" s="42">
        <v>60.24</v>
      </c>
      <c r="I68" s="20">
        <v>5662.2675962815401</v>
      </c>
      <c r="J68" s="46">
        <v>2.2555016266828893</v>
      </c>
    </row>
    <row r="69" spans="1:10" ht="15" customHeight="1">
      <c r="A69" s="43">
        <v>31</v>
      </c>
      <c r="B69" s="44">
        <v>153949</v>
      </c>
      <c r="C69" s="45">
        <v>343383</v>
      </c>
      <c r="D69" s="44">
        <v>170725</v>
      </c>
      <c r="E69" s="44">
        <v>172658</v>
      </c>
      <c r="F69" s="20">
        <v>2288</v>
      </c>
      <c r="G69" s="41">
        <v>0.7</v>
      </c>
      <c r="H69" s="42">
        <v>60.24</v>
      </c>
      <c r="I69" s="20">
        <v>5700</v>
      </c>
      <c r="J69" s="46">
        <v>2.2000000000000002</v>
      </c>
    </row>
    <row r="70" spans="1:10" ht="15" customHeight="1">
      <c r="A70" s="23" t="s">
        <v>39</v>
      </c>
      <c r="B70" s="47">
        <v>156453</v>
      </c>
      <c r="C70" s="45">
        <v>344682</v>
      </c>
      <c r="D70" s="44">
        <v>171340</v>
      </c>
      <c r="E70" s="44">
        <v>173342</v>
      </c>
      <c r="F70" s="20">
        <f>C70-C69</f>
        <v>1299</v>
      </c>
      <c r="G70" s="41">
        <f>F70/C69*100</f>
        <v>0.37829479036527724</v>
      </c>
      <c r="H70" s="42">
        <v>60.24</v>
      </c>
      <c r="I70" s="20">
        <v>5721.8127489999997</v>
      </c>
      <c r="J70" s="46">
        <f>C70/B70</f>
        <v>2.2031025291940711</v>
      </c>
    </row>
    <row r="71" spans="1:10" ht="15" customHeight="1">
      <c r="A71" s="23">
        <v>3</v>
      </c>
      <c r="B71" s="47">
        <v>158751</v>
      </c>
      <c r="C71" s="45">
        <f>D71+E71</f>
        <v>345487</v>
      </c>
      <c r="D71" s="44">
        <v>171541</v>
      </c>
      <c r="E71" s="44">
        <v>173946</v>
      </c>
      <c r="F71" s="20">
        <f>IFERROR(C71-C70,0)</f>
        <v>805</v>
      </c>
      <c r="G71" s="41">
        <f>IFERROR(F71/C70*100,0)</f>
        <v>0.23354860422070198</v>
      </c>
      <c r="H71" s="42">
        <v>60.24</v>
      </c>
      <c r="I71" s="20">
        <v>5735.175962815405</v>
      </c>
      <c r="J71" s="46">
        <f>C71/B71</f>
        <v>2.176282354126903</v>
      </c>
    </row>
    <row r="72" spans="1:10" ht="15" customHeight="1">
      <c r="A72" s="48">
        <v>4</v>
      </c>
      <c r="B72" s="47">
        <v>159682</v>
      </c>
      <c r="C72" s="45">
        <v>344674</v>
      </c>
      <c r="D72" s="44">
        <v>170943</v>
      </c>
      <c r="E72" s="44">
        <v>173731</v>
      </c>
      <c r="F72" s="49">
        <f>IFERROR(C72-C71,0)</f>
        <v>-813</v>
      </c>
      <c r="G72" s="50">
        <f>IFERROR(F72/C71*100,0)</f>
        <v>-0.23531999756864946</v>
      </c>
      <c r="H72" s="42">
        <v>60.24</v>
      </c>
      <c r="I72" s="20">
        <f>+C72/H72</f>
        <v>5721.6799468791496</v>
      </c>
      <c r="J72" s="46">
        <f>C72/B72</f>
        <v>2.1585025237659847</v>
      </c>
    </row>
    <row r="73" spans="1:10" ht="15" customHeight="1">
      <c r="A73" s="48">
        <v>5</v>
      </c>
      <c r="B73" s="51">
        <v>160965</v>
      </c>
      <c r="C73" s="45">
        <v>343644</v>
      </c>
      <c r="D73" s="44">
        <v>170273</v>
      </c>
      <c r="E73" s="44">
        <v>173371</v>
      </c>
      <c r="F73" s="49">
        <f>IFERROR(C73-C72,0)</f>
        <v>-1030</v>
      </c>
      <c r="G73" s="50">
        <f>IFERROR(F73/C72*100,0)</f>
        <v>-0.29883310026285709</v>
      </c>
      <c r="H73" s="42">
        <v>60.24</v>
      </c>
      <c r="I73" s="20">
        <f>+C73/H73</f>
        <v>5704.5816733067732</v>
      </c>
      <c r="J73" s="46">
        <f>C73/B73</f>
        <v>2.1348988910632745</v>
      </c>
    </row>
    <row r="74" spans="1:10" ht="15" customHeight="1">
      <c r="A74" s="52" t="s">
        <v>40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ht="15" customHeight="1">
      <c r="A75" s="54" t="s">
        <v>41</v>
      </c>
      <c r="B75" s="55"/>
      <c r="C75" s="55"/>
      <c r="D75" s="55"/>
      <c r="E75" s="55"/>
      <c r="F75" s="55"/>
      <c r="G75" s="55"/>
      <c r="H75" s="56"/>
      <c r="I75" s="56"/>
      <c r="J75" s="56"/>
    </row>
    <row r="76" spans="1:10" ht="15" customHeight="1">
      <c r="A76" s="54" t="s">
        <v>42</v>
      </c>
      <c r="B76" s="55"/>
      <c r="C76" s="55"/>
      <c r="D76" s="55"/>
      <c r="E76" s="55"/>
      <c r="F76" s="55"/>
      <c r="G76" s="55"/>
      <c r="H76" s="56"/>
      <c r="I76" s="56"/>
      <c r="J76" s="56"/>
    </row>
    <row r="77" spans="1:10" ht="15" customHeight="1">
      <c r="A77" s="54" t="s">
        <v>43</v>
      </c>
      <c r="B77" s="56"/>
      <c r="C77" s="56"/>
      <c r="D77" s="56"/>
      <c r="E77" s="56"/>
      <c r="F77" s="56"/>
      <c r="G77" s="56"/>
      <c r="H77" s="56"/>
      <c r="I77" s="56"/>
      <c r="J77" s="57" t="s">
        <v>44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7"/>
  <sheetViews>
    <sheetView zoomScale="110" zoomScaleNormal="110" workbookViewId="0"/>
  </sheetViews>
  <sheetFormatPr defaultColWidth="9" defaultRowHeight="14.45" customHeight="1"/>
  <cols>
    <col min="1" max="1" width="8.75" style="59" customWidth="1"/>
    <col min="2" max="2" width="11.25" style="59" customWidth="1"/>
    <col min="3" max="8" width="9.375" style="59" customWidth="1"/>
    <col min="9" max="9" width="10" style="59" customWidth="1"/>
    <col min="10" max="16384" width="9" style="59"/>
  </cols>
  <sheetData>
    <row r="1" spans="1:9" ht="15" customHeight="1">
      <c r="A1" s="518" t="s">
        <v>861</v>
      </c>
    </row>
    <row r="2" spans="1:9" ht="15" customHeight="1"/>
    <row r="3" spans="1:9" ht="15" customHeight="1">
      <c r="A3" s="58" t="s">
        <v>45</v>
      </c>
      <c r="I3" s="60"/>
    </row>
    <row r="4" spans="1:9" s="61" customFormat="1" ht="15" customHeight="1">
      <c r="A4" s="5" t="s">
        <v>46</v>
      </c>
      <c r="I4" s="60" t="s">
        <v>47</v>
      </c>
    </row>
    <row r="5" spans="1:9" s="61" customFormat="1" ht="15" customHeight="1">
      <c r="A5" s="528" t="s">
        <v>2</v>
      </c>
      <c r="B5" s="62" t="s">
        <v>48</v>
      </c>
      <c r="C5" s="63" t="s">
        <v>49</v>
      </c>
      <c r="D5" s="64"/>
      <c r="E5" s="65"/>
      <c r="F5" s="63" t="s">
        <v>50</v>
      </c>
      <c r="G5" s="64"/>
      <c r="H5" s="65"/>
      <c r="I5" s="530" t="s">
        <v>51</v>
      </c>
    </row>
    <row r="6" spans="1:9" s="61" customFormat="1" ht="15" customHeight="1">
      <c r="A6" s="529"/>
      <c r="B6" s="66" t="s">
        <v>52</v>
      </c>
      <c r="C6" s="67" t="s">
        <v>53</v>
      </c>
      <c r="D6" s="67" t="s">
        <v>54</v>
      </c>
      <c r="E6" s="67" t="s">
        <v>55</v>
      </c>
      <c r="F6" s="67" t="s">
        <v>56</v>
      </c>
      <c r="G6" s="67" t="s">
        <v>57</v>
      </c>
      <c r="H6" s="67" t="s">
        <v>55</v>
      </c>
      <c r="I6" s="531"/>
    </row>
    <row r="7" spans="1:9" s="61" customFormat="1" ht="15" customHeight="1">
      <c r="A7" s="68" t="s">
        <v>17</v>
      </c>
      <c r="B7" s="69">
        <v>47897</v>
      </c>
      <c r="C7" s="69">
        <v>1001</v>
      </c>
      <c r="D7" s="69">
        <v>539</v>
      </c>
      <c r="E7" s="69">
        <v>462</v>
      </c>
      <c r="F7" s="69">
        <v>1734</v>
      </c>
      <c r="G7" s="69">
        <v>1649</v>
      </c>
      <c r="H7" s="69">
        <v>85</v>
      </c>
      <c r="I7" s="69">
        <v>547</v>
      </c>
    </row>
    <row r="8" spans="1:9" s="61" customFormat="1" ht="15" customHeight="1">
      <c r="A8" s="68">
        <v>33</v>
      </c>
      <c r="B8" s="69">
        <v>48595</v>
      </c>
      <c r="C8" s="69">
        <v>1010</v>
      </c>
      <c r="D8" s="69">
        <v>431</v>
      </c>
      <c r="E8" s="69">
        <v>579</v>
      </c>
      <c r="F8" s="69">
        <v>1789</v>
      </c>
      <c r="G8" s="69">
        <v>1670</v>
      </c>
      <c r="H8" s="69">
        <v>119</v>
      </c>
      <c r="I8" s="69">
        <v>698</v>
      </c>
    </row>
    <row r="9" spans="1:9" s="61" customFormat="1" ht="15" customHeight="1">
      <c r="A9" s="68">
        <v>34</v>
      </c>
      <c r="B9" s="69">
        <v>49281</v>
      </c>
      <c r="C9" s="69">
        <v>1045</v>
      </c>
      <c r="D9" s="69">
        <v>461</v>
      </c>
      <c r="E9" s="69">
        <v>584</v>
      </c>
      <c r="F9" s="69">
        <v>1869</v>
      </c>
      <c r="G9" s="69">
        <v>1767</v>
      </c>
      <c r="H9" s="69">
        <v>102</v>
      </c>
      <c r="I9" s="69">
        <v>686</v>
      </c>
    </row>
    <row r="10" spans="1:9" s="61" customFormat="1" ht="15" customHeight="1">
      <c r="A10" s="68">
        <v>35</v>
      </c>
      <c r="B10" s="69">
        <v>50466</v>
      </c>
      <c r="C10" s="69">
        <v>928</v>
      </c>
      <c r="D10" s="69">
        <v>431</v>
      </c>
      <c r="E10" s="69">
        <v>497</v>
      </c>
      <c r="F10" s="69">
        <v>2565</v>
      </c>
      <c r="G10" s="69">
        <v>1877</v>
      </c>
      <c r="H10" s="69">
        <v>688</v>
      </c>
      <c r="I10" s="69">
        <v>1185</v>
      </c>
    </row>
    <row r="11" spans="1:9" s="61" customFormat="1" ht="15" customHeight="1">
      <c r="A11" s="68">
        <v>36</v>
      </c>
      <c r="B11" s="69">
        <v>51906</v>
      </c>
      <c r="C11" s="69">
        <v>952</v>
      </c>
      <c r="D11" s="69">
        <v>438</v>
      </c>
      <c r="E11" s="69">
        <v>514</v>
      </c>
      <c r="F11" s="69">
        <v>3499</v>
      </c>
      <c r="G11" s="69">
        <v>2573</v>
      </c>
      <c r="H11" s="69">
        <v>926</v>
      </c>
      <c r="I11" s="69">
        <v>1440</v>
      </c>
    </row>
    <row r="12" spans="1:9" s="61" customFormat="1" ht="15" customHeight="1">
      <c r="A12" s="68">
        <v>37</v>
      </c>
      <c r="B12" s="69">
        <v>54701</v>
      </c>
      <c r="C12" s="69">
        <v>977</v>
      </c>
      <c r="D12" s="69">
        <v>466</v>
      </c>
      <c r="E12" s="69">
        <v>511</v>
      </c>
      <c r="F12" s="69">
        <v>4554</v>
      </c>
      <c r="G12" s="69">
        <v>2270</v>
      </c>
      <c r="H12" s="69">
        <v>2284</v>
      </c>
      <c r="I12" s="69">
        <v>2795</v>
      </c>
    </row>
    <row r="13" spans="1:9" s="61" customFormat="1" ht="15" customHeight="1">
      <c r="A13" s="68">
        <v>38</v>
      </c>
      <c r="B13" s="69">
        <v>60353</v>
      </c>
      <c r="C13" s="69">
        <v>1171</v>
      </c>
      <c r="D13" s="69">
        <v>410</v>
      </c>
      <c r="E13" s="69">
        <v>761</v>
      </c>
      <c r="F13" s="69">
        <v>7213</v>
      </c>
      <c r="G13" s="69">
        <v>2322</v>
      </c>
      <c r="H13" s="69">
        <v>4891</v>
      </c>
      <c r="I13" s="69">
        <v>5652</v>
      </c>
    </row>
    <row r="14" spans="1:9" s="61" customFormat="1" ht="15" customHeight="1">
      <c r="A14" s="68">
        <v>39</v>
      </c>
      <c r="B14" s="69">
        <v>67988</v>
      </c>
      <c r="C14" s="69">
        <v>1549</v>
      </c>
      <c r="D14" s="69">
        <v>436</v>
      </c>
      <c r="E14" s="69">
        <v>1113</v>
      </c>
      <c r="F14" s="69">
        <v>9659</v>
      </c>
      <c r="G14" s="69">
        <v>3137</v>
      </c>
      <c r="H14" s="69">
        <v>6522</v>
      </c>
      <c r="I14" s="69">
        <v>7635</v>
      </c>
    </row>
    <row r="15" spans="1:9" s="61" customFormat="1" ht="15" customHeight="1">
      <c r="A15" s="68">
        <v>40</v>
      </c>
      <c r="B15" s="69">
        <v>77883</v>
      </c>
      <c r="C15" s="69">
        <v>1877</v>
      </c>
      <c r="D15" s="69">
        <v>529</v>
      </c>
      <c r="E15" s="69">
        <v>1348</v>
      </c>
      <c r="F15" s="69">
        <v>12379</v>
      </c>
      <c r="G15" s="69">
        <v>3832</v>
      </c>
      <c r="H15" s="69">
        <v>8547</v>
      </c>
      <c r="I15" s="69">
        <v>9895</v>
      </c>
    </row>
    <row r="16" spans="1:9" s="61" customFormat="1" ht="15" customHeight="1">
      <c r="A16" s="68">
        <v>41</v>
      </c>
      <c r="B16" s="69">
        <v>89488</v>
      </c>
      <c r="C16" s="69">
        <v>1699</v>
      </c>
      <c r="D16" s="69">
        <v>367</v>
      </c>
      <c r="E16" s="69">
        <v>1332</v>
      </c>
      <c r="F16" s="69">
        <v>15276</v>
      </c>
      <c r="G16" s="69">
        <v>5003</v>
      </c>
      <c r="H16" s="69">
        <v>10273</v>
      </c>
      <c r="I16" s="69">
        <v>11605</v>
      </c>
    </row>
    <row r="17" spans="1:9" s="61" customFormat="1" ht="15" customHeight="1">
      <c r="A17" s="68">
        <v>42</v>
      </c>
      <c r="B17" s="69">
        <v>102240</v>
      </c>
      <c r="C17" s="69">
        <v>2939</v>
      </c>
      <c r="D17" s="69">
        <v>440</v>
      </c>
      <c r="E17" s="69">
        <v>2499</v>
      </c>
      <c r="F17" s="69">
        <v>16187</v>
      </c>
      <c r="G17" s="69">
        <v>5934</v>
      </c>
      <c r="H17" s="69">
        <v>10253</v>
      </c>
      <c r="I17" s="69">
        <v>12752</v>
      </c>
    </row>
    <row r="18" spans="1:9" s="61" customFormat="1" ht="15" customHeight="1">
      <c r="A18" s="68">
        <v>43</v>
      </c>
      <c r="B18" s="69">
        <v>115517</v>
      </c>
      <c r="C18" s="69">
        <v>3232</v>
      </c>
      <c r="D18" s="69">
        <v>490</v>
      </c>
      <c r="E18" s="69">
        <v>2742</v>
      </c>
      <c r="F18" s="69">
        <v>17241</v>
      </c>
      <c r="G18" s="69">
        <v>6706</v>
      </c>
      <c r="H18" s="69">
        <v>10535</v>
      </c>
      <c r="I18" s="69">
        <v>13277</v>
      </c>
    </row>
    <row r="19" spans="1:9" s="61" customFormat="1" ht="15" customHeight="1">
      <c r="A19" s="68">
        <v>44</v>
      </c>
      <c r="B19" s="69">
        <v>128390</v>
      </c>
      <c r="C19" s="69">
        <v>3580</v>
      </c>
      <c r="D19" s="69">
        <v>570</v>
      </c>
      <c r="E19" s="69">
        <v>3010</v>
      </c>
      <c r="F19" s="69">
        <v>18338</v>
      </c>
      <c r="G19" s="69">
        <v>8475</v>
      </c>
      <c r="H19" s="69">
        <v>9863</v>
      </c>
      <c r="I19" s="69">
        <v>12873</v>
      </c>
    </row>
    <row r="20" spans="1:9" s="61" customFormat="1" ht="15" customHeight="1">
      <c r="A20" s="68">
        <v>45</v>
      </c>
      <c r="B20" s="69">
        <v>142700</v>
      </c>
      <c r="C20" s="69">
        <v>4120</v>
      </c>
      <c r="D20" s="69">
        <v>643</v>
      </c>
      <c r="E20" s="69">
        <v>3477</v>
      </c>
      <c r="F20" s="69">
        <v>21172</v>
      </c>
      <c r="G20" s="69">
        <v>10339</v>
      </c>
      <c r="H20" s="69">
        <v>10833</v>
      </c>
      <c r="I20" s="69">
        <v>14310</v>
      </c>
    </row>
    <row r="21" spans="1:9" s="61" customFormat="1" ht="15" customHeight="1">
      <c r="A21" s="68">
        <v>46</v>
      </c>
      <c r="B21" s="69">
        <v>156330</v>
      </c>
      <c r="C21" s="69">
        <v>4556</v>
      </c>
      <c r="D21" s="69">
        <v>668</v>
      </c>
      <c r="E21" s="69">
        <v>3888</v>
      </c>
      <c r="F21" s="69">
        <v>21301</v>
      </c>
      <c r="G21" s="69">
        <v>11559</v>
      </c>
      <c r="H21" s="69">
        <v>9742</v>
      </c>
      <c r="I21" s="69">
        <v>13630</v>
      </c>
    </row>
    <row r="22" spans="1:9" s="61" customFormat="1" ht="15" customHeight="1">
      <c r="A22" s="68">
        <v>47</v>
      </c>
      <c r="B22" s="69">
        <v>169827</v>
      </c>
      <c r="C22" s="69">
        <v>4764</v>
      </c>
      <c r="D22" s="69">
        <v>663</v>
      </c>
      <c r="E22" s="69">
        <v>4101</v>
      </c>
      <c r="F22" s="69">
        <v>22756</v>
      </c>
      <c r="G22" s="69">
        <v>13360</v>
      </c>
      <c r="H22" s="69">
        <v>9396</v>
      </c>
      <c r="I22" s="69">
        <v>13497</v>
      </c>
    </row>
    <row r="23" spans="1:9" s="61" customFormat="1" ht="15" customHeight="1">
      <c r="A23" s="68">
        <v>48</v>
      </c>
      <c r="B23" s="69">
        <v>179967</v>
      </c>
      <c r="C23" s="69">
        <v>5033</v>
      </c>
      <c r="D23" s="69">
        <v>742</v>
      </c>
      <c r="E23" s="69">
        <v>4291</v>
      </c>
      <c r="F23" s="69">
        <v>21291</v>
      </c>
      <c r="G23" s="69">
        <v>15442</v>
      </c>
      <c r="H23" s="69">
        <v>5849</v>
      </c>
      <c r="I23" s="69">
        <v>10140</v>
      </c>
    </row>
    <row r="24" spans="1:9" s="61" customFormat="1" ht="15" customHeight="1">
      <c r="A24" s="68">
        <v>49</v>
      </c>
      <c r="B24" s="69">
        <v>188773</v>
      </c>
      <c r="C24" s="69">
        <v>4882</v>
      </c>
      <c r="D24" s="69">
        <v>665</v>
      </c>
      <c r="E24" s="69">
        <v>4217</v>
      </c>
      <c r="F24" s="69">
        <v>18297</v>
      </c>
      <c r="G24" s="69">
        <v>13708</v>
      </c>
      <c r="H24" s="69">
        <v>4589</v>
      </c>
      <c r="I24" s="69">
        <v>8806</v>
      </c>
    </row>
    <row r="25" spans="1:9" s="61" customFormat="1" ht="15" customHeight="1">
      <c r="A25" s="68">
        <v>50</v>
      </c>
      <c r="B25" s="69">
        <v>195669</v>
      </c>
      <c r="C25" s="69">
        <v>4399</v>
      </c>
      <c r="D25" s="69">
        <v>752</v>
      </c>
      <c r="E25" s="69">
        <v>3647</v>
      </c>
      <c r="F25" s="69">
        <v>17045</v>
      </c>
      <c r="G25" s="69">
        <v>13796</v>
      </c>
      <c r="H25" s="69">
        <v>3249</v>
      </c>
      <c r="I25" s="69">
        <v>6896</v>
      </c>
    </row>
    <row r="26" spans="1:9" s="61" customFormat="1" ht="15" customHeight="1">
      <c r="A26" s="68">
        <v>51</v>
      </c>
      <c r="B26" s="69">
        <v>201930</v>
      </c>
      <c r="C26" s="69">
        <v>3986</v>
      </c>
      <c r="D26" s="69">
        <v>730</v>
      </c>
      <c r="E26" s="69">
        <v>3256</v>
      </c>
      <c r="F26" s="69">
        <v>17001</v>
      </c>
      <c r="G26" s="69">
        <v>13996</v>
      </c>
      <c r="H26" s="69">
        <v>3005</v>
      </c>
      <c r="I26" s="69">
        <v>6261</v>
      </c>
    </row>
    <row r="27" spans="1:9" s="61" customFormat="1" ht="15" customHeight="1">
      <c r="A27" s="68">
        <v>52</v>
      </c>
      <c r="B27" s="69">
        <v>207079</v>
      </c>
      <c r="C27" s="69">
        <v>3713</v>
      </c>
      <c r="D27" s="69">
        <v>718</v>
      </c>
      <c r="E27" s="69">
        <v>2995</v>
      </c>
      <c r="F27" s="69">
        <v>17075</v>
      </c>
      <c r="G27" s="69">
        <v>14921</v>
      </c>
      <c r="H27" s="69">
        <v>2154</v>
      </c>
      <c r="I27" s="69">
        <v>5149</v>
      </c>
    </row>
    <row r="28" spans="1:9" s="61" customFormat="1" ht="15" customHeight="1">
      <c r="A28" s="68">
        <v>53</v>
      </c>
      <c r="B28" s="69">
        <v>212193</v>
      </c>
      <c r="C28" s="69">
        <v>3612</v>
      </c>
      <c r="D28" s="69">
        <v>777</v>
      </c>
      <c r="E28" s="69">
        <v>2835</v>
      </c>
      <c r="F28" s="69">
        <v>16948</v>
      </c>
      <c r="G28" s="69">
        <v>14669</v>
      </c>
      <c r="H28" s="69">
        <v>2279</v>
      </c>
      <c r="I28" s="69">
        <v>5114</v>
      </c>
    </row>
    <row r="29" spans="1:9" s="61" customFormat="1" ht="15" customHeight="1">
      <c r="A29" s="68">
        <v>54</v>
      </c>
      <c r="B29" s="69">
        <v>218127</v>
      </c>
      <c r="C29" s="69">
        <v>3354</v>
      </c>
      <c r="D29" s="69">
        <v>741</v>
      </c>
      <c r="E29" s="69">
        <v>2613</v>
      </c>
      <c r="F29" s="69">
        <v>17750</v>
      </c>
      <c r="G29" s="69">
        <v>14429</v>
      </c>
      <c r="H29" s="69">
        <v>3321</v>
      </c>
      <c r="I29" s="69">
        <v>5934</v>
      </c>
    </row>
    <row r="30" spans="1:9" s="61" customFormat="1" ht="15" customHeight="1">
      <c r="A30" s="68">
        <v>55</v>
      </c>
      <c r="B30" s="69">
        <v>223317</v>
      </c>
      <c r="C30" s="69">
        <v>3058</v>
      </c>
      <c r="D30" s="69">
        <v>732</v>
      </c>
      <c r="E30" s="69">
        <v>2326</v>
      </c>
      <c r="F30" s="69">
        <v>16351</v>
      </c>
      <c r="G30" s="69">
        <v>13487</v>
      </c>
      <c r="H30" s="69">
        <v>2864</v>
      </c>
      <c r="I30" s="69">
        <v>5190</v>
      </c>
    </row>
    <row r="31" spans="1:9" s="61" customFormat="1" ht="15" customHeight="1">
      <c r="A31" s="70">
        <v>56</v>
      </c>
      <c r="B31" s="71">
        <v>227689</v>
      </c>
      <c r="C31" s="71">
        <v>2982</v>
      </c>
      <c r="D31" s="71">
        <v>772</v>
      </c>
      <c r="E31" s="71">
        <v>2210</v>
      </c>
      <c r="F31" s="71">
        <v>15169</v>
      </c>
      <c r="G31" s="71">
        <v>13007</v>
      </c>
      <c r="H31" s="71">
        <v>2162</v>
      </c>
      <c r="I31" s="71">
        <v>4372</v>
      </c>
    </row>
    <row r="32" spans="1:9" s="61" customFormat="1" ht="15" customHeight="1">
      <c r="A32" s="68">
        <v>57</v>
      </c>
      <c r="B32" s="69">
        <v>234890</v>
      </c>
      <c r="C32" s="69">
        <v>2999</v>
      </c>
      <c r="D32" s="69">
        <v>795</v>
      </c>
      <c r="E32" s="69">
        <v>2204</v>
      </c>
      <c r="F32" s="69">
        <v>16926</v>
      </c>
      <c r="G32" s="69">
        <v>11929</v>
      </c>
      <c r="H32" s="69">
        <v>4997</v>
      </c>
      <c r="I32" s="69">
        <v>7201</v>
      </c>
    </row>
    <row r="33" spans="1:9" s="61" customFormat="1" ht="15" customHeight="1">
      <c r="A33" s="68">
        <v>58</v>
      </c>
      <c r="B33" s="72">
        <v>241893</v>
      </c>
      <c r="C33" s="72">
        <v>2904</v>
      </c>
      <c r="D33" s="72">
        <v>862</v>
      </c>
      <c r="E33" s="72">
        <v>2042</v>
      </c>
      <c r="F33" s="72">
        <v>16773</v>
      </c>
      <c r="G33" s="72">
        <v>11812</v>
      </c>
      <c r="H33" s="72">
        <v>4961</v>
      </c>
      <c r="I33" s="72">
        <v>7003</v>
      </c>
    </row>
    <row r="34" spans="1:9" s="61" customFormat="1" ht="15" customHeight="1">
      <c r="A34" s="68">
        <v>59</v>
      </c>
      <c r="B34" s="72">
        <v>247808</v>
      </c>
      <c r="C34" s="72">
        <v>2927</v>
      </c>
      <c r="D34" s="72">
        <v>943</v>
      </c>
      <c r="E34" s="72">
        <v>1984</v>
      </c>
      <c r="F34" s="72">
        <v>15793</v>
      </c>
      <c r="G34" s="72">
        <v>11862</v>
      </c>
      <c r="H34" s="72">
        <v>3931</v>
      </c>
      <c r="I34" s="72">
        <v>5915</v>
      </c>
    </row>
    <row r="35" spans="1:9" s="61" customFormat="1" ht="15" customHeight="1">
      <c r="A35" s="68">
        <v>60</v>
      </c>
      <c r="B35" s="72">
        <v>254168</v>
      </c>
      <c r="C35" s="72">
        <v>2767</v>
      </c>
      <c r="D35" s="72">
        <v>904</v>
      </c>
      <c r="E35" s="72">
        <v>1863</v>
      </c>
      <c r="F35" s="72">
        <v>16706</v>
      </c>
      <c r="G35" s="72">
        <v>12209</v>
      </c>
      <c r="H35" s="72">
        <v>4497</v>
      </c>
      <c r="I35" s="72">
        <v>6360</v>
      </c>
    </row>
    <row r="36" spans="1:9" s="61" customFormat="1" ht="15" customHeight="1">
      <c r="A36" s="68">
        <v>61</v>
      </c>
      <c r="B36" s="69">
        <v>261497</v>
      </c>
      <c r="C36" s="69">
        <v>2753</v>
      </c>
      <c r="D36" s="69">
        <v>936</v>
      </c>
      <c r="E36" s="69">
        <v>1817</v>
      </c>
      <c r="F36" s="69">
        <v>17662</v>
      </c>
      <c r="G36" s="69">
        <v>12150</v>
      </c>
      <c r="H36" s="69">
        <v>5512</v>
      </c>
      <c r="I36" s="69">
        <v>7329</v>
      </c>
    </row>
    <row r="37" spans="1:9" s="61" customFormat="1" ht="15" customHeight="1">
      <c r="A37" s="68">
        <v>62</v>
      </c>
      <c r="B37" s="69">
        <v>270970</v>
      </c>
      <c r="C37" s="69">
        <v>2859</v>
      </c>
      <c r="D37" s="69">
        <v>1005</v>
      </c>
      <c r="E37" s="69">
        <v>1854</v>
      </c>
      <c r="F37" s="69">
        <v>19829</v>
      </c>
      <c r="G37" s="69">
        <v>13183</v>
      </c>
      <c r="H37" s="69">
        <v>6646</v>
      </c>
      <c r="I37" s="69">
        <v>8500</v>
      </c>
    </row>
    <row r="38" spans="1:9" s="61" customFormat="1" ht="15" customHeight="1">
      <c r="A38" s="68">
        <v>63</v>
      </c>
      <c r="B38" s="69">
        <v>276734</v>
      </c>
      <c r="C38" s="69">
        <v>2865</v>
      </c>
      <c r="D38" s="69">
        <v>1086</v>
      </c>
      <c r="E38" s="69">
        <v>1779</v>
      </c>
      <c r="F38" s="69">
        <v>18071</v>
      </c>
      <c r="G38" s="69">
        <v>14086</v>
      </c>
      <c r="H38" s="69">
        <v>3985</v>
      </c>
      <c r="I38" s="69">
        <v>5764</v>
      </c>
    </row>
    <row r="39" spans="1:9" s="61" customFormat="1" ht="15" customHeight="1">
      <c r="A39" s="68" t="s">
        <v>18</v>
      </c>
      <c r="B39" s="69">
        <v>281523</v>
      </c>
      <c r="C39" s="69">
        <v>2893</v>
      </c>
      <c r="D39" s="69">
        <v>1094</v>
      </c>
      <c r="E39" s="69">
        <v>1799</v>
      </c>
      <c r="F39" s="69">
        <v>18438</v>
      </c>
      <c r="G39" s="69">
        <v>15448</v>
      </c>
      <c r="H39" s="69">
        <v>2990</v>
      </c>
      <c r="I39" s="69">
        <v>4789</v>
      </c>
    </row>
    <row r="40" spans="1:9" s="61" customFormat="1" ht="15" customHeight="1">
      <c r="A40" s="68">
        <v>2</v>
      </c>
      <c r="B40" s="69">
        <v>284824</v>
      </c>
      <c r="C40" s="69">
        <v>2817</v>
      </c>
      <c r="D40" s="69">
        <v>1169</v>
      </c>
      <c r="E40" s="69">
        <v>1648</v>
      </c>
      <c r="F40" s="69">
        <v>17990</v>
      </c>
      <c r="G40" s="69">
        <v>16337</v>
      </c>
      <c r="H40" s="69">
        <v>1653</v>
      </c>
      <c r="I40" s="69">
        <v>3301</v>
      </c>
    </row>
    <row r="41" spans="1:9" s="61" customFormat="1" ht="15" customHeight="1">
      <c r="A41" s="68">
        <v>3</v>
      </c>
      <c r="B41" s="69">
        <v>287922</v>
      </c>
      <c r="C41" s="69">
        <v>2888</v>
      </c>
      <c r="D41" s="69">
        <v>1206</v>
      </c>
      <c r="E41" s="69">
        <v>1682</v>
      </c>
      <c r="F41" s="69">
        <v>17242</v>
      </c>
      <c r="G41" s="69">
        <v>15826</v>
      </c>
      <c r="H41" s="69">
        <v>1416</v>
      </c>
      <c r="I41" s="69">
        <v>3098</v>
      </c>
    </row>
    <row r="42" spans="1:9" s="61" customFormat="1" ht="15" customHeight="1">
      <c r="A42" s="68">
        <v>4</v>
      </c>
      <c r="B42" s="69">
        <v>291194</v>
      </c>
      <c r="C42" s="69">
        <v>2883</v>
      </c>
      <c r="D42" s="69">
        <v>1314</v>
      </c>
      <c r="E42" s="69">
        <v>1569</v>
      </c>
      <c r="F42" s="69">
        <v>18049</v>
      </c>
      <c r="G42" s="69">
        <v>16346</v>
      </c>
      <c r="H42" s="69">
        <v>1703</v>
      </c>
      <c r="I42" s="69">
        <v>3272</v>
      </c>
    </row>
    <row r="43" spans="1:9" s="61" customFormat="1" ht="15" customHeight="1">
      <c r="A43" s="68">
        <v>5</v>
      </c>
      <c r="B43" s="69">
        <v>294346</v>
      </c>
      <c r="C43" s="69">
        <v>2942</v>
      </c>
      <c r="D43" s="69">
        <v>1377</v>
      </c>
      <c r="E43" s="69">
        <v>1565</v>
      </c>
      <c r="F43" s="69">
        <v>18832</v>
      </c>
      <c r="G43" s="69">
        <v>17245</v>
      </c>
      <c r="H43" s="69">
        <v>1587</v>
      </c>
      <c r="I43" s="69">
        <v>3152</v>
      </c>
    </row>
    <row r="44" spans="1:9" s="61" customFormat="1" ht="15" customHeight="1">
      <c r="A44" s="68">
        <v>6</v>
      </c>
      <c r="B44" s="69">
        <v>296601</v>
      </c>
      <c r="C44" s="69">
        <v>3178</v>
      </c>
      <c r="D44" s="69">
        <v>1344</v>
      </c>
      <c r="E44" s="69">
        <v>1834</v>
      </c>
      <c r="F44" s="69">
        <v>17799</v>
      </c>
      <c r="G44" s="69">
        <v>17378</v>
      </c>
      <c r="H44" s="69">
        <v>421</v>
      </c>
      <c r="I44" s="69">
        <v>2255</v>
      </c>
    </row>
    <row r="45" spans="1:9" s="61" customFormat="1" ht="15" customHeight="1">
      <c r="A45" s="68">
        <v>7</v>
      </c>
      <c r="B45" s="69">
        <v>298495</v>
      </c>
      <c r="C45" s="69">
        <v>3043</v>
      </c>
      <c r="D45" s="69">
        <v>1408</v>
      </c>
      <c r="E45" s="69">
        <v>1635</v>
      </c>
      <c r="F45" s="69">
        <v>17834</v>
      </c>
      <c r="G45" s="69">
        <v>17575</v>
      </c>
      <c r="H45" s="69">
        <v>259</v>
      </c>
      <c r="I45" s="69">
        <v>1894</v>
      </c>
    </row>
    <row r="46" spans="1:9" s="61" customFormat="1" ht="15" customHeight="1">
      <c r="A46" s="68">
        <v>8</v>
      </c>
      <c r="B46" s="69">
        <v>300025</v>
      </c>
      <c r="C46" s="69">
        <v>3212</v>
      </c>
      <c r="D46" s="69">
        <v>1387</v>
      </c>
      <c r="E46" s="69">
        <v>1825</v>
      </c>
      <c r="F46" s="69">
        <v>17189</v>
      </c>
      <c r="G46" s="69">
        <v>17484</v>
      </c>
      <c r="H46" s="69">
        <v>-295</v>
      </c>
      <c r="I46" s="69">
        <v>1530</v>
      </c>
    </row>
    <row r="47" spans="1:9" s="61" customFormat="1" ht="15" customHeight="1">
      <c r="A47" s="73">
        <v>9</v>
      </c>
      <c r="B47" s="74">
        <v>302125</v>
      </c>
      <c r="C47" s="72">
        <v>3057</v>
      </c>
      <c r="D47" s="72">
        <v>1387</v>
      </c>
      <c r="E47" s="72">
        <v>1670</v>
      </c>
      <c r="F47" s="72">
        <v>16720</v>
      </c>
      <c r="G47" s="72">
        <v>16290</v>
      </c>
      <c r="H47" s="72">
        <v>430</v>
      </c>
      <c r="I47" s="72">
        <v>2100</v>
      </c>
    </row>
    <row r="48" spans="1:9" s="61" customFormat="1" ht="15" customHeight="1">
      <c r="A48" s="73">
        <v>10</v>
      </c>
      <c r="B48" s="74">
        <v>305102</v>
      </c>
      <c r="C48" s="72">
        <v>3174</v>
      </c>
      <c r="D48" s="72">
        <v>1456</v>
      </c>
      <c r="E48" s="72">
        <v>1718</v>
      </c>
      <c r="F48" s="72">
        <v>16848</v>
      </c>
      <c r="G48" s="72">
        <v>15589</v>
      </c>
      <c r="H48" s="72">
        <v>1259</v>
      </c>
      <c r="I48" s="72">
        <v>2977</v>
      </c>
    </row>
    <row r="49" spans="1:9" ht="15" customHeight="1">
      <c r="A49" s="73">
        <v>11</v>
      </c>
      <c r="B49" s="74">
        <v>308077</v>
      </c>
      <c r="C49" s="72">
        <v>3138</v>
      </c>
      <c r="D49" s="72">
        <v>1628</v>
      </c>
      <c r="E49" s="72">
        <v>1510</v>
      </c>
      <c r="F49" s="72">
        <v>17217</v>
      </c>
      <c r="G49" s="72">
        <v>15752</v>
      </c>
      <c r="H49" s="72">
        <v>1465</v>
      </c>
      <c r="I49" s="72">
        <v>2975</v>
      </c>
    </row>
    <row r="50" spans="1:9" ht="15" customHeight="1">
      <c r="A50" s="73">
        <v>12</v>
      </c>
      <c r="B50" s="74">
        <v>310048</v>
      </c>
      <c r="C50" s="72">
        <v>3050</v>
      </c>
      <c r="D50" s="72">
        <v>1612</v>
      </c>
      <c r="E50" s="72">
        <v>1438</v>
      </c>
      <c r="F50" s="72">
        <v>16453</v>
      </c>
      <c r="G50" s="72">
        <v>15920</v>
      </c>
      <c r="H50" s="72">
        <v>533</v>
      </c>
      <c r="I50" s="72">
        <v>1971</v>
      </c>
    </row>
    <row r="51" spans="1:9" ht="15" customHeight="1">
      <c r="A51" s="68">
        <v>13</v>
      </c>
      <c r="B51" s="72">
        <v>311888</v>
      </c>
      <c r="C51" s="72">
        <v>3098</v>
      </c>
      <c r="D51" s="72">
        <v>1617</v>
      </c>
      <c r="E51" s="72">
        <v>1481</v>
      </c>
      <c r="F51" s="72">
        <v>16025</v>
      </c>
      <c r="G51" s="72">
        <v>15666</v>
      </c>
      <c r="H51" s="72">
        <v>359</v>
      </c>
      <c r="I51" s="72">
        <v>1840</v>
      </c>
    </row>
    <row r="52" spans="1:9" ht="15" customHeight="1">
      <c r="A52" s="75" t="s">
        <v>58</v>
      </c>
      <c r="B52" s="72">
        <v>314439</v>
      </c>
      <c r="C52" s="72">
        <v>3037</v>
      </c>
      <c r="D52" s="72">
        <v>1680</v>
      </c>
      <c r="E52" s="72">
        <v>1357</v>
      </c>
      <c r="F52" s="72">
        <v>16144</v>
      </c>
      <c r="G52" s="72">
        <v>14950</v>
      </c>
      <c r="H52" s="72">
        <v>1194</v>
      </c>
      <c r="I52" s="72">
        <v>2551</v>
      </c>
    </row>
    <row r="53" spans="1:9" ht="15" customHeight="1">
      <c r="A53" s="75" t="s">
        <v>32</v>
      </c>
      <c r="B53" s="72">
        <v>316200</v>
      </c>
      <c r="C53" s="72">
        <v>3077</v>
      </c>
      <c r="D53" s="72">
        <v>1727</v>
      </c>
      <c r="E53" s="72">
        <v>1350</v>
      </c>
      <c r="F53" s="72">
        <v>15670</v>
      </c>
      <c r="G53" s="72">
        <v>15259</v>
      </c>
      <c r="H53" s="72">
        <v>411</v>
      </c>
      <c r="I53" s="72">
        <v>1761</v>
      </c>
    </row>
    <row r="54" spans="1:9" ht="15" customHeight="1">
      <c r="A54" s="75" t="s">
        <v>33</v>
      </c>
      <c r="B54" s="72">
        <v>317731</v>
      </c>
      <c r="C54" s="72">
        <v>3039</v>
      </c>
      <c r="D54" s="72">
        <v>1860</v>
      </c>
      <c r="E54" s="72">
        <v>1179</v>
      </c>
      <c r="F54" s="72">
        <v>14991</v>
      </c>
      <c r="G54" s="72">
        <v>14639</v>
      </c>
      <c r="H54" s="72">
        <v>352</v>
      </c>
      <c r="I54" s="72">
        <v>1531</v>
      </c>
    </row>
    <row r="55" spans="1:9" ht="15" customHeight="1">
      <c r="A55" s="75" t="s">
        <v>34</v>
      </c>
      <c r="B55" s="72">
        <v>317358</v>
      </c>
      <c r="C55" s="72">
        <v>2751</v>
      </c>
      <c r="D55" s="72">
        <v>1932</v>
      </c>
      <c r="E55" s="72">
        <v>819</v>
      </c>
      <c r="F55" s="72">
        <v>13882</v>
      </c>
      <c r="G55" s="72">
        <v>15074</v>
      </c>
      <c r="H55" s="72">
        <v>-1192</v>
      </c>
      <c r="I55" s="72">
        <v>-373</v>
      </c>
    </row>
    <row r="56" spans="1:9" ht="15" customHeight="1">
      <c r="A56" s="75" t="s">
        <v>35</v>
      </c>
      <c r="B56" s="72">
        <v>318929</v>
      </c>
      <c r="C56" s="72">
        <v>2830</v>
      </c>
      <c r="D56" s="72">
        <v>1922</v>
      </c>
      <c r="E56" s="72">
        <v>908</v>
      </c>
      <c r="F56" s="72">
        <v>15377</v>
      </c>
      <c r="G56" s="72">
        <v>14714</v>
      </c>
      <c r="H56" s="72">
        <v>663</v>
      </c>
      <c r="I56" s="72">
        <v>1571</v>
      </c>
    </row>
    <row r="57" spans="1:9" ht="15" customHeight="1">
      <c r="A57" s="75" t="s">
        <v>36</v>
      </c>
      <c r="B57" s="72">
        <v>320332</v>
      </c>
      <c r="C57" s="72">
        <v>2914</v>
      </c>
      <c r="D57" s="72">
        <v>2087</v>
      </c>
      <c r="E57" s="72">
        <v>827</v>
      </c>
      <c r="F57" s="72">
        <v>14444</v>
      </c>
      <c r="G57" s="72">
        <v>13868</v>
      </c>
      <c r="H57" s="72">
        <v>576</v>
      </c>
      <c r="I57" s="72">
        <v>1403</v>
      </c>
    </row>
    <row r="58" spans="1:9" ht="15" customHeight="1">
      <c r="A58" s="75" t="s">
        <v>37</v>
      </c>
      <c r="B58" s="72">
        <v>322720</v>
      </c>
      <c r="C58" s="72">
        <v>2780</v>
      </c>
      <c r="D58" s="72">
        <v>2008</v>
      </c>
      <c r="E58" s="72">
        <f t="shared" ref="E58:E73" si="0">C58-D58</f>
        <v>772</v>
      </c>
      <c r="F58" s="72">
        <v>14575</v>
      </c>
      <c r="G58" s="72">
        <v>12959</v>
      </c>
      <c r="H58" s="72">
        <f t="shared" ref="H58:H73" si="1">F58-G58</f>
        <v>1616</v>
      </c>
      <c r="I58" s="72">
        <f t="shared" ref="I58:I70" si="2">IF(E58+H58=B58-B57,E58+H58,"")</f>
        <v>2388</v>
      </c>
    </row>
    <row r="59" spans="1:9" ht="15" customHeight="1">
      <c r="A59" s="75" t="s">
        <v>38</v>
      </c>
      <c r="B59" s="72">
        <v>325862</v>
      </c>
      <c r="C59" s="72">
        <v>2825</v>
      </c>
      <c r="D59" s="72">
        <v>2114</v>
      </c>
      <c r="E59" s="72">
        <f t="shared" si="0"/>
        <v>711</v>
      </c>
      <c r="F59" s="72">
        <v>14948</v>
      </c>
      <c r="G59" s="72">
        <v>12517</v>
      </c>
      <c r="H59" s="72">
        <f t="shared" si="1"/>
        <v>2431</v>
      </c>
      <c r="I59" s="72">
        <f t="shared" si="2"/>
        <v>3142</v>
      </c>
    </row>
    <row r="60" spans="1:9" ht="15" customHeight="1">
      <c r="A60" s="75" t="s">
        <v>59</v>
      </c>
      <c r="B60" s="72">
        <v>328182</v>
      </c>
      <c r="C60" s="72">
        <v>2813</v>
      </c>
      <c r="D60" s="72">
        <v>2273</v>
      </c>
      <c r="E60" s="72">
        <f t="shared" si="0"/>
        <v>540</v>
      </c>
      <c r="F60" s="72">
        <v>14550</v>
      </c>
      <c r="G60" s="72">
        <v>12770</v>
      </c>
      <c r="H60" s="72">
        <f t="shared" si="1"/>
        <v>1780</v>
      </c>
      <c r="I60" s="72">
        <f t="shared" si="2"/>
        <v>2320</v>
      </c>
    </row>
    <row r="61" spans="1:9" ht="15" customHeight="1">
      <c r="A61" s="75">
        <v>23</v>
      </c>
      <c r="B61" s="72">
        <v>329229</v>
      </c>
      <c r="C61" s="72">
        <v>2746</v>
      </c>
      <c r="D61" s="72">
        <v>2386</v>
      </c>
      <c r="E61" s="72">
        <f t="shared" si="0"/>
        <v>360</v>
      </c>
      <c r="F61" s="72">
        <v>13391</v>
      </c>
      <c r="G61" s="72">
        <v>12704</v>
      </c>
      <c r="H61" s="72">
        <f t="shared" si="1"/>
        <v>687</v>
      </c>
      <c r="I61" s="72">
        <f t="shared" si="2"/>
        <v>1047</v>
      </c>
    </row>
    <row r="62" spans="1:9" ht="15" customHeight="1">
      <c r="A62" s="75">
        <v>24</v>
      </c>
      <c r="B62" s="72">
        <v>330194</v>
      </c>
      <c r="C62" s="72">
        <v>2834</v>
      </c>
      <c r="D62" s="72">
        <v>2441</v>
      </c>
      <c r="E62" s="72">
        <f t="shared" si="0"/>
        <v>393</v>
      </c>
      <c r="F62" s="72">
        <v>13487</v>
      </c>
      <c r="G62" s="72">
        <v>12915</v>
      </c>
      <c r="H62" s="72">
        <f t="shared" si="1"/>
        <v>572</v>
      </c>
      <c r="I62" s="72">
        <f t="shared" si="2"/>
        <v>965</v>
      </c>
    </row>
    <row r="63" spans="1:9" ht="15" customHeight="1">
      <c r="A63" s="75">
        <v>25</v>
      </c>
      <c r="B63" s="72">
        <v>331565</v>
      </c>
      <c r="C63" s="72">
        <v>2758</v>
      </c>
      <c r="D63" s="72">
        <v>2446</v>
      </c>
      <c r="E63" s="72">
        <f t="shared" si="0"/>
        <v>312</v>
      </c>
      <c r="F63" s="72">
        <v>13503</v>
      </c>
      <c r="G63" s="72">
        <v>12444</v>
      </c>
      <c r="H63" s="72">
        <f t="shared" si="1"/>
        <v>1059</v>
      </c>
      <c r="I63" s="72">
        <f t="shared" si="2"/>
        <v>1371</v>
      </c>
    </row>
    <row r="64" spans="1:9" ht="15" customHeight="1">
      <c r="A64" s="75">
        <v>26</v>
      </c>
      <c r="B64" s="72">
        <v>333736</v>
      </c>
      <c r="C64" s="72">
        <v>2795</v>
      </c>
      <c r="D64" s="72">
        <v>2559</v>
      </c>
      <c r="E64" s="72">
        <f t="shared" si="0"/>
        <v>236</v>
      </c>
      <c r="F64" s="72">
        <v>14078</v>
      </c>
      <c r="G64" s="72">
        <v>12143</v>
      </c>
      <c r="H64" s="72">
        <f t="shared" si="1"/>
        <v>1935</v>
      </c>
      <c r="I64" s="72">
        <f t="shared" si="2"/>
        <v>2171</v>
      </c>
    </row>
    <row r="65" spans="1:9" ht="15" customHeight="1">
      <c r="A65" s="75">
        <v>27</v>
      </c>
      <c r="B65" s="72">
        <v>336565</v>
      </c>
      <c r="C65" s="72">
        <v>2764</v>
      </c>
      <c r="D65" s="72">
        <v>2669</v>
      </c>
      <c r="E65" s="72">
        <f t="shared" si="0"/>
        <v>95</v>
      </c>
      <c r="F65" s="72">
        <v>15298</v>
      </c>
      <c r="G65" s="72">
        <v>12564</v>
      </c>
      <c r="H65" s="72">
        <f t="shared" si="1"/>
        <v>2734</v>
      </c>
      <c r="I65" s="72">
        <f t="shared" si="2"/>
        <v>2829</v>
      </c>
    </row>
    <row r="66" spans="1:9" ht="15" customHeight="1">
      <c r="A66" s="75">
        <v>28</v>
      </c>
      <c r="B66" s="72">
        <v>339156</v>
      </c>
      <c r="C66" s="72">
        <v>2876</v>
      </c>
      <c r="D66" s="72">
        <v>2715</v>
      </c>
      <c r="E66" s="72">
        <f t="shared" si="0"/>
        <v>161</v>
      </c>
      <c r="F66" s="72">
        <v>14912</v>
      </c>
      <c r="G66" s="72">
        <v>12482</v>
      </c>
      <c r="H66" s="72">
        <f t="shared" si="1"/>
        <v>2430</v>
      </c>
      <c r="I66" s="72">
        <f t="shared" si="2"/>
        <v>2591</v>
      </c>
    </row>
    <row r="67" spans="1:9" ht="15" customHeight="1">
      <c r="A67" s="75">
        <v>29</v>
      </c>
      <c r="B67" s="72">
        <v>340862</v>
      </c>
      <c r="C67" s="72">
        <v>2763</v>
      </c>
      <c r="D67" s="72">
        <v>2667</v>
      </c>
      <c r="E67" s="72">
        <f t="shared" si="0"/>
        <v>96</v>
      </c>
      <c r="F67" s="72">
        <v>14552</v>
      </c>
      <c r="G67" s="72">
        <v>12942</v>
      </c>
      <c r="H67" s="72">
        <f t="shared" si="1"/>
        <v>1610</v>
      </c>
      <c r="I67" s="72">
        <f t="shared" si="2"/>
        <v>1706</v>
      </c>
    </row>
    <row r="68" spans="1:9" ht="15" customHeight="1">
      <c r="A68" s="75">
        <v>30</v>
      </c>
      <c r="B68" s="72">
        <v>342945</v>
      </c>
      <c r="C68" s="72">
        <v>2682</v>
      </c>
      <c r="D68" s="72">
        <v>2902</v>
      </c>
      <c r="E68" s="72">
        <f t="shared" si="0"/>
        <v>-220</v>
      </c>
      <c r="F68" s="72">
        <v>15296</v>
      </c>
      <c r="G68" s="72">
        <v>12993</v>
      </c>
      <c r="H68" s="72">
        <f t="shared" si="1"/>
        <v>2303</v>
      </c>
      <c r="I68" s="72">
        <f t="shared" si="2"/>
        <v>2083</v>
      </c>
    </row>
    <row r="69" spans="1:9" ht="15" customHeight="1">
      <c r="A69" s="76" t="s">
        <v>60</v>
      </c>
      <c r="B69" s="74">
        <v>344528</v>
      </c>
      <c r="C69" s="72">
        <v>2544</v>
      </c>
      <c r="D69" s="72">
        <v>2946</v>
      </c>
      <c r="E69" s="72">
        <f t="shared" si="0"/>
        <v>-402</v>
      </c>
      <c r="F69" s="72">
        <v>15073</v>
      </c>
      <c r="G69" s="72">
        <v>13088</v>
      </c>
      <c r="H69" s="72">
        <f t="shared" si="1"/>
        <v>1985</v>
      </c>
      <c r="I69" s="72">
        <f t="shared" si="2"/>
        <v>1583</v>
      </c>
    </row>
    <row r="70" spans="1:9" ht="15" customHeight="1">
      <c r="A70" s="76">
        <v>2</v>
      </c>
      <c r="B70" s="74">
        <v>345482</v>
      </c>
      <c r="C70" s="72">
        <v>2473</v>
      </c>
      <c r="D70" s="72">
        <v>3028</v>
      </c>
      <c r="E70" s="72">
        <f t="shared" si="0"/>
        <v>-555</v>
      </c>
      <c r="F70" s="72">
        <v>14244</v>
      </c>
      <c r="G70" s="72">
        <v>12735</v>
      </c>
      <c r="H70" s="72">
        <f t="shared" si="1"/>
        <v>1509</v>
      </c>
      <c r="I70" s="72">
        <f t="shared" si="2"/>
        <v>954</v>
      </c>
    </row>
    <row r="71" spans="1:9" ht="15" customHeight="1">
      <c r="A71" s="75">
        <v>3</v>
      </c>
      <c r="B71" s="72">
        <v>345047</v>
      </c>
      <c r="C71" s="72">
        <v>2438</v>
      </c>
      <c r="D71" s="72">
        <v>3279</v>
      </c>
      <c r="E71" s="72">
        <f t="shared" si="0"/>
        <v>-841</v>
      </c>
      <c r="F71" s="72">
        <v>13480</v>
      </c>
      <c r="G71" s="72">
        <v>13074</v>
      </c>
      <c r="H71" s="72">
        <f t="shared" si="1"/>
        <v>406</v>
      </c>
      <c r="I71" s="72">
        <f>IF(E71+H71=B71-B70,E71+H71,0)</f>
        <v>-435</v>
      </c>
    </row>
    <row r="72" spans="1:9" ht="15" customHeight="1">
      <c r="A72" s="75">
        <v>4</v>
      </c>
      <c r="B72" s="72">
        <v>343866</v>
      </c>
      <c r="C72" s="72">
        <v>2312</v>
      </c>
      <c r="D72" s="72">
        <v>3599</v>
      </c>
      <c r="E72" s="72">
        <f t="shared" si="0"/>
        <v>-1287</v>
      </c>
      <c r="F72" s="72">
        <v>13829</v>
      </c>
      <c r="G72" s="72">
        <v>13723</v>
      </c>
      <c r="H72" s="72">
        <f t="shared" si="1"/>
        <v>106</v>
      </c>
      <c r="I72" s="72">
        <f>IF(E72+H72=B72-B71,E72+H72,0)</f>
        <v>-1181</v>
      </c>
    </row>
    <row r="73" spans="1:9" ht="15" customHeight="1">
      <c r="A73" s="77">
        <v>5</v>
      </c>
      <c r="B73" s="78">
        <v>343062</v>
      </c>
      <c r="C73" s="72">
        <v>2140</v>
      </c>
      <c r="D73" s="72">
        <v>3608</v>
      </c>
      <c r="E73" s="72">
        <f t="shared" si="0"/>
        <v>-1468</v>
      </c>
      <c r="F73" s="72">
        <v>13940</v>
      </c>
      <c r="G73" s="72">
        <v>13276</v>
      </c>
      <c r="H73" s="72">
        <f t="shared" si="1"/>
        <v>664</v>
      </c>
      <c r="I73" s="72">
        <f>IF(E73+H73=B73-B72,E73+H73,0)</f>
        <v>-804</v>
      </c>
    </row>
    <row r="74" spans="1:9" ht="15" customHeight="1">
      <c r="A74" s="532" t="s">
        <v>61</v>
      </c>
      <c r="B74" s="533"/>
      <c r="C74" s="533"/>
      <c r="D74" s="533"/>
      <c r="E74" s="533"/>
      <c r="F74" s="533"/>
      <c r="G74" s="533"/>
      <c r="H74" s="533"/>
      <c r="I74" s="533"/>
    </row>
    <row r="75" spans="1:9" ht="15" customHeight="1">
      <c r="A75" s="56" t="s">
        <v>62</v>
      </c>
      <c r="B75" s="79"/>
      <c r="C75" s="79"/>
      <c r="D75" s="79"/>
      <c r="E75" s="79"/>
      <c r="F75" s="79"/>
      <c r="G75" s="79"/>
      <c r="H75" s="56"/>
      <c r="I75" s="80"/>
    </row>
    <row r="76" spans="1:9" ht="15" customHeight="1">
      <c r="A76" s="56" t="s">
        <v>63</v>
      </c>
      <c r="B76" s="80"/>
      <c r="C76" s="80"/>
      <c r="D76" s="80"/>
      <c r="E76" s="80"/>
      <c r="F76" s="80"/>
      <c r="G76" s="80"/>
      <c r="H76" s="80"/>
    </row>
    <row r="77" spans="1:9" ht="14.45" customHeight="1">
      <c r="A77" s="61" t="s">
        <v>64</v>
      </c>
      <c r="I77" s="81" t="s">
        <v>65</v>
      </c>
    </row>
  </sheetData>
  <mergeCells count="3">
    <mergeCell ref="A5:A6"/>
    <mergeCell ref="I5:I6"/>
    <mergeCell ref="A74:I7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8"/>
  <sheetViews>
    <sheetView zoomScale="110" zoomScaleNormal="110" workbookViewId="0"/>
  </sheetViews>
  <sheetFormatPr defaultColWidth="9" defaultRowHeight="15" customHeight="1"/>
  <cols>
    <col min="1" max="1" width="11.25" style="87" customWidth="1"/>
    <col min="2" max="4" width="10.625" style="84" customWidth="1"/>
    <col min="5" max="5" width="11.25" style="87" customWidth="1"/>
    <col min="6" max="8" width="10.625" style="84" customWidth="1"/>
    <col min="9" max="16384" width="9" style="84"/>
  </cols>
  <sheetData>
    <row r="1" spans="1:8" ht="15" customHeight="1">
      <c r="A1" s="518" t="s">
        <v>861</v>
      </c>
      <c r="E1" s="84"/>
    </row>
    <row r="2" spans="1:8" ht="15" customHeight="1">
      <c r="A2" s="84"/>
      <c r="E2" s="84"/>
    </row>
    <row r="3" spans="1:8" ht="15" customHeight="1">
      <c r="A3" s="82" t="s">
        <v>66</v>
      </c>
      <c r="B3" s="56"/>
      <c r="C3" s="56"/>
      <c r="D3" s="56"/>
      <c r="E3" s="83"/>
      <c r="F3" s="61"/>
      <c r="G3" s="61"/>
      <c r="H3" s="61"/>
    </row>
    <row r="4" spans="1:8" ht="15" customHeight="1">
      <c r="A4" s="85" t="s">
        <v>67</v>
      </c>
      <c r="B4" s="86"/>
      <c r="C4" s="86"/>
      <c r="H4" s="88" t="s">
        <v>68</v>
      </c>
    </row>
    <row r="5" spans="1:8" s="87" customFormat="1" ht="15" customHeight="1">
      <c r="A5" s="89" t="s">
        <v>69</v>
      </c>
      <c r="B5" s="89" t="s">
        <v>70</v>
      </c>
      <c r="C5" s="67" t="s">
        <v>10</v>
      </c>
      <c r="D5" s="90" t="s">
        <v>11</v>
      </c>
      <c r="E5" s="91" t="s">
        <v>69</v>
      </c>
      <c r="F5" s="67" t="s">
        <v>70</v>
      </c>
      <c r="G5" s="67" t="s">
        <v>10</v>
      </c>
      <c r="H5" s="90" t="s">
        <v>11</v>
      </c>
    </row>
    <row r="6" spans="1:8" ht="14.25" customHeight="1">
      <c r="A6" s="92" t="s">
        <v>71</v>
      </c>
      <c r="B6" s="93">
        <f>SUM(B7:B56,F7:F57)</f>
        <v>343062</v>
      </c>
      <c r="C6" s="93">
        <f>SUM(C7:C56,G7:G57)</f>
        <v>169773</v>
      </c>
      <c r="D6" s="93">
        <f>SUM(D7:D56,H7:H57)</f>
        <v>173289</v>
      </c>
      <c r="E6" s="94"/>
      <c r="F6" s="95"/>
      <c r="G6" s="96"/>
      <c r="H6" s="96"/>
    </row>
    <row r="7" spans="1:8" ht="14.25" customHeight="1">
      <c r="A7" s="97">
        <v>0</v>
      </c>
      <c r="B7" s="98">
        <f>SUM(C7:D7)</f>
        <v>2082</v>
      </c>
      <c r="C7" s="98">
        <v>1018</v>
      </c>
      <c r="D7" s="99">
        <v>1064</v>
      </c>
      <c r="E7" s="100">
        <v>50</v>
      </c>
      <c r="F7" s="101">
        <f>SUM(G7:H7)</f>
        <v>6346</v>
      </c>
      <c r="G7" s="98">
        <v>3278</v>
      </c>
      <c r="H7" s="98">
        <v>3068</v>
      </c>
    </row>
    <row r="8" spans="1:8" ht="14.25" customHeight="1">
      <c r="A8" s="97">
        <v>1</v>
      </c>
      <c r="B8" s="98">
        <f t="shared" ref="B8:B56" si="0">SUM(C8:D8)</f>
        <v>2319</v>
      </c>
      <c r="C8" s="98">
        <v>1168</v>
      </c>
      <c r="D8" s="99">
        <v>1151</v>
      </c>
      <c r="E8" s="100">
        <v>51</v>
      </c>
      <c r="F8" s="101">
        <f t="shared" ref="F8:F57" si="1">SUM(G8:H8)</f>
        <v>6278</v>
      </c>
      <c r="G8" s="98">
        <v>3314</v>
      </c>
      <c r="H8" s="98">
        <v>2964</v>
      </c>
    </row>
    <row r="9" spans="1:8" ht="14.25" customHeight="1">
      <c r="A9" s="97">
        <v>2</v>
      </c>
      <c r="B9" s="98">
        <f t="shared" si="0"/>
        <v>2377</v>
      </c>
      <c r="C9" s="98">
        <v>1252</v>
      </c>
      <c r="D9" s="99">
        <v>1125</v>
      </c>
      <c r="E9" s="100">
        <v>52</v>
      </c>
      <c r="F9" s="101">
        <f t="shared" si="1"/>
        <v>6252</v>
      </c>
      <c r="G9" s="98">
        <v>3229</v>
      </c>
      <c r="H9" s="98">
        <v>3023</v>
      </c>
    </row>
    <row r="10" spans="1:8" ht="14.25" customHeight="1">
      <c r="A10" s="97">
        <v>3</v>
      </c>
      <c r="B10" s="98">
        <f t="shared" si="0"/>
        <v>2418</v>
      </c>
      <c r="C10" s="98">
        <v>1221</v>
      </c>
      <c r="D10" s="99">
        <v>1197</v>
      </c>
      <c r="E10" s="100">
        <v>53</v>
      </c>
      <c r="F10" s="101">
        <f t="shared" si="1"/>
        <v>5837</v>
      </c>
      <c r="G10" s="98">
        <v>3068</v>
      </c>
      <c r="H10" s="98">
        <v>2769</v>
      </c>
    </row>
    <row r="11" spans="1:8" ht="14.25" customHeight="1">
      <c r="A11" s="97">
        <v>4</v>
      </c>
      <c r="B11" s="98">
        <f t="shared" si="0"/>
        <v>2544</v>
      </c>
      <c r="C11" s="98">
        <v>1363</v>
      </c>
      <c r="D11" s="99">
        <v>1181</v>
      </c>
      <c r="E11" s="100">
        <v>54</v>
      </c>
      <c r="F11" s="101">
        <f t="shared" si="1"/>
        <v>5807</v>
      </c>
      <c r="G11" s="98">
        <v>2977</v>
      </c>
      <c r="H11" s="98">
        <v>2830</v>
      </c>
    </row>
    <row r="12" spans="1:8" ht="14.25" customHeight="1">
      <c r="A12" s="97">
        <v>5</v>
      </c>
      <c r="B12" s="98">
        <f t="shared" si="0"/>
        <v>2720</v>
      </c>
      <c r="C12" s="98">
        <v>1395</v>
      </c>
      <c r="D12" s="99">
        <v>1325</v>
      </c>
      <c r="E12" s="100">
        <v>55</v>
      </c>
      <c r="F12" s="101">
        <f t="shared" si="1"/>
        <v>5487</v>
      </c>
      <c r="G12" s="98">
        <v>2847</v>
      </c>
      <c r="H12" s="98">
        <v>2640</v>
      </c>
    </row>
    <row r="13" spans="1:8" ht="14.25" customHeight="1">
      <c r="A13" s="97">
        <v>6</v>
      </c>
      <c r="B13" s="98">
        <f t="shared" si="0"/>
        <v>2843</v>
      </c>
      <c r="C13" s="98">
        <v>1463</v>
      </c>
      <c r="D13" s="99">
        <v>1380</v>
      </c>
      <c r="E13" s="100">
        <v>56</v>
      </c>
      <c r="F13" s="101">
        <f t="shared" si="1"/>
        <v>5468</v>
      </c>
      <c r="G13" s="98">
        <v>2851</v>
      </c>
      <c r="H13" s="98">
        <v>2617</v>
      </c>
    </row>
    <row r="14" spans="1:8" ht="14.25" customHeight="1">
      <c r="A14" s="97">
        <v>7</v>
      </c>
      <c r="B14" s="98">
        <f t="shared" si="0"/>
        <v>2985</v>
      </c>
      <c r="C14" s="98">
        <v>1504</v>
      </c>
      <c r="D14" s="99">
        <v>1481</v>
      </c>
      <c r="E14" s="100">
        <v>57</v>
      </c>
      <c r="F14" s="101">
        <f t="shared" si="1"/>
        <v>3926</v>
      </c>
      <c r="G14" s="98">
        <v>2042</v>
      </c>
      <c r="H14" s="98">
        <v>1884</v>
      </c>
    </row>
    <row r="15" spans="1:8" ht="14.25" customHeight="1">
      <c r="A15" s="97">
        <v>8</v>
      </c>
      <c r="B15" s="98">
        <f t="shared" si="0"/>
        <v>2951</v>
      </c>
      <c r="C15" s="98">
        <v>1525</v>
      </c>
      <c r="D15" s="99">
        <v>1426</v>
      </c>
      <c r="E15" s="100">
        <v>58</v>
      </c>
      <c r="F15" s="101">
        <f t="shared" si="1"/>
        <v>4909</v>
      </c>
      <c r="G15" s="98">
        <v>2552</v>
      </c>
      <c r="H15" s="98">
        <v>2357</v>
      </c>
    </row>
    <row r="16" spans="1:8" ht="14.25" customHeight="1">
      <c r="A16" s="97">
        <v>9</v>
      </c>
      <c r="B16" s="98">
        <f t="shared" si="0"/>
        <v>2951</v>
      </c>
      <c r="C16" s="98">
        <v>1507</v>
      </c>
      <c r="D16" s="99">
        <v>1444</v>
      </c>
      <c r="E16" s="100">
        <v>59</v>
      </c>
      <c r="F16" s="101">
        <f t="shared" si="1"/>
        <v>4449</v>
      </c>
      <c r="G16" s="98">
        <v>2282</v>
      </c>
      <c r="H16" s="98">
        <v>2167</v>
      </c>
    </row>
    <row r="17" spans="1:8" ht="14.25" customHeight="1">
      <c r="A17" s="97">
        <v>10</v>
      </c>
      <c r="B17" s="98">
        <f t="shared" si="0"/>
        <v>2946</v>
      </c>
      <c r="C17" s="98">
        <v>1478</v>
      </c>
      <c r="D17" s="99">
        <v>1468</v>
      </c>
      <c r="E17" s="100">
        <v>60</v>
      </c>
      <c r="F17" s="101">
        <f t="shared" si="1"/>
        <v>4103</v>
      </c>
      <c r="G17" s="98">
        <v>2134</v>
      </c>
      <c r="H17" s="98">
        <v>1969</v>
      </c>
    </row>
    <row r="18" spans="1:8" ht="14.25" customHeight="1">
      <c r="A18" s="97">
        <v>11</v>
      </c>
      <c r="B18" s="98">
        <f t="shared" si="0"/>
        <v>3041</v>
      </c>
      <c r="C18" s="98">
        <v>1531</v>
      </c>
      <c r="D18" s="99">
        <v>1510</v>
      </c>
      <c r="E18" s="100">
        <v>61</v>
      </c>
      <c r="F18" s="101">
        <f t="shared" si="1"/>
        <v>3785</v>
      </c>
      <c r="G18" s="98">
        <v>1993</v>
      </c>
      <c r="H18" s="98">
        <v>1792</v>
      </c>
    </row>
    <row r="19" spans="1:8" ht="14.25" customHeight="1">
      <c r="A19" s="97">
        <v>12</v>
      </c>
      <c r="B19" s="98">
        <f t="shared" si="0"/>
        <v>2958</v>
      </c>
      <c r="C19" s="98">
        <v>1520</v>
      </c>
      <c r="D19" s="99">
        <v>1438</v>
      </c>
      <c r="E19" s="100">
        <v>62</v>
      </c>
      <c r="F19" s="101">
        <f t="shared" si="1"/>
        <v>3481</v>
      </c>
      <c r="G19" s="98">
        <v>1711</v>
      </c>
      <c r="H19" s="98">
        <v>1770</v>
      </c>
    </row>
    <row r="20" spans="1:8" ht="14.25" customHeight="1">
      <c r="A20" s="97">
        <v>13</v>
      </c>
      <c r="B20" s="98">
        <f t="shared" si="0"/>
        <v>3125</v>
      </c>
      <c r="C20" s="98">
        <v>1646</v>
      </c>
      <c r="D20" s="99">
        <v>1479</v>
      </c>
      <c r="E20" s="100">
        <v>63</v>
      </c>
      <c r="F20" s="101">
        <f t="shared" si="1"/>
        <v>3468</v>
      </c>
      <c r="G20" s="98">
        <v>1752</v>
      </c>
      <c r="H20" s="98">
        <v>1716</v>
      </c>
    </row>
    <row r="21" spans="1:8" ht="14.25" customHeight="1">
      <c r="A21" s="97">
        <v>14</v>
      </c>
      <c r="B21" s="98">
        <f t="shared" si="0"/>
        <v>3068</v>
      </c>
      <c r="C21" s="98">
        <v>1516</v>
      </c>
      <c r="D21" s="99">
        <v>1552</v>
      </c>
      <c r="E21" s="100">
        <v>64</v>
      </c>
      <c r="F21" s="101">
        <f t="shared" si="1"/>
        <v>3402</v>
      </c>
      <c r="G21" s="98">
        <v>1727</v>
      </c>
      <c r="H21" s="98">
        <v>1675</v>
      </c>
    </row>
    <row r="22" spans="1:8" ht="14.25" customHeight="1">
      <c r="A22" s="97">
        <v>15</v>
      </c>
      <c r="B22" s="98">
        <f t="shared" si="0"/>
        <v>3057</v>
      </c>
      <c r="C22" s="98">
        <v>1579</v>
      </c>
      <c r="D22" s="99">
        <v>1478</v>
      </c>
      <c r="E22" s="100">
        <v>65</v>
      </c>
      <c r="F22" s="101">
        <f t="shared" si="1"/>
        <v>3374</v>
      </c>
      <c r="G22" s="98">
        <v>1644</v>
      </c>
      <c r="H22" s="98">
        <v>1730</v>
      </c>
    </row>
    <row r="23" spans="1:8" ht="14.25" customHeight="1">
      <c r="A23" s="97">
        <v>16</v>
      </c>
      <c r="B23" s="98">
        <f t="shared" si="0"/>
        <v>3156</v>
      </c>
      <c r="C23" s="98">
        <v>1634</v>
      </c>
      <c r="D23" s="99">
        <v>1522</v>
      </c>
      <c r="E23" s="100">
        <v>66</v>
      </c>
      <c r="F23" s="101">
        <f t="shared" si="1"/>
        <v>3145</v>
      </c>
      <c r="G23" s="98">
        <v>1603</v>
      </c>
      <c r="H23" s="98">
        <v>1542</v>
      </c>
    </row>
    <row r="24" spans="1:8" ht="14.25" customHeight="1">
      <c r="A24" s="97">
        <v>17</v>
      </c>
      <c r="B24" s="98">
        <f t="shared" si="0"/>
        <v>3050</v>
      </c>
      <c r="C24" s="98">
        <v>1521</v>
      </c>
      <c r="D24" s="99">
        <v>1529</v>
      </c>
      <c r="E24" s="100">
        <v>67</v>
      </c>
      <c r="F24" s="101">
        <f t="shared" si="1"/>
        <v>3195</v>
      </c>
      <c r="G24" s="98">
        <v>1546</v>
      </c>
      <c r="H24" s="98">
        <v>1649</v>
      </c>
    </row>
    <row r="25" spans="1:8" ht="14.25" customHeight="1">
      <c r="A25" s="97">
        <v>18</v>
      </c>
      <c r="B25" s="98">
        <f t="shared" si="0"/>
        <v>2962</v>
      </c>
      <c r="C25" s="98">
        <v>1556</v>
      </c>
      <c r="D25" s="99">
        <v>1406</v>
      </c>
      <c r="E25" s="100">
        <v>68</v>
      </c>
      <c r="F25" s="101">
        <f t="shared" si="1"/>
        <v>3484</v>
      </c>
      <c r="G25" s="98">
        <v>1689</v>
      </c>
      <c r="H25" s="98">
        <v>1795</v>
      </c>
    </row>
    <row r="26" spans="1:8" ht="14.25" customHeight="1">
      <c r="A26" s="97">
        <v>19</v>
      </c>
      <c r="B26" s="98">
        <f t="shared" si="0"/>
        <v>3183</v>
      </c>
      <c r="C26" s="98">
        <v>1610</v>
      </c>
      <c r="D26" s="99">
        <v>1573</v>
      </c>
      <c r="E26" s="100">
        <v>69</v>
      </c>
      <c r="F26" s="101">
        <f t="shared" si="1"/>
        <v>3452</v>
      </c>
      <c r="G26" s="98">
        <v>1663</v>
      </c>
      <c r="H26" s="98">
        <v>1789</v>
      </c>
    </row>
    <row r="27" spans="1:8" ht="14.25" customHeight="1">
      <c r="A27" s="97">
        <v>20</v>
      </c>
      <c r="B27" s="98">
        <f t="shared" si="0"/>
        <v>3369</v>
      </c>
      <c r="C27" s="98">
        <v>1679</v>
      </c>
      <c r="D27" s="99">
        <v>1690</v>
      </c>
      <c r="E27" s="100">
        <v>70</v>
      </c>
      <c r="F27" s="101">
        <f t="shared" si="1"/>
        <v>3597</v>
      </c>
      <c r="G27" s="98">
        <v>1713</v>
      </c>
      <c r="H27" s="98">
        <v>1884</v>
      </c>
    </row>
    <row r="28" spans="1:8" ht="14.25" customHeight="1">
      <c r="A28" s="97">
        <v>21</v>
      </c>
      <c r="B28" s="98">
        <f t="shared" si="0"/>
        <v>3382</v>
      </c>
      <c r="C28" s="98">
        <v>1698</v>
      </c>
      <c r="D28" s="99">
        <v>1684</v>
      </c>
      <c r="E28" s="100">
        <v>71</v>
      </c>
      <c r="F28" s="101">
        <f t="shared" si="1"/>
        <v>3935</v>
      </c>
      <c r="G28" s="98">
        <v>1787</v>
      </c>
      <c r="H28" s="98">
        <v>2148</v>
      </c>
    </row>
    <row r="29" spans="1:8" ht="14.25" customHeight="1">
      <c r="A29" s="97">
        <v>22</v>
      </c>
      <c r="B29" s="98">
        <f t="shared" si="0"/>
        <v>3481</v>
      </c>
      <c r="C29" s="98">
        <v>1765</v>
      </c>
      <c r="D29" s="99">
        <v>1716</v>
      </c>
      <c r="E29" s="100">
        <v>72</v>
      </c>
      <c r="F29" s="101">
        <f t="shared" si="1"/>
        <v>3967</v>
      </c>
      <c r="G29" s="98">
        <v>1867</v>
      </c>
      <c r="H29" s="98">
        <v>2100</v>
      </c>
    </row>
    <row r="30" spans="1:8" ht="14.25" customHeight="1">
      <c r="A30" s="97">
        <v>23</v>
      </c>
      <c r="B30" s="98">
        <f t="shared" si="0"/>
        <v>3627</v>
      </c>
      <c r="C30" s="98">
        <v>1809</v>
      </c>
      <c r="D30" s="99">
        <v>1818</v>
      </c>
      <c r="E30" s="100">
        <v>73</v>
      </c>
      <c r="F30" s="101">
        <f t="shared" si="1"/>
        <v>4384</v>
      </c>
      <c r="G30" s="98">
        <v>2042</v>
      </c>
      <c r="H30" s="98">
        <v>2342</v>
      </c>
    </row>
    <row r="31" spans="1:8" ht="14.25" customHeight="1">
      <c r="A31" s="97">
        <v>24</v>
      </c>
      <c r="B31" s="98">
        <f t="shared" si="0"/>
        <v>3759</v>
      </c>
      <c r="C31" s="98">
        <v>1906</v>
      </c>
      <c r="D31" s="99">
        <v>1853</v>
      </c>
      <c r="E31" s="100">
        <v>74</v>
      </c>
      <c r="F31" s="101">
        <f t="shared" si="1"/>
        <v>4987</v>
      </c>
      <c r="G31" s="98">
        <v>2274</v>
      </c>
      <c r="H31" s="98">
        <v>2713</v>
      </c>
    </row>
    <row r="32" spans="1:8" ht="14.25" customHeight="1">
      <c r="A32" s="97">
        <v>25</v>
      </c>
      <c r="B32" s="98">
        <f t="shared" si="0"/>
        <v>3881</v>
      </c>
      <c r="C32" s="98">
        <v>1932</v>
      </c>
      <c r="D32" s="99">
        <v>1949</v>
      </c>
      <c r="E32" s="100">
        <v>75</v>
      </c>
      <c r="F32" s="101">
        <f t="shared" si="1"/>
        <v>4838</v>
      </c>
      <c r="G32" s="98">
        <v>2167</v>
      </c>
      <c r="H32" s="98">
        <v>2671</v>
      </c>
    </row>
    <row r="33" spans="1:8" ht="14.25" customHeight="1">
      <c r="A33" s="97">
        <v>26</v>
      </c>
      <c r="B33" s="98">
        <f t="shared" si="0"/>
        <v>3753</v>
      </c>
      <c r="C33" s="98">
        <v>1866</v>
      </c>
      <c r="D33" s="99">
        <v>1887</v>
      </c>
      <c r="E33" s="100">
        <v>76</v>
      </c>
      <c r="F33" s="101">
        <f t="shared" si="1"/>
        <v>5019</v>
      </c>
      <c r="G33" s="98">
        <v>2199</v>
      </c>
      <c r="H33" s="98">
        <v>2820</v>
      </c>
    </row>
    <row r="34" spans="1:8" ht="14.25" customHeight="1">
      <c r="A34" s="97">
        <v>27</v>
      </c>
      <c r="B34" s="98">
        <f t="shared" si="0"/>
        <v>3775</v>
      </c>
      <c r="C34" s="98">
        <v>1915</v>
      </c>
      <c r="D34" s="99">
        <v>1860</v>
      </c>
      <c r="E34" s="100">
        <v>77</v>
      </c>
      <c r="F34" s="101">
        <f t="shared" si="1"/>
        <v>3505</v>
      </c>
      <c r="G34" s="98">
        <v>1536</v>
      </c>
      <c r="H34" s="98">
        <v>1969</v>
      </c>
    </row>
    <row r="35" spans="1:8" ht="14.25" customHeight="1">
      <c r="A35" s="97">
        <v>28</v>
      </c>
      <c r="B35" s="98">
        <f t="shared" si="0"/>
        <v>3809</v>
      </c>
      <c r="C35" s="98">
        <v>1922</v>
      </c>
      <c r="D35" s="99">
        <v>1887</v>
      </c>
      <c r="E35" s="100">
        <v>78</v>
      </c>
      <c r="F35" s="101">
        <f t="shared" si="1"/>
        <v>3018</v>
      </c>
      <c r="G35" s="98">
        <v>1342</v>
      </c>
      <c r="H35" s="98">
        <v>1676</v>
      </c>
    </row>
    <row r="36" spans="1:8" ht="14.25" customHeight="1">
      <c r="A36" s="97">
        <v>29</v>
      </c>
      <c r="B36" s="98">
        <f t="shared" si="0"/>
        <v>3820</v>
      </c>
      <c r="C36" s="98">
        <v>1959</v>
      </c>
      <c r="D36" s="99">
        <v>1861</v>
      </c>
      <c r="E36" s="100">
        <v>79</v>
      </c>
      <c r="F36" s="101">
        <f t="shared" si="1"/>
        <v>3755</v>
      </c>
      <c r="G36" s="98">
        <v>1697</v>
      </c>
      <c r="H36" s="98">
        <v>2058</v>
      </c>
    </row>
    <row r="37" spans="1:8" ht="14.25" customHeight="1">
      <c r="A37" s="97">
        <v>30</v>
      </c>
      <c r="B37" s="98">
        <f t="shared" si="0"/>
        <v>3584</v>
      </c>
      <c r="C37" s="98">
        <v>1856</v>
      </c>
      <c r="D37" s="99">
        <v>1728</v>
      </c>
      <c r="E37" s="100">
        <v>80</v>
      </c>
      <c r="F37" s="101">
        <f t="shared" si="1"/>
        <v>4015</v>
      </c>
      <c r="G37" s="98">
        <v>1655</v>
      </c>
      <c r="H37" s="98">
        <v>2360</v>
      </c>
    </row>
    <row r="38" spans="1:8" ht="14.25" customHeight="1">
      <c r="A38" s="97">
        <v>31</v>
      </c>
      <c r="B38" s="98">
        <f t="shared" si="0"/>
        <v>3660</v>
      </c>
      <c r="C38" s="98">
        <v>1906</v>
      </c>
      <c r="D38" s="99">
        <v>1754</v>
      </c>
      <c r="E38" s="100">
        <v>81</v>
      </c>
      <c r="F38" s="101">
        <f t="shared" si="1"/>
        <v>3687</v>
      </c>
      <c r="G38" s="98">
        <v>1564</v>
      </c>
      <c r="H38" s="98">
        <v>2123</v>
      </c>
    </row>
    <row r="39" spans="1:8" ht="14.25" customHeight="1">
      <c r="A39" s="97">
        <v>32</v>
      </c>
      <c r="B39" s="98">
        <f t="shared" si="0"/>
        <v>3728</v>
      </c>
      <c r="C39" s="98">
        <v>1885</v>
      </c>
      <c r="D39" s="99">
        <v>1843</v>
      </c>
      <c r="E39" s="100">
        <v>82</v>
      </c>
      <c r="F39" s="101">
        <f t="shared" si="1"/>
        <v>3535</v>
      </c>
      <c r="G39" s="98">
        <v>1498</v>
      </c>
      <c r="H39" s="98">
        <v>2037</v>
      </c>
    </row>
    <row r="40" spans="1:8" ht="14.25" customHeight="1">
      <c r="A40" s="97">
        <v>33</v>
      </c>
      <c r="B40" s="98">
        <f t="shared" si="0"/>
        <v>3776</v>
      </c>
      <c r="C40" s="98">
        <v>1941</v>
      </c>
      <c r="D40" s="99">
        <v>1835</v>
      </c>
      <c r="E40" s="100">
        <v>83</v>
      </c>
      <c r="F40" s="101">
        <f t="shared" si="1"/>
        <v>3144</v>
      </c>
      <c r="G40" s="98">
        <v>1338</v>
      </c>
      <c r="H40" s="98">
        <v>1806</v>
      </c>
    </row>
    <row r="41" spans="1:8" ht="14.25" customHeight="1">
      <c r="A41" s="97">
        <v>34</v>
      </c>
      <c r="B41" s="98">
        <f t="shared" si="0"/>
        <v>3768</v>
      </c>
      <c r="C41" s="98">
        <v>1894</v>
      </c>
      <c r="D41" s="99">
        <v>1874</v>
      </c>
      <c r="E41" s="100">
        <v>84</v>
      </c>
      <c r="F41" s="101">
        <f t="shared" si="1"/>
        <v>2535</v>
      </c>
      <c r="G41" s="98">
        <v>1074</v>
      </c>
      <c r="H41" s="98">
        <v>1461</v>
      </c>
    </row>
    <row r="42" spans="1:8" ht="14.25" customHeight="1">
      <c r="A42" s="97">
        <v>35</v>
      </c>
      <c r="B42" s="98">
        <f t="shared" si="0"/>
        <v>3955</v>
      </c>
      <c r="C42" s="98">
        <v>2041</v>
      </c>
      <c r="D42" s="99">
        <v>1914</v>
      </c>
      <c r="E42" s="100">
        <v>85</v>
      </c>
      <c r="F42" s="101">
        <f t="shared" si="1"/>
        <v>2274</v>
      </c>
      <c r="G42" s="98">
        <v>935</v>
      </c>
      <c r="H42" s="98">
        <v>1339</v>
      </c>
    </row>
    <row r="43" spans="1:8" ht="14.25" customHeight="1">
      <c r="A43" s="97">
        <v>36</v>
      </c>
      <c r="B43" s="98">
        <f t="shared" si="0"/>
        <v>4024</v>
      </c>
      <c r="C43" s="98">
        <v>2063</v>
      </c>
      <c r="D43" s="99">
        <v>1961</v>
      </c>
      <c r="E43" s="100">
        <v>86</v>
      </c>
      <c r="F43" s="101">
        <f t="shared" si="1"/>
        <v>2215</v>
      </c>
      <c r="G43" s="98">
        <v>955</v>
      </c>
      <c r="H43" s="98">
        <v>1260</v>
      </c>
    </row>
    <row r="44" spans="1:8" ht="14.25" customHeight="1">
      <c r="A44" s="97">
        <v>37</v>
      </c>
      <c r="B44" s="98">
        <f t="shared" si="0"/>
        <v>4085</v>
      </c>
      <c r="C44" s="98">
        <v>2099</v>
      </c>
      <c r="D44" s="99">
        <v>1986</v>
      </c>
      <c r="E44" s="100">
        <v>87</v>
      </c>
      <c r="F44" s="101">
        <f t="shared" si="1"/>
        <v>1885</v>
      </c>
      <c r="G44" s="98">
        <v>802</v>
      </c>
      <c r="H44" s="98">
        <v>1083</v>
      </c>
    </row>
    <row r="45" spans="1:8" ht="14.25" customHeight="1">
      <c r="A45" s="97">
        <v>38</v>
      </c>
      <c r="B45" s="98">
        <f t="shared" si="0"/>
        <v>4062</v>
      </c>
      <c r="C45" s="98">
        <v>2065</v>
      </c>
      <c r="D45" s="99">
        <v>1997</v>
      </c>
      <c r="E45" s="100">
        <v>88</v>
      </c>
      <c r="F45" s="101">
        <f t="shared" si="1"/>
        <v>1705</v>
      </c>
      <c r="G45" s="98">
        <v>678</v>
      </c>
      <c r="H45" s="98">
        <v>1027</v>
      </c>
    </row>
    <row r="46" spans="1:8" ht="14.25" customHeight="1">
      <c r="A46" s="97">
        <v>39</v>
      </c>
      <c r="B46" s="98">
        <f t="shared" si="0"/>
        <v>4363</v>
      </c>
      <c r="C46" s="98">
        <v>2226</v>
      </c>
      <c r="D46" s="99">
        <v>2137</v>
      </c>
      <c r="E46" s="100">
        <v>89</v>
      </c>
      <c r="F46" s="101">
        <f t="shared" si="1"/>
        <v>1135</v>
      </c>
      <c r="G46" s="98">
        <v>436</v>
      </c>
      <c r="H46" s="98">
        <v>699</v>
      </c>
    </row>
    <row r="47" spans="1:8" ht="14.25" customHeight="1">
      <c r="A47" s="97">
        <v>40</v>
      </c>
      <c r="B47" s="98">
        <f t="shared" si="0"/>
        <v>4461</v>
      </c>
      <c r="C47" s="98">
        <v>2278</v>
      </c>
      <c r="D47" s="99">
        <v>2183</v>
      </c>
      <c r="E47" s="100">
        <v>90</v>
      </c>
      <c r="F47" s="101">
        <f t="shared" si="1"/>
        <v>971</v>
      </c>
      <c r="G47" s="98">
        <v>363</v>
      </c>
      <c r="H47" s="98">
        <v>608</v>
      </c>
    </row>
    <row r="48" spans="1:8" ht="14.25" customHeight="1">
      <c r="A48" s="97">
        <v>41</v>
      </c>
      <c r="B48" s="98">
        <f t="shared" si="0"/>
        <v>4553</v>
      </c>
      <c r="C48" s="98">
        <v>2326</v>
      </c>
      <c r="D48" s="99">
        <v>2227</v>
      </c>
      <c r="E48" s="100">
        <v>91</v>
      </c>
      <c r="F48" s="101">
        <f t="shared" si="1"/>
        <v>811</v>
      </c>
      <c r="G48" s="98">
        <v>282</v>
      </c>
      <c r="H48" s="98">
        <v>529</v>
      </c>
    </row>
    <row r="49" spans="1:8" ht="14.25" customHeight="1">
      <c r="A49" s="97">
        <v>42</v>
      </c>
      <c r="B49" s="98">
        <f t="shared" si="0"/>
        <v>4601</v>
      </c>
      <c r="C49" s="98">
        <v>2295</v>
      </c>
      <c r="D49" s="99">
        <v>2306</v>
      </c>
      <c r="E49" s="100">
        <v>92</v>
      </c>
      <c r="F49" s="101">
        <f t="shared" si="1"/>
        <v>627</v>
      </c>
      <c r="G49" s="98">
        <v>183</v>
      </c>
      <c r="H49" s="98">
        <v>444</v>
      </c>
    </row>
    <row r="50" spans="1:8" ht="14.25" customHeight="1">
      <c r="A50" s="97">
        <v>43</v>
      </c>
      <c r="B50" s="98">
        <f t="shared" si="0"/>
        <v>4574</v>
      </c>
      <c r="C50" s="98">
        <v>2347</v>
      </c>
      <c r="D50" s="99">
        <v>2227</v>
      </c>
      <c r="E50" s="100">
        <v>93</v>
      </c>
      <c r="F50" s="101">
        <f t="shared" si="1"/>
        <v>468</v>
      </c>
      <c r="G50" s="98">
        <v>121</v>
      </c>
      <c r="H50" s="98">
        <v>347</v>
      </c>
    </row>
    <row r="51" spans="1:8" ht="14.25" customHeight="1">
      <c r="A51" s="97">
        <v>44</v>
      </c>
      <c r="B51" s="98">
        <f t="shared" si="0"/>
        <v>4767</v>
      </c>
      <c r="C51" s="98">
        <v>2514</v>
      </c>
      <c r="D51" s="99">
        <v>2253</v>
      </c>
      <c r="E51" s="100">
        <v>94</v>
      </c>
      <c r="F51" s="101">
        <f t="shared" si="1"/>
        <v>354</v>
      </c>
      <c r="G51" s="98">
        <v>97</v>
      </c>
      <c r="H51" s="98">
        <v>257</v>
      </c>
    </row>
    <row r="52" spans="1:8" ht="14.25" customHeight="1">
      <c r="A52" s="97">
        <v>45</v>
      </c>
      <c r="B52" s="98">
        <f t="shared" si="0"/>
        <v>4951</v>
      </c>
      <c r="C52" s="98">
        <v>2547</v>
      </c>
      <c r="D52" s="99">
        <v>2404</v>
      </c>
      <c r="E52" s="100">
        <v>95</v>
      </c>
      <c r="F52" s="101">
        <f t="shared" si="1"/>
        <v>261</v>
      </c>
      <c r="G52" s="98">
        <v>61</v>
      </c>
      <c r="H52" s="98">
        <v>200</v>
      </c>
    </row>
    <row r="53" spans="1:8" ht="14.25" customHeight="1">
      <c r="A53" s="97">
        <v>46</v>
      </c>
      <c r="B53" s="98">
        <f t="shared" si="0"/>
        <v>5054</v>
      </c>
      <c r="C53" s="98">
        <v>2677</v>
      </c>
      <c r="D53" s="99">
        <v>2377</v>
      </c>
      <c r="E53" s="100">
        <v>96</v>
      </c>
      <c r="F53" s="101">
        <f t="shared" si="1"/>
        <v>198</v>
      </c>
      <c r="G53" s="98">
        <v>45</v>
      </c>
      <c r="H53" s="98">
        <v>153</v>
      </c>
    </row>
    <row r="54" spans="1:8" ht="14.25" customHeight="1">
      <c r="A54" s="97">
        <v>47</v>
      </c>
      <c r="B54" s="98">
        <f t="shared" si="0"/>
        <v>5414</v>
      </c>
      <c r="C54" s="98">
        <v>2793</v>
      </c>
      <c r="D54" s="99">
        <v>2621</v>
      </c>
      <c r="E54" s="100">
        <v>97</v>
      </c>
      <c r="F54" s="101">
        <f t="shared" si="1"/>
        <v>147</v>
      </c>
      <c r="G54" s="98">
        <v>27</v>
      </c>
      <c r="H54" s="98">
        <v>120</v>
      </c>
    </row>
    <row r="55" spans="1:8" ht="14.25" customHeight="1">
      <c r="A55" s="97">
        <v>48</v>
      </c>
      <c r="B55" s="98">
        <f t="shared" si="0"/>
        <v>5495</v>
      </c>
      <c r="C55" s="98">
        <v>2840</v>
      </c>
      <c r="D55" s="99">
        <v>2655</v>
      </c>
      <c r="E55" s="100">
        <v>98</v>
      </c>
      <c r="F55" s="101">
        <f t="shared" si="1"/>
        <v>106</v>
      </c>
      <c r="G55" s="98">
        <v>19</v>
      </c>
      <c r="H55" s="98">
        <v>87</v>
      </c>
    </row>
    <row r="56" spans="1:8" ht="14.25" customHeight="1">
      <c r="A56" s="97">
        <v>49</v>
      </c>
      <c r="B56" s="98">
        <f t="shared" si="0"/>
        <v>5887</v>
      </c>
      <c r="C56" s="98">
        <v>3044</v>
      </c>
      <c r="D56" s="99">
        <v>2843</v>
      </c>
      <c r="E56" s="100">
        <v>99</v>
      </c>
      <c r="F56" s="101">
        <f t="shared" si="1"/>
        <v>56</v>
      </c>
      <c r="G56" s="98">
        <v>4</v>
      </c>
      <c r="H56" s="98">
        <v>52</v>
      </c>
    </row>
    <row r="57" spans="1:8" ht="14.25" customHeight="1">
      <c r="A57" s="102"/>
      <c r="B57" s="35"/>
      <c r="C57" s="35"/>
      <c r="D57" s="35"/>
      <c r="E57" s="103" t="s">
        <v>72</v>
      </c>
      <c r="F57" s="104">
        <f t="shared" si="1"/>
        <v>126</v>
      </c>
      <c r="G57" s="105">
        <v>15</v>
      </c>
      <c r="H57" s="105">
        <v>111</v>
      </c>
    </row>
    <row r="58" spans="1:8" ht="15" customHeight="1">
      <c r="H58" s="81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zoomScale="110" zoomScaleNormal="110" workbookViewId="0"/>
  </sheetViews>
  <sheetFormatPr defaultColWidth="9" defaultRowHeight="15" customHeight="1"/>
  <cols>
    <col min="1" max="1" width="11.25" style="110" customWidth="1"/>
    <col min="2" max="4" width="10.625" style="109" customWidth="1"/>
    <col min="5" max="5" width="11.25" style="110" customWidth="1"/>
    <col min="6" max="8" width="10.625" style="109" customWidth="1"/>
    <col min="9" max="16384" width="9" style="109"/>
  </cols>
  <sheetData>
    <row r="1" spans="1:8" s="84" customFormat="1" ht="15" customHeight="1">
      <c r="A1" s="518" t="s">
        <v>861</v>
      </c>
    </row>
    <row r="2" spans="1:8" s="84" customFormat="1" ht="15" customHeight="1"/>
    <row r="3" spans="1:8" ht="15" customHeight="1">
      <c r="A3" s="82" t="s">
        <v>73</v>
      </c>
      <c r="B3" s="106"/>
      <c r="C3" s="106"/>
      <c r="D3" s="106"/>
      <c r="E3" s="107"/>
      <c r="F3" s="108"/>
      <c r="G3" s="108"/>
      <c r="H3" s="108"/>
    </row>
    <row r="4" spans="1:8" ht="15" customHeight="1">
      <c r="A4" s="85" t="s">
        <v>67</v>
      </c>
      <c r="B4" s="86"/>
      <c r="C4" s="86"/>
      <c r="H4" s="88" t="s">
        <v>68</v>
      </c>
    </row>
    <row r="5" spans="1:8" ht="15" customHeight="1">
      <c r="A5" s="89" t="s">
        <v>69</v>
      </c>
      <c r="B5" s="67" t="s">
        <v>70</v>
      </c>
      <c r="C5" s="67" t="s">
        <v>10</v>
      </c>
      <c r="D5" s="90" t="s">
        <v>11</v>
      </c>
      <c r="E5" s="91" t="s">
        <v>69</v>
      </c>
      <c r="F5" s="67" t="s">
        <v>70</v>
      </c>
      <c r="G5" s="67" t="s">
        <v>10</v>
      </c>
      <c r="H5" s="90" t="s">
        <v>11</v>
      </c>
    </row>
    <row r="6" spans="1:8" ht="15" customHeight="1">
      <c r="A6" s="111" t="s">
        <v>71</v>
      </c>
      <c r="B6" s="112">
        <f>SUM(B7:B16,F6:F16)</f>
        <v>343062</v>
      </c>
      <c r="C6" s="112">
        <f>SUM(C7:C16,G6:G16)</f>
        <v>169773</v>
      </c>
      <c r="D6" s="112">
        <f>SUM(D7:D16,H6:H16)</f>
        <v>173289</v>
      </c>
      <c r="E6" s="100" t="s">
        <v>74</v>
      </c>
      <c r="F6" s="98">
        <f>SUM(G6:H6)</f>
        <v>30520</v>
      </c>
      <c r="G6" s="98">
        <v>15866</v>
      </c>
      <c r="H6" s="98">
        <v>14654</v>
      </c>
    </row>
    <row r="7" spans="1:8" ht="15" customHeight="1">
      <c r="A7" s="97" t="s">
        <v>75</v>
      </c>
      <c r="B7" s="98">
        <f>SUM(C7:D7)</f>
        <v>11740</v>
      </c>
      <c r="C7" s="98">
        <v>6022</v>
      </c>
      <c r="D7" s="98">
        <v>5718</v>
      </c>
      <c r="E7" s="100" t="s">
        <v>76</v>
      </c>
      <c r="F7" s="98">
        <f t="shared" ref="F7:F16" si="0">SUM(G7:H7)</f>
        <v>24239</v>
      </c>
      <c r="G7" s="98">
        <v>12574</v>
      </c>
      <c r="H7" s="98">
        <v>11665</v>
      </c>
    </row>
    <row r="8" spans="1:8" ht="15" customHeight="1">
      <c r="A8" s="97" t="s">
        <v>77</v>
      </c>
      <c r="B8" s="98">
        <f t="shared" ref="B8:B16" si="1">SUM(C8:D8)</f>
        <v>14450</v>
      </c>
      <c r="C8" s="98">
        <v>7394</v>
      </c>
      <c r="D8" s="98">
        <v>7056</v>
      </c>
      <c r="E8" s="100" t="s">
        <v>78</v>
      </c>
      <c r="F8" s="98">
        <f t="shared" si="0"/>
        <v>18239</v>
      </c>
      <c r="G8" s="98">
        <v>9317</v>
      </c>
      <c r="H8" s="98">
        <v>8922</v>
      </c>
    </row>
    <row r="9" spans="1:8" ht="15" customHeight="1">
      <c r="A9" s="97" t="s">
        <v>79</v>
      </c>
      <c r="B9" s="98">
        <f t="shared" si="1"/>
        <v>15138</v>
      </c>
      <c r="C9" s="98">
        <v>7691</v>
      </c>
      <c r="D9" s="98">
        <v>7447</v>
      </c>
      <c r="E9" s="100" t="s">
        <v>80</v>
      </c>
      <c r="F9" s="98">
        <f t="shared" si="0"/>
        <v>16650</v>
      </c>
      <c r="G9" s="98">
        <v>8145</v>
      </c>
      <c r="H9" s="98">
        <v>8505</v>
      </c>
    </row>
    <row r="10" spans="1:8" ht="15" customHeight="1">
      <c r="A10" s="97" t="s">
        <v>81</v>
      </c>
      <c r="B10" s="98">
        <f t="shared" si="1"/>
        <v>15408</v>
      </c>
      <c r="C10" s="98">
        <v>7900</v>
      </c>
      <c r="D10" s="98">
        <v>7508</v>
      </c>
      <c r="E10" s="100" t="s">
        <v>82</v>
      </c>
      <c r="F10" s="98">
        <f t="shared" si="0"/>
        <v>20870</v>
      </c>
      <c r="G10" s="98">
        <v>9683</v>
      </c>
      <c r="H10" s="98">
        <v>11187</v>
      </c>
    </row>
    <row r="11" spans="1:8" ht="15" customHeight="1">
      <c r="A11" s="97" t="s">
        <v>83</v>
      </c>
      <c r="B11" s="98">
        <f t="shared" si="1"/>
        <v>17618</v>
      </c>
      <c r="C11" s="98">
        <v>8857</v>
      </c>
      <c r="D11" s="98">
        <v>8761</v>
      </c>
      <c r="E11" s="100" t="s">
        <v>84</v>
      </c>
      <c r="F11" s="98">
        <f t="shared" si="0"/>
        <v>20135</v>
      </c>
      <c r="G11" s="98">
        <v>8941</v>
      </c>
      <c r="H11" s="98">
        <v>11194</v>
      </c>
    </row>
    <row r="12" spans="1:8" ht="15" customHeight="1">
      <c r="A12" s="97" t="s">
        <v>85</v>
      </c>
      <c r="B12" s="98">
        <f t="shared" si="1"/>
        <v>19038</v>
      </c>
      <c r="C12" s="98">
        <v>9594</v>
      </c>
      <c r="D12" s="98">
        <v>9444</v>
      </c>
      <c r="E12" s="100" t="s">
        <v>86</v>
      </c>
      <c r="F12" s="98">
        <f t="shared" si="0"/>
        <v>16916</v>
      </c>
      <c r="G12" s="98">
        <v>7129</v>
      </c>
      <c r="H12" s="98">
        <v>9787</v>
      </c>
    </row>
    <row r="13" spans="1:8" ht="15" customHeight="1">
      <c r="A13" s="97" t="s">
        <v>87</v>
      </c>
      <c r="B13" s="98">
        <f t="shared" si="1"/>
        <v>18516</v>
      </c>
      <c r="C13" s="98">
        <v>9482</v>
      </c>
      <c r="D13" s="98">
        <v>9034</v>
      </c>
      <c r="E13" s="100" t="s">
        <v>88</v>
      </c>
      <c r="F13" s="98">
        <f t="shared" si="0"/>
        <v>9214</v>
      </c>
      <c r="G13" s="98">
        <v>3806</v>
      </c>
      <c r="H13" s="98">
        <v>5408</v>
      </c>
    </row>
    <row r="14" spans="1:8" ht="15" customHeight="1">
      <c r="A14" s="97" t="s">
        <v>89</v>
      </c>
      <c r="B14" s="98">
        <f t="shared" si="1"/>
        <v>20489</v>
      </c>
      <c r="C14" s="98">
        <v>10494</v>
      </c>
      <c r="D14" s="98">
        <v>9995</v>
      </c>
      <c r="E14" s="100" t="s">
        <v>90</v>
      </c>
      <c r="F14" s="98">
        <f t="shared" si="0"/>
        <v>3231</v>
      </c>
      <c r="G14" s="98">
        <v>1046</v>
      </c>
      <c r="H14" s="98">
        <v>2185</v>
      </c>
    </row>
    <row r="15" spans="1:8" ht="15" customHeight="1">
      <c r="A15" s="97" t="s">
        <v>91</v>
      </c>
      <c r="B15" s="98">
        <f t="shared" si="1"/>
        <v>22956</v>
      </c>
      <c r="C15" s="98">
        <v>11760</v>
      </c>
      <c r="D15" s="98">
        <v>11196</v>
      </c>
      <c r="E15" s="100" t="s">
        <v>92</v>
      </c>
      <c r="F15" s="98">
        <f t="shared" si="0"/>
        <v>768</v>
      </c>
      <c r="G15" s="98">
        <v>156</v>
      </c>
      <c r="H15" s="98">
        <v>612</v>
      </c>
    </row>
    <row r="16" spans="1:8" ht="15" customHeight="1">
      <c r="A16" s="102" t="s">
        <v>93</v>
      </c>
      <c r="B16" s="98">
        <f t="shared" si="1"/>
        <v>26801</v>
      </c>
      <c r="C16" s="105">
        <v>13901</v>
      </c>
      <c r="D16" s="105">
        <v>12900</v>
      </c>
      <c r="E16" s="103" t="s">
        <v>94</v>
      </c>
      <c r="F16" s="98">
        <f t="shared" si="0"/>
        <v>126</v>
      </c>
      <c r="G16" s="105">
        <v>15</v>
      </c>
      <c r="H16" s="105">
        <v>111</v>
      </c>
    </row>
    <row r="17" spans="1:8" ht="15" customHeight="1">
      <c r="A17" s="113"/>
      <c r="B17" s="114"/>
      <c r="C17" s="115"/>
      <c r="D17" s="115"/>
      <c r="F17" s="116"/>
      <c r="H17" s="117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110" zoomScaleNormal="110" workbookViewId="0"/>
  </sheetViews>
  <sheetFormatPr defaultColWidth="9.875" defaultRowHeight="15" customHeight="1"/>
  <cols>
    <col min="1" max="2" width="11.25" style="148" customWidth="1"/>
    <col min="3" max="8" width="10.625" style="148" customWidth="1"/>
    <col min="9" max="16384" width="9.875" style="148"/>
  </cols>
  <sheetData>
    <row r="1" spans="1:8" s="119" customFormat="1" ht="15" customHeight="1">
      <c r="A1" s="518" t="s">
        <v>861</v>
      </c>
    </row>
    <row r="2" spans="1:8" s="119" customFormat="1" ht="15" customHeight="1"/>
    <row r="3" spans="1:8" s="120" customFormat="1" ht="15" customHeight="1">
      <c r="A3" s="118" t="s">
        <v>95</v>
      </c>
      <c r="B3" s="119"/>
    </row>
    <row r="4" spans="1:8" s="56" customFormat="1" ht="15" customHeight="1">
      <c r="A4" s="121" t="s">
        <v>96</v>
      </c>
      <c r="B4" s="122"/>
      <c r="H4" s="86"/>
    </row>
    <row r="5" spans="1:8" s="56" customFormat="1" ht="15" customHeight="1">
      <c r="A5" s="534" t="s">
        <v>97</v>
      </c>
      <c r="B5" s="536" t="s">
        <v>3</v>
      </c>
      <c r="C5" s="123" t="s">
        <v>4</v>
      </c>
      <c r="D5" s="124"/>
      <c r="E5" s="125"/>
      <c r="F5" s="126" t="s">
        <v>98</v>
      </c>
      <c r="G5" s="126" t="s">
        <v>7</v>
      </c>
      <c r="H5" s="127" t="s">
        <v>8</v>
      </c>
    </row>
    <row r="6" spans="1:8" s="56" customFormat="1" ht="15" customHeight="1">
      <c r="A6" s="535"/>
      <c r="B6" s="537"/>
      <c r="C6" s="128" t="s">
        <v>99</v>
      </c>
      <c r="D6" s="128" t="s">
        <v>10</v>
      </c>
      <c r="E6" s="128" t="s">
        <v>11</v>
      </c>
      <c r="F6" s="129" t="s">
        <v>100</v>
      </c>
      <c r="G6" s="130" t="s">
        <v>15</v>
      </c>
      <c r="H6" s="131" t="s">
        <v>16</v>
      </c>
    </row>
    <row r="7" spans="1:8" s="56" customFormat="1" ht="15" customHeight="1">
      <c r="A7" s="132" t="s">
        <v>101</v>
      </c>
      <c r="B7" s="133">
        <v>161779</v>
      </c>
      <c r="C7" s="133">
        <v>343062</v>
      </c>
      <c r="D7" s="133">
        <v>169773</v>
      </c>
      <c r="E7" s="133">
        <v>173289</v>
      </c>
      <c r="F7" s="134">
        <v>60.24</v>
      </c>
      <c r="G7" s="133">
        <f>C7/F7</f>
        <v>5694.9203187250996</v>
      </c>
      <c r="H7" s="135">
        <f>IFERROR(C7/B7,0)</f>
        <v>2.120559528739824</v>
      </c>
    </row>
    <row r="8" spans="1:8" s="80" customFormat="1" ht="15" customHeight="1">
      <c r="A8" s="136" t="s">
        <v>102</v>
      </c>
      <c r="B8" s="137">
        <v>17016</v>
      </c>
      <c r="C8" s="133">
        <v>37350</v>
      </c>
      <c r="D8" s="137">
        <v>18203</v>
      </c>
      <c r="E8" s="137">
        <v>19147</v>
      </c>
      <c r="F8" s="138">
        <v>5.65</v>
      </c>
      <c r="G8" s="139">
        <f t="shared" ref="G8:G20" si="0">C8/F8</f>
        <v>6610.6194690265484</v>
      </c>
      <c r="H8" s="140">
        <f t="shared" ref="H8:H20" si="1">IFERROR(C8/B8,0)</f>
        <v>2.1949929478138221</v>
      </c>
    </row>
    <row r="9" spans="1:8" s="80" customFormat="1" ht="15" customHeight="1">
      <c r="A9" s="136" t="s">
        <v>103</v>
      </c>
      <c r="B9" s="137">
        <v>6422</v>
      </c>
      <c r="C9" s="133">
        <v>14093</v>
      </c>
      <c r="D9" s="137">
        <v>6969</v>
      </c>
      <c r="E9" s="137">
        <v>7124</v>
      </c>
      <c r="F9" s="138">
        <v>5.19</v>
      </c>
      <c r="G9" s="139">
        <f t="shared" si="0"/>
        <v>2715.4142581888245</v>
      </c>
      <c r="H9" s="140">
        <f t="shared" si="1"/>
        <v>2.1944876985362813</v>
      </c>
    </row>
    <row r="10" spans="1:8" s="80" customFormat="1" ht="15" customHeight="1">
      <c r="A10" s="136" t="s">
        <v>104</v>
      </c>
      <c r="B10" s="137">
        <v>14899</v>
      </c>
      <c r="C10" s="133">
        <v>33417</v>
      </c>
      <c r="D10" s="137">
        <v>16616</v>
      </c>
      <c r="E10" s="137">
        <v>16801</v>
      </c>
      <c r="F10" s="138">
        <v>8.8800000000000008</v>
      </c>
      <c r="G10" s="139">
        <f t="shared" si="0"/>
        <v>3763.1756756756754</v>
      </c>
      <c r="H10" s="140">
        <f t="shared" si="1"/>
        <v>2.2429022082018926</v>
      </c>
    </row>
    <row r="11" spans="1:8" s="80" customFormat="1" ht="15" customHeight="1">
      <c r="A11" s="136" t="s">
        <v>105</v>
      </c>
      <c r="B11" s="137">
        <v>24111</v>
      </c>
      <c r="C11" s="133">
        <v>51052</v>
      </c>
      <c r="D11" s="137">
        <v>24934</v>
      </c>
      <c r="E11" s="137">
        <v>26118</v>
      </c>
      <c r="F11" s="138">
        <v>6.53</v>
      </c>
      <c r="G11" s="139">
        <f t="shared" si="0"/>
        <v>7818.0704441041344</v>
      </c>
      <c r="H11" s="140">
        <f t="shared" si="1"/>
        <v>2.1173738127825472</v>
      </c>
    </row>
    <row r="12" spans="1:8" s="80" customFormat="1" ht="15" customHeight="1">
      <c r="A12" s="136" t="s">
        <v>106</v>
      </c>
      <c r="B12" s="137">
        <v>5509</v>
      </c>
      <c r="C12" s="133">
        <v>11789</v>
      </c>
      <c r="D12" s="137">
        <v>5981</v>
      </c>
      <c r="E12" s="137">
        <v>5808</v>
      </c>
      <c r="F12" s="138">
        <v>7.14</v>
      </c>
      <c r="G12" s="139">
        <f t="shared" si="0"/>
        <v>1651.1204481792718</v>
      </c>
      <c r="H12" s="140">
        <f t="shared" si="1"/>
        <v>2.1399528045017244</v>
      </c>
    </row>
    <row r="13" spans="1:8" s="80" customFormat="1" ht="15" customHeight="1">
      <c r="A13" s="136" t="s">
        <v>107</v>
      </c>
      <c r="B13" s="137">
        <v>14548</v>
      </c>
      <c r="C13" s="133">
        <v>31316</v>
      </c>
      <c r="D13" s="137">
        <v>15659</v>
      </c>
      <c r="E13" s="137">
        <v>15657</v>
      </c>
      <c r="F13" s="138">
        <v>7.07</v>
      </c>
      <c r="G13" s="139">
        <f t="shared" si="0"/>
        <v>4429.4200848656292</v>
      </c>
      <c r="H13" s="140">
        <f t="shared" si="1"/>
        <v>2.1525982952983229</v>
      </c>
    </row>
    <row r="14" spans="1:8" s="80" customFormat="1" ht="15" customHeight="1">
      <c r="A14" s="136" t="s">
        <v>108</v>
      </c>
      <c r="B14" s="137">
        <v>21625</v>
      </c>
      <c r="C14" s="133">
        <v>43440</v>
      </c>
      <c r="D14" s="137">
        <v>21651</v>
      </c>
      <c r="E14" s="137">
        <v>21789</v>
      </c>
      <c r="F14" s="138">
        <v>3.6</v>
      </c>
      <c r="G14" s="139">
        <f t="shared" si="0"/>
        <v>12066.666666666666</v>
      </c>
      <c r="H14" s="140">
        <f t="shared" si="1"/>
        <v>2.0087861271676299</v>
      </c>
    </row>
    <row r="15" spans="1:8" s="80" customFormat="1" ht="15" customHeight="1">
      <c r="A15" s="136" t="s">
        <v>109</v>
      </c>
      <c r="B15" s="137">
        <v>4672</v>
      </c>
      <c r="C15" s="133">
        <v>10885</v>
      </c>
      <c r="D15" s="137">
        <v>5428</v>
      </c>
      <c r="E15" s="137">
        <v>5457</v>
      </c>
      <c r="F15" s="141">
        <v>2.17</v>
      </c>
      <c r="G15" s="139">
        <f t="shared" si="0"/>
        <v>5016.1290322580644</v>
      </c>
      <c r="H15" s="140">
        <f t="shared" si="1"/>
        <v>2.3298373287671232</v>
      </c>
    </row>
    <row r="16" spans="1:8" s="80" customFormat="1" ht="15" customHeight="1">
      <c r="A16" s="136" t="s">
        <v>110</v>
      </c>
      <c r="B16" s="137">
        <v>15677</v>
      </c>
      <c r="C16" s="133">
        <v>36348</v>
      </c>
      <c r="D16" s="137">
        <v>18051</v>
      </c>
      <c r="E16" s="137">
        <v>18297</v>
      </c>
      <c r="F16" s="138">
        <v>7.5</v>
      </c>
      <c r="G16" s="139">
        <f t="shared" si="0"/>
        <v>4846.3999999999996</v>
      </c>
      <c r="H16" s="140">
        <f t="shared" si="1"/>
        <v>2.3185558461440325</v>
      </c>
    </row>
    <row r="17" spans="1:8" s="80" customFormat="1" ht="15" customHeight="1">
      <c r="A17" s="136" t="s">
        <v>111</v>
      </c>
      <c r="B17" s="137">
        <v>10108</v>
      </c>
      <c r="C17" s="133">
        <v>21451</v>
      </c>
      <c r="D17" s="137">
        <v>10568</v>
      </c>
      <c r="E17" s="137">
        <v>10883</v>
      </c>
      <c r="F17" s="138">
        <v>1.93</v>
      </c>
      <c r="G17" s="139">
        <f t="shared" si="0"/>
        <v>11114.507772020726</v>
      </c>
      <c r="H17" s="140">
        <f t="shared" si="1"/>
        <v>2.1221804511278197</v>
      </c>
    </row>
    <row r="18" spans="1:8" s="80" customFormat="1" ht="15" customHeight="1">
      <c r="A18" s="136" t="s">
        <v>112</v>
      </c>
      <c r="B18" s="137">
        <v>5079</v>
      </c>
      <c r="C18" s="133">
        <v>8750</v>
      </c>
      <c r="D18" s="137">
        <v>4490</v>
      </c>
      <c r="E18" s="137">
        <v>4260</v>
      </c>
      <c r="F18" s="138">
        <v>0.84</v>
      </c>
      <c r="G18" s="139">
        <f t="shared" si="0"/>
        <v>10416.666666666668</v>
      </c>
      <c r="H18" s="140">
        <f t="shared" si="1"/>
        <v>1.7227800748178774</v>
      </c>
    </row>
    <row r="19" spans="1:8" s="80" customFormat="1" ht="15" customHeight="1">
      <c r="A19" s="136" t="s">
        <v>113</v>
      </c>
      <c r="B19" s="137">
        <v>8364</v>
      </c>
      <c r="C19" s="133">
        <v>16328</v>
      </c>
      <c r="D19" s="137">
        <v>8020</v>
      </c>
      <c r="E19" s="137">
        <v>8308</v>
      </c>
      <c r="F19" s="138">
        <v>1.71</v>
      </c>
      <c r="G19" s="139">
        <f t="shared" si="0"/>
        <v>9548.5380116959059</v>
      </c>
      <c r="H19" s="140">
        <f t="shared" si="1"/>
        <v>1.9521759923481588</v>
      </c>
    </row>
    <row r="20" spans="1:8" s="80" customFormat="1" ht="15" customHeight="1">
      <c r="A20" s="136" t="s">
        <v>114</v>
      </c>
      <c r="B20" s="142">
        <v>13749</v>
      </c>
      <c r="C20" s="133">
        <v>26843</v>
      </c>
      <c r="D20" s="142">
        <v>13203</v>
      </c>
      <c r="E20" s="142">
        <v>13640</v>
      </c>
      <c r="F20" s="42">
        <v>2.1</v>
      </c>
      <c r="G20" s="98">
        <f t="shared" si="0"/>
        <v>12782.380952380952</v>
      </c>
      <c r="H20" s="140">
        <f t="shared" si="1"/>
        <v>1.9523601716488472</v>
      </c>
    </row>
    <row r="21" spans="1:8" s="80" customFormat="1" ht="15" customHeight="1">
      <c r="A21" s="143" t="s">
        <v>115</v>
      </c>
      <c r="B21" s="144"/>
      <c r="C21" s="53"/>
      <c r="D21" s="53"/>
      <c r="E21" s="53"/>
      <c r="F21" s="53"/>
      <c r="G21" s="53"/>
      <c r="H21" s="145"/>
    </row>
    <row r="22" spans="1:8" s="80" customFormat="1" ht="15" customHeight="1">
      <c r="A22" s="146" t="s">
        <v>116</v>
      </c>
      <c r="B22" s="55"/>
      <c r="C22" s="55"/>
      <c r="D22" s="55"/>
      <c r="E22" s="55"/>
      <c r="F22" s="55"/>
      <c r="G22" s="55"/>
      <c r="H22" s="55"/>
    </row>
    <row r="23" spans="1:8" s="80" customFormat="1" ht="15" customHeight="1">
      <c r="A23" s="147" t="s">
        <v>117</v>
      </c>
      <c r="B23" s="56"/>
      <c r="C23" s="56"/>
      <c r="D23" s="56"/>
      <c r="E23" s="56"/>
      <c r="F23" s="56"/>
      <c r="G23" s="56"/>
      <c r="H23" s="57" t="s">
        <v>118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zoomScale="110" zoomScaleNormal="110" workbookViewId="0"/>
  </sheetViews>
  <sheetFormatPr defaultColWidth="8.75" defaultRowHeight="15" customHeight="1"/>
  <cols>
    <col min="1" max="1" width="11.25" style="149" customWidth="1"/>
    <col min="2" max="6" width="15" style="149" customWidth="1"/>
    <col min="7" max="16384" width="8.75" style="149"/>
  </cols>
  <sheetData>
    <row r="1" spans="1:6" s="59" customFormat="1" ht="15" customHeight="1">
      <c r="A1" s="518" t="s">
        <v>861</v>
      </c>
    </row>
    <row r="2" spans="1:6" s="59" customFormat="1" ht="15" customHeight="1"/>
    <row r="3" spans="1:6" ht="15" customHeight="1">
      <c r="A3" s="58" t="s">
        <v>119</v>
      </c>
    </row>
    <row r="4" spans="1:6" s="108" customFormat="1" ht="15" customHeight="1">
      <c r="A4" s="5" t="s">
        <v>120</v>
      </c>
      <c r="B4" s="61"/>
      <c r="C4" s="150"/>
      <c r="D4" s="150"/>
      <c r="E4" s="150"/>
      <c r="F4" s="88" t="s">
        <v>68</v>
      </c>
    </row>
    <row r="5" spans="1:6" s="61" customFormat="1" ht="15" customHeight="1">
      <c r="A5" s="89" t="s">
        <v>121</v>
      </c>
      <c r="B5" s="90" t="s">
        <v>122</v>
      </c>
      <c r="C5" s="67" t="s">
        <v>123</v>
      </c>
      <c r="D5" s="90" t="s">
        <v>124</v>
      </c>
      <c r="E5" s="90" t="s">
        <v>125</v>
      </c>
      <c r="F5" s="90" t="s">
        <v>126</v>
      </c>
    </row>
    <row r="6" spans="1:6" s="108" customFormat="1" ht="15" customHeight="1">
      <c r="A6" s="92" t="s">
        <v>127</v>
      </c>
      <c r="B6" s="151">
        <v>344528</v>
      </c>
      <c r="C6" s="151">
        <v>345482</v>
      </c>
      <c r="D6" s="151">
        <v>345047</v>
      </c>
      <c r="E6" s="151">
        <v>343866</v>
      </c>
      <c r="F6" s="151">
        <v>343062</v>
      </c>
    </row>
    <row r="7" spans="1:6" s="108" customFormat="1" ht="15" customHeight="1">
      <c r="A7" s="97" t="s">
        <v>128</v>
      </c>
      <c r="B7" s="20">
        <v>38131</v>
      </c>
      <c r="C7" s="20">
        <v>38103</v>
      </c>
      <c r="D7" s="152">
        <v>37825</v>
      </c>
      <c r="E7" s="20">
        <v>37587</v>
      </c>
      <c r="F7" s="20">
        <v>37350</v>
      </c>
    </row>
    <row r="8" spans="1:6" s="108" customFormat="1" ht="15" customHeight="1">
      <c r="A8" s="97" t="s">
        <v>129</v>
      </c>
      <c r="B8" s="20">
        <v>14473</v>
      </c>
      <c r="C8" s="20">
        <v>14445</v>
      </c>
      <c r="D8" s="152">
        <v>14327</v>
      </c>
      <c r="E8" s="20">
        <v>14203</v>
      </c>
      <c r="F8" s="20">
        <v>14093</v>
      </c>
    </row>
    <row r="9" spans="1:6" s="108" customFormat="1" ht="15" customHeight="1">
      <c r="A9" s="97" t="s">
        <v>130</v>
      </c>
      <c r="B9" s="20">
        <v>33396</v>
      </c>
      <c r="C9" s="20">
        <v>33440</v>
      </c>
      <c r="D9" s="152">
        <v>33543</v>
      </c>
      <c r="E9" s="20">
        <v>33489</v>
      </c>
      <c r="F9" s="20">
        <v>33417</v>
      </c>
    </row>
    <row r="10" spans="1:6" s="108" customFormat="1" ht="15" customHeight="1">
      <c r="A10" s="97" t="s">
        <v>131</v>
      </c>
      <c r="B10" s="20">
        <v>51344</v>
      </c>
      <c r="C10" s="20">
        <v>51323</v>
      </c>
      <c r="D10" s="152">
        <v>51280</v>
      </c>
      <c r="E10" s="20">
        <v>51161</v>
      </c>
      <c r="F10" s="20">
        <v>51052</v>
      </c>
    </row>
    <row r="11" spans="1:6" s="108" customFormat="1" ht="15" customHeight="1">
      <c r="A11" s="97" t="s">
        <v>132</v>
      </c>
      <c r="B11" s="20">
        <v>11954</v>
      </c>
      <c r="C11" s="20">
        <v>11996</v>
      </c>
      <c r="D11" s="152">
        <v>11936</v>
      </c>
      <c r="E11" s="20">
        <v>11874</v>
      </c>
      <c r="F11" s="20">
        <v>11789</v>
      </c>
    </row>
    <row r="12" spans="1:6" s="108" customFormat="1" ht="15" customHeight="1">
      <c r="A12" s="97" t="s">
        <v>133</v>
      </c>
      <c r="B12" s="20">
        <v>31714</v>
      </c>
      <c r="C12" s="20">
        <v>31641</v>
      </c>
      <c r="D12" s="152">
        <v>31523</v>
      </c>
      <c r="E12" s="20">
        <v>31324</v>
      </c>
      <c r="F12" s="20">
        <v>31316</v>
      </c>
    </row>
    <row r="13" spans="1:6" s="108" customFormat="1" ht="15" customHeight="1">
      <c r="A13" s="97" t="s">
        <v>134</v>
      </c>
      <c r="B13" s="20">
        <v>43983</v>
      </c>
      <c r="C13" s="20">
        <v>43715</v>
      </c>
      <c r="D13" s="152">
        <v>43523</v>
      </c>
      <c r="E13" s="20">
        <v>43454</v>
      </c>
      <c r="F13" s="20">
        <v>43440</v>
      </c>
    </row>
    <row r="14" spans="1:6" s="108" customFormat="1" ht="15" customHeight="1">
      <c r="A14" s="97" t="s">
        <v>135</v>
      </c>
      <c r="B14" s="20">
        <v>9907</v>
      </c>
      <c r="C14" s="20">
        <v>10180</v>
      </c>
      <c r="D14" s="152">
        <v>10665</v>
      </c>
      <c r="E14" s="20">
        <v>10718</v>
      </c>
      <c r="F14" s="20">
        <v>10885</v>
      </c>
    </row>
    <row r="15" spans="1:6" s="108" customFormat="1" ht="15" customHeight="1">
      <c r="A15" s="97" t="s">
        <v>110</v>
      </c>
      <c r="B15" s="20">
        <v>35108</v>
      </c>
      <c r="C15" s="20">
        <v>36033</v>
      </c>
      <c r="D15" s="152">
        <v>36221</v>
      </c>
      <c r="E15" s="20">
        <v>36272</v>
      </c>
      <c r="F15" s="20">
        <v>36348</v>
      </c>
    </row>
    <row r="16" spans="1:6" s="108" customFormat="1" ht="15" customHeight="1">
      <c r="A16" s="97" t="s">
        <v>136</v>
      </c>
      <c r="B16" s="20">
        <v>22091</v>
      </c>
      <c r="C16" s="20">
        <v>21956</v>
      </c>
      <c r="D16" s="152">
        <v>21803</v>
      </c>
      <c r="E16" s="20">
        <v>21674</v>
      </c>
      <c r="F16" s="20">
        <v>21451</v>
      </c>
    </row>
    <row r="17" spans="1:6" s="108" customFormat="1" ht="15" customHeight="1">
      <c r="A17" s="97" t="s">
        <v>112</v>
      </c>
      <c r="B17" s="20">
        <v>8706</v>
      </c>
      <c r="C17" s="20">
        <v>8694</v>
      </c>
      <c r="D17" s="152">
        <v>8709</v>
      </c>
      <c r="E17" s="20">
        <v>8770</v>
      </c>
      <c r="F17" s="20">
        <v>8750</v>
      </c>
    </row>
    <row r="18" spans="1:6" s="108" customFormat="1" ht="15" customHeight="1">
      <c r="A18" s="97" t="s">
        <v>137</v>
      </c>
      <c r="B18" s="20">
        <v>16190</v>
      </c>
      <c r="C18" s="20">
        <v>16407</v>
      </c>
      <c r="D18" s="152">
        <v>16343</v>
      </c>
      <c r="E18" s="20">
        <v>16322</v>
      </c>
      <c r="F18" s="20">
        <v>16328</v>
      </c>
    </row>
    <row r="19" spans="1:6" s="108" customFormat="1" ht="15" customHeight="1">
      <c r="A19" s="102" t="s">
        <v>114</v>
      </c>
      <c r="B19" s="35">
        <v>27531</v>
      </c>
      <c r="C19" s="35">
        <v>27549</v>
      </c>
      <c r="D19" s="153">
        <v>27349</v>
      </c>
      <c r="E19" s="35">
        <v>27018</v>
      </c>
      <c r="F19" s="35">
        <v>26843</v>
      </c>
    </row>
    <row r="20" spans="1:6" s="108" customFormat="1" ht="15" customHeight="1">
      <c r="C20" s="154"/>
      <c r="D20" s="154"/>
      <c r="E20" s="154"/>
      <c r="F20" s="81" t="s">
        <v>118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zoomScale="110" zoomScaleNormal="110" workbookViewId="0"/>
  </sheetViews>
  <sheetFormatPr defaultColWidth="9" defaultRowHeight="15" customHeight="1"/>
  <cols>
    <col min="1" max="1" width="13.125" style="115" customWidth="1"/>
    <col min="2" max="5" width="7.5" style="108" customWidth="1"/>
    <col min="6" max="6" width="13.125" style="108" customWidth="1"/>
    <col min="7" max="10" width="7.5" style="108" customWidth="1"/>
    <col min="11" max="16384" width="9" style="108"/>
  </cols>
  <sheetData>
    <row r="1" spans="1:10" s="61" customFormat="1" ht="15" customHeight="1">
      <c r="A1" s="519" t="s">
        <v>861</v>
      </c>
    </row>
    <row r="2" spans="1:10" s="61" customFormat="1" ht="15" customHeight="1">
      <c r="A2" s="155"/>
    </row>
    <row r="3" spans="1:10" s="155" customFormat="1" ht="15" customHeight="1">
      <c r="A3" s="82" t="s">
        <v>138</v>
      </c>
    </row>
    <row r="4" spans="1:10" s="155" customFormat="1" ht="15" customHeight="1">
      <c r="A4" s="156" t="s">
        <v>67</v>
      </c>
      <c r="B4" s="55"/>
      <c r="C4" s="55"/>
      <c r="J4" s="157" t="s">
        <v>139</v>
      </c>
    </row>
    <row r="5" spans="1:10" ht="13.5" customHeight="1">
      <c r="A5" s="158" t="s">
        <v>140</v>
      </c>
      <c r="B5" s="159" t="s">
        <v>3</v>
      </c>
      <c r="C5" s="159" t="s">
        <v>10</v>
      </c>
      <c r="D5" s="159" t="s">
        <v>11</v>
      </c>
      <c r="E5" s="160" t="s">
        <v>70</v>
      </c>
      <c r="F5" s="161" t="s">
        <v>140</v>
      </c>
      <c r="G5" s="159" t="s">
        <v>3</v>
      </c>
      <c r="H5" s="159" t="s">
        <v>10</v>
      </c>
      <c r="I5" s="160" t="s">
        <v>11</v>
      </c>
      <c r="J5" s="160" t="s">
        <v>70</v>
      </c>
    </row>
    <row r="6" spans="1:10" ht="13.5" customHeight="1">
      <c r="A6" s="162" t="s">
        <v>141</v>
      </c>
      <c r="B6" s="163">
        <f>SUM(B8,B20,B33,G8,G24,G33,B66,B89,B100,G75,G87,G94,G111)</f>
        <v>161779</v>
      </c>
      <c r="C6" s="164">
        <f>SUM(C8,C20,C33,H8,H24,H33,C66,C89,C100,H75,H87,H94,H111)</f>
        <v>169773</v>
      </c>
      <c r="D6" s="164">
        <f>SUM(D8,D20,D33,I8,I24,I33,D66,D89,D100,I75,I87,I94,I111)</f>
        <v>173289</v>
      </c>
      <c r="E6" s="165">
        <f>SUM(E8,E20,E33,J8,J24,J33,E66,E89,E100,J75,J87,J94,J111)</f>
        <v>343062</v>
      </c>
      <c r="F6" s="166"/>
      <c r="G6" s="167"/>
      <c r="H6" s="168"/>
      <c r="I6" s="168"/>
      <c r="J6" s="168"/>
    </row>
    <row r="7" spans="1:10" ht="13.5" customHeight="1">
      <c r="A7" s="169"/>
      <c r="B7" s="170"/>
      <c r="C7" s="171"/>
      <c r="D7" s="171"/>
      <c r="E7" s="171"/>
      <c r="F7" s="166" t="s">
        <v>142</v>
      </c>
      <c r="G7" s="167"/>
      <c r="H7" s="168"/>
      <c r="I7" s="168"/>
      <c r="J7" s="168"/>
    </row>
    <row r="8" spans="1:10" ht="13.5" customHeight="1">
      <c r="A8" s="172" t="s">
        <v>143</v>
      </c>
      <c r="B8" s="173">
        <v>17016</v>
      </c>
      <c r="C8" s="174">
        <v>18203</v>
      </c>
      <c r="D8" s="174">
        <v>19147</v>
      </c>
      <c r="E8" s="174">
        <v>37350</v>
      </c>
      <c r="F8" s="175" t="s">
        <v>144</v>
      </c>
      <c r="G8" s="173">
        <v>24111</v>
      </c>
      <c r="H8" s="174">
        <v>24934</v>
      </c>
      <c r="I8" s="174">
        <v>26118</v>
      </c>
      <c r="J8" s="174">
        <v>51052</v>
      </c>
    </row>
    <row r="9" spans="1:10" ht="13.5" customHeight="1">
      <c r="A9" s="169" t="s">
        <v>145</v>
      </c>
      <c r="B9" s="176">
        <v>2763</v>
      </c>
      <c r="C9" s="177">
        <v>3114</v>
      </c>
      <c r="D9" s="177">
        <v>3174</v>
      </c>
      <c r="E9" s="177">
        <v>6288</v>
      </c>
      <c r="F9" s="178" t="s">
        <v>146</v>
      </c>
      <c r="G9" s="176">
        <v>1998</v>
      </c>
      <c r="H9" s="177">
        <v>2209</v>
      </c>
      <c r="I9" s="177">
        <v>2198</v>
      </c>
      <c r="J9" s="177">
        <v>4407</v>
      </c>
    </row>
    <row r="10" spans="1:10" ht="13.5" customHeight="1">
      <c r="A10" s="169" t="s">
        <v>147</v>
      </c>
      <c r="B10" s="176">
        <v>3992</v>
      </c>
      <c r="C10" s="177">
        <v>4298</v>
      </c>
      <c r="D10" s="177">
        <v>4570</v>
      </c>
      <c r="E10" s="177">
        <v>8868</v>
      </c>
      <c r="F10" s="178" t="s">
        <v>148</v>
      </c>
      <c r="G10" s="176">
        <v>718</v>
      </c>
      <c r="H10" s="177">
        <v>844</v>
      </c>
      <c r="I10" s="177">
        <v>877</v>
      </c>
      <c r="J10" s="177">
        <v>1721</v>
      </c>
    </row>
    <row r="11" spans="1:10" ht="13.5" customHeight="1">
      <c r="A11" s="169" t="s">
        <v>149</v>
      </c>
      <c r="B11" s="176">
        <v>1694</v>
      </c>
      <c r="C11" s="177">
        <v>1696</v>
      </c>
      <c r="D11" s="177">
        <v>1882</v>
      </c>
      <c r="E11" s="177">
        <v>3578</v>
      </c>
      <c r="F11" s="178" t="s">
        <v>150</v>
      </c>
      <c r="G11" s="176">
        <v>1433</v>
      </c>
      <c r="H11" s="177">
        <v>1731</v>
      </c>
      <c r="I11" s="177">
        <v>1731</v>
      </c>
      <c r="J11" s="177">
        <v>3462</v>
      </c>
    </row>
    <row r="12" spans="1:10" ht="13.5" customHeight="1">
      <c r="A12" s="169" t="s">
        <v>151</v>
      </c>
      <c r="B12" s="176">
        <v>2619</v>
      </c>
      <c r="C12" s="177">
        <v>2890</v>
      </c>
      <c r="D12" s="177">
        <v>2995</v>
      </c>
      <c r="E12" s="177">
        <v>5885</v>
      </c>
      <c r="F12" s="178" t="s">
        <v>152</v>
      </c>
      <c r="G12" s="176">
        <v>630</v>
      </c>
      <c r="H12" s="177">
        <v>786</v>
      </c>
      <c r="I12" s="177">
        <v>729</v>
      </c>
      <c r="J12" s="177">
        <v>1515</v>
      </c>
    </row>
    <row r="13" spans="1:10" ht="13.5" customHeight="1">
      <c r="A13" s="169" t="s">
        <v>153</v>
      </c>
      <c r="B13" s="176">
        <v>3189</v>
      </c>
      <c r="C13" s="177">
        <v>3492</v>
      </c>
      <c r="D13" s="177">
        <v>3559</v>
      </c>
      <c r="E13" s="177">
        <v>7051</v>
      </c>
      <c r="F13" s="178" t="s">
        <v>154</v>
      </c>
      <c r="G13" s="176">
        <v>325</v>
      </c>
      <c r="H13" s="177">
        <v>328</v>
      </c>
      <c r="I13" s="177">
        <v>332</v>
      </c>
      <c r="J13" s="177">
        <v>660</v>
      </c>
    </row>
    <row r="14" spans="1:10" ht="13.5" customHeight="1">
      <c r="A14" s="169" t="s">
        <v>155</v>
      </c>
      <c r="B14" s="176">
        <v>666</v>
      </c>
      <c r="C14" s="177">
        <v>688</v>
      </c>
      <c r="D14" s="177">
        <v>806</v>
      </c>
      <c r="E14" s="177">
        <v>1494</v>
      </c>
      <c r="F14" s="178" t="s">
        <v>156</v>
      </c>
      <c r="G14" s="176">
        <v>6780</v>
      </c>
      <c r="H14" s="177">
        <v>6705</v>
      </c>
      <c r="I14" s="177">
        <v>7010</v>
      </c>
      <c r="J14" s="177">
        <v>13715</v>
      </c>
    </row>
    <row r="15" spans="1:10" ht="13.5" customHeight="1">
      <c r="A15" s="169" t="s">
        <v>157</v>
      </c>
      <c r="B15" s="176">
        <v>691</v>
      </c>
      <c r="C15" s="177">
        <v>571</v>
      </c>
      <c r="D15" s="177">
        <v>607</v>
      </c>
      <c r="E15" s="177">
        <v>1178</v>
      </c>
      <c r="F15" s="178" t="s">
        <v>158</v>
      </c>
      <c r="G15" s="176">
        <v>2031</v>
      </c>
      <c r="H15" s="177">
        <v>2256</v>
      </c>
      <c r="I15" s="177">
        <v>2360</v>
      </c>
      <c r="J15" s="177">
        <v>4616</v>
      </c>
    </row>
    <row r="16" spans="1:10" ht="13.5" customHeight="1">
      <c r="A16" s="169" t="s">
        <v>159</v>
      </c>
      <c r="B16" s="176">
        <v>684</v>
      </c>
      <c r="C16" s="177">
        <v>693</v>
      </c>
      <c r="D16" s="177">
        <v>733</v>
      </c>
      <c r="E16" s="177">
        <v>1426</v>
      </c>
      <c r="F16" s="178" t="s">
        <v>160</v>
      </c>
      <c r="G16" s="176">
        <v>2540</v>
      </c>
      <c r="H16" s="177">
        <v>2564</v>
      </c>
      <c r="I16" s="177">
        <v>2810</v>
      </c>
      <c r="J16" s="177">
        <v>5374</v>
      </c>
    </row>
    <row r="17" spans="1:10" ht="13.5" customHeight="1">
      <c r="A17" s="169" t="s">
        <v>161</v>
      </c>
      <c r="B17" s="176">
        <v>445</v>
      </c>
      <c r="C17" s="177">
        <v>505</v>
      </c>
      <c r="D17" s="177">
        <v>552</v>
      </c>
      <c r="E17" s="177">
        <v>1057</v>
      </c>
      <c r="F17" s="178" t="s">
        <v>162</v>
      </c>
      <c r="G17" s="176">
        <v>1685</v>
      </c>
      <c r="H17" s="177">
        <v>1550</v>
      </c>
      <c r="I17" s="177">
        <v>1708</v>
      </c>
      <c r="J17" s="177">
        <v>3258</v>
      </c>
    </row>
    <row r="18" spans="1:10" ht="13.5" customHeight="1">
      <c r="A18" s="169" t="s">
        <v>163</v>
      </c>
      <c r="B18" s="176">
        <v>273</v>
      </c>
      <c r="C18" s="177">
        <v>256</v>
      </c>
      <c r="D18" s="177">
        <v>269</v>
      </c>
      <c r="E18" s="177">
        <v>525</v>
      </c>
      <c r="F18" s="178" t="s">
        <v>164</v>
      </c>
      <c r="G18" s="176">
        <v>1112</v>
      </c>
      <c r="H18" s="177">
        <v>1009</v>
      </c>
      <c r="I18" s="177">
        <v>1087</v>
      </c>
      <c r="J18" s="177">
        <v>2096</v>
      </c>
    </row>
    <row r="19" spans="1:10" ht="13.5" customHeight="1">
      <c r="A19" s="169"/>
      <c r="B19" s="179"/>
      <c r="C19" s="180"/>
      <c r="D19" s="180"/>
      <c r="E19" s="180"/>
      <c r="F19" s="178" t="s">
        <v>165</v>
      </c>
      <c r="G19" s="176">
        <v>1565</v>
      </c>
      <c r="H19" s="177">
        <v>1507</v>
      </c>
      <c r="I19" s="177">
        <v>1640</v>
      </c>
      <c r="J19" s="177">
        <v>3147</v>
      </c>
    </row>
    <row r="20" spans="1:10" ht="13.5" customHeight="1">
      <c r="A20" s="172" t="s">
        <v>166</v>
      </c>
      <c r="B20" s="173">
        <v>6422</v>
      </c>
      <c r="C20" s="174">
        <v>6969</v>
      </c>
      <c r="D20" s="174">
        <v>7124</v>
      </c>
      <c r="E20" s="174">
        <v>14093</v>
      </c>
      <c r="F20" s="178" t="s">
        <v>167</v>
      </c>
      <c r="G20" s="176">
        <v>959</v>
      </c>
      <c r="H20" s="177">
        <v>1066</v>
      </c>
      <c r="I20" s="177">
        <v>1132</v>
      </c>
      <c r="J20" s="177">
        <v>2198</v>
      </c>
    </row>
    <row r="21" spans="1:10" ht="13.5" customHeight="1">
      <c r="A21" s="169" t="s">
        <v>168</v>
      </c>
      <c r="B21" s="176">
        <v>2382</v>
      </c>
      <c r="C21" s="177">
        <v>2596</v>
      </c>
      <c r="D21" s="177">
        <v>2648</v>
      </c>
      <c r="E21" s="177">
        <v>5244</v>
      </c>
      <c r="F21" s="178" t="s">
        <v>169</v>
      </c>
      <c r="G21" s="176">
        <v>1302</v>
      </c>
      <c r="H21" s="177">
        <v>1278</v>
      </c>
      <c r="I21" s="177">
        <v>1387</v>
      </c>
      <c r="J21" s="177">
        <v>2665</v>
      </c>
    </row>
    <row r="22" spans="1:10" ht="13.5" customHeight="1">
      <c r="A22" s="169" t="s">
        <v>170</v>
      </c>
      <c r="B22" s="176">
        <v>236</v>
      </c>
      <c r="C22" s="177">
        <v>218</v>
      </c>
      <c r="D22" s="177">
        <v>279</v>
      </c>
      <c r="E22" s="177">
        <v>497</v>
      </c>
      <c r="F22" s="178" t="s">
        <v>171</v>
      </c>
      <c r="G22" s="176">
        <v>1033</v>
      </c>
      <c r="H22" s="177">
        <v>1101</v>
      </c>
      <c r="I22" s="177">
        <v>1117</v>
      </c>
      <c r="J22" s="177">
        <v>2218</v>
      </c>
    </row>
    <row r="23" spans="1:10" ht="13.5" customHeight="1">
      <c r="A23" s="169" t="s">
        <v>172</v>
      </c>
      <c r="B23" s="176">
        <v>424</v>
      </c>
      <c r="C23" s="177">
        <v>455</v>
      </c>
      <c r="D23" s="177">
        <v>410</v>
      </c>
      <c r="E23" s="177">
        <v>865</v>
      </c>
      <c r="F23" s="178"/>
      <c r="G23" s="181"/>
      <c r="H23" s="182"/>
      <c r="I23" s="182"/>
      <c r="J23" s="182"/>
    </row>
    <row r="24" spans="1:10" ht="13.5" customHeight="1">
      <c r="A24" s="169" t="s">
        <v>173</v>
      </c>
      <c r="B24" s="176">
        <v>308</v>
      </c>
      <c r="C24" s="177">
        <v>366</v>
      </c>
      <c r="D24" s="177">
        <v>331</v>
      </c>
      <c r="E24" s="177">
        <v>697</v>
      </c>
      <c r="F24" s="175" t="s">
        <v>174</v>
      </c>
      <c r="G24" s="173">
        <v>5509</v>
      </c>
      <c r="H24" s="174">
        <v>5981</v>
      </c>
      <c r="I24" s="174">
        <v>5808</v>
      </c>
      <c r="J24" s="174">
        <v>11789</v>
      </c>
    </row>
    <row r="25" spans="1:10" ht="13.5" customHeight="1">
      <c r="A25" s="169" t="s">
        <v>175</v>
      </c>
      <c r="B25" s="176">
        <v>493</v>
      </c>
      <c r="C25" s="177">
        <v>540</v>
      </c>
      <c r="D25" s="177">
        <v>550</v>
      </c>
      <c r="E25" s="177">
        <v>1090</v>
      </c>
      <c r="F25" s="178" t="s">
        <v>176</v>
      </c>
      <c r="G25" s="176">
        <v>145</v>
      </c>
      <c r="H25" s="177">
        <v>164</v>
      </c>
      <c r="I25" s="177">
        <v>150</v>
      </c>
      <c r="J25" s="177">
        <v>314</v>
      </c>
    </row>
    <row r="26" spans="1:10" ht="13.5" customHeight="1">
      <c r="A26" s="169" t="s">
        <v>177</v>
      </c>
      <c r="B26" s="176">
        <v>72</v>
      </c>
      <c r="C26" s="177">
        <v>93</v>
      </c>
      <c r="D26" s="177">
        <v>82</v>
      </c>
      <c r="E26" s="177">
        <v>175</v>
      </c>
      <c r="F26" s="178" t="s">
        <v>178</v>
      </c>
      <c r="G26" s="176">
        <v>171</v>
      </c>
      <c r="H26" s="177">
        <v>201</v>
      </c>
      <c r="I26" s="177">
        <v>214</v>
      </c>
      <c r="J26" s="177">
        <v>415</v>
      </c>
    </row>
    <row r="27" spans="1:10" ht="13.5" customHeight="1">
      <c r="A27" s="169" t="s">
        <v>179</v>
      </c>
      <c r="B27" s="176">
        <v>888</v>
      </c>
      <c r="C27" s="177">
        <v>1012</v>
      </c>
      <c r="D27" s="177">
        <v>997</v>
      </c>
      <c r="E27" s="177">
        <v>2009</v>
      </c>
      <c r="F27" s="178" t="s">
        <v>180</v>
      </c>
      <c r="G27" s="176">
        <v>316</v>
      </c>
      <c r="H27" s="177">
        <v>342</v>
      </c>
      <c r="I27" s="177">
        <v>318</v>
      </c>
      <c r="J27" s="177">
        <v>660</v>
      </c>
    </row>
    <row r="28" spans="1:10" ht="13.5" customHeight="1">
      <c r="A28" s="169" t="s">
        <v>181</v>
      </c>
      <c r="B28" s="176">
        <v>481</v>
      </c>
      <c r="C28" s="177">
        <v>463</v>
      </c>
      <c r="D28" s="177">
        <v>553</v>
      </c>
      <c r="E28" s="177">
        <v>1016</v>
      </c>
      <c r="F28" s="178" t="s">
        <v>182</v>
      </c>
      <c r="G28" s="176">
        <v>4194</v>
      </c>
      <c r="H28" s="177">
        <v>4470</v>
      </c>
      <c r="I28" s="177">
        <v>4435</v>
      </c>
      <c r="J28" s="177">
        <v>8905</v>
      </c>
    </row>
    <row r="29" spans="1:10" ht="13.5" customHeight="1">
      <c r="A29" s="169" t="s">
        <v>183</v>
      </c>
      <c r="B29" s="176">
        <v>406</v>
      </c>
      <c r="C29" s="177">
        <v>443</v>
      </c>
      <c r="D29" s="177">
        <v>457</v>
      </c>
      <c r="E29" s="177">
        <v>900</v>
      </c>
      <c r="F29" s="178" t="s">
        <v>184</v>
      </c>
      <c r="G29" s="176">
        <v>443</v>
      </c>
      <c r="H29" s="177">
        <v>502</v>
      </c>
      <c r="I29" s="177">
        <v>436</v>
      </c>
      <c r="J29" s="177">
        <v>938</v>
      </c>
    </row>
    <row r="30" spans="1:10" ht="13.5" customHeight="1">
      <c r="A30" s="169" t="s">
        <v>185</v>
      </c>
      <c r="B30" s="176">
        <v>397</v>
      </c>
      <c r="C30" s="177">
        <v>432</v>
      </c>
      <c r="D30" s="177">
        <v>447</v>
      </c>
      <c r="E30" s="177">
        <v>879</v>
      </c>
      <c r="F30" s="178" t="s">
        <v>186</v>
      </c>
      <c r="G30" s="176">
        <v>164</v>
      </c>
      <c r="H30" s="177">
        <v>215</v>
      </c>
      <c r="I30" s="177">
        <v>178</v>
      </c>
      <c r="J30" s="177">
        <v>393</v>
      </c>
    </row>
    <row r="31" spans="1:10" ht="13.5" customHeight="1">
      <c r="A31" s="169" t="s">
        <v>187</v>
      </c>
      <c r="B31" s="176">
        <v>335</v>
      </c>
      <c r="C31" s="177">
        <v>351</v>
      </c>
      <c r="D31" s="177">
        <v>370</v>
      </c>
      <c r="E31" s="177">
        <v>721</v>
      </c>
      <c r="F31" s="178" t="s">
        <v>188</v>
      </c>
      <c r="G31" s="176">
        <v>76</v>
      </c>
      <c r="H31" s="177">
        <v>87</v>
      </c>
      <c r="I31" s="177">
        <v>77</v>
      </c>
      <c r="J31" s="177">
        <v>164</v>
      </c>
    </row>
    <row r="32" spans="1:10" ht="13.5" customHeight="1">
      <c r="A32" s="169"/>
      <c r="B32" s="179"/>
      <c r="C32" s="180"/>
      <c r="D32" s="180"/>
      <c r="E32" s="180"/>
      <c r="F32" s="178"/>
      <c r="G32" s="181"/>
      <c r="H32" s="182"/>
      <c r="I32" s="182"/>
      <c r="J32" s="182"/>
    </row>
    <row r="33" spans="1:10" ht="13.5" customHeight="1">
      <c r="A33" s="172" t="s">
        <v>189</v>
      </c>
      <c r="B33" s="173">
        <v>14899</v>
      </c>
      <c r="C33" s="174">
        <v>16616</v>
      </c>
      <c r="D33" s="174">
        <v>16801</v>
      </c>
      <c r="E33" s="174">
        <v>33417</v>
      </c>
      <c r="F33" s="175" t="s">
        <v>190</v>
      </c>
      <c r="G33" s="173">
        <v>14548</v>
      </c>
      <c r="H33" s="174">
        <v>15659</v>
      </c>
      <c r="I33" s="174">
        <v>15657</v>
      </c>
      <c r="J33" s="174">
        <v>31316</v>
      </c>
    </row>
    <row r="34" spans="1:10" ht="13.5" customHeight="1">
      <c r="A34" s="169" t="s">
        <v>191</v>
      </c>
      <c r="B34" s="176">
        <v>281</v>
      </c>
      <c r="C34" s="177">
        <v>244</v>
      </c>
      <c r="D34" s="177">
        <v>267</v>
      </c>
      <c r="E34" s="177">
        <v>511</v>
      </c>
      <c r="F34" s="178" t="s">
        <v>192</v>
      </c>
      <c r="G34" s="176">
        <v>952</v>
      </c>
      <c r="H34" s="177">
        <v>942</v>
      </c>
      <c r="I34" s="177">
        <v>1014</v>
      </c>
      <c r="J34" s="177">
        <v>1956</v>
      </c>
    </row>
    <row r="35" spans="1:10" ht="13.5" customHeight="1">
      <c r="A35" s="169" t="s">
        <v>193</v>
      </c>
      <c r="B35" s="176">
        <v>873</v>
      </c>
      <c r="C35" s="177">
        <v>885</v>
      </c>
      <c r="D35" s="177">
        <v>971</v>
      </c>
      <c r="E35" s="177">
        <v>1856</v>
      </c>
      <c r="F35" s="178" t="s">
        <v>194</v>
      </c>
      <c r="G35" s="176">
        <v>784</v>
      </c>
      <c r="H35" s="177">
        <v>845</v>
      </c>
      <c r="I35" s="177">
        <v>801</v>
      </c>
      <c r="J35" s="177">
        <v>1646</v>
      </c>
    </row>
    <row r="36" spans="1:10" ht="13.5" customHeight="1">
      <c r="A36" s="169" t="s">
        <v>195</v>
      </c>
      <c r="B36" s="176">
        <v>574</v>
      </c>
      <c r="C36" s="177">
        <v>646</v>
      </c>
      <c r="D36" s="177">
        <v>626</v>
      </c>
      <c r="E36" s="177">
        <v>1272</v>
      </c>
      <c r="F36" s="178" t="s">
        <v>196</v>
      </c>
      <c r="G36" s="176">
        <v>1384</v>
      </c>
      <c r="H36" s="177">
        <v>1448</v>
      </c>
      <c r="I36" s="177">
        <v>1375</v>
      </c>
      <c r="J36" s="177">
        <v>2823</v>
      </c>
    </row>
    <row r="37" spans="1:10" ht="13.5" customHeight="1">
      <c r="A37" s="169" t="s">
        <v>197</v>
      </c>
      <c r="B37" s="176">
        <v>34</v>
      </c>
      <c r="C37" s="177">
        <v>36</v>
      </c>
      <c r="D37" s="177">
        <v>43</v>
      </c>
      <c r="E37" s="177">
        <v>79</v>
      </c>
      <c r="F37" s="178" t="s">
        <v>198</v>
      </c>
      <c r="G37" s="176">
        <v>488</v>
      </c>
      <c r="H37" s="177">
        <v>483</v>
      </c>
      <c r="I37" s="177">
        <v>462</v>
      </c>
      <c r="J37" s="177">
        <v>945</v>
      </c>
    </row>
    <row r="38" spans="1:10" ht="13.5" customHeight="1">
      <c r="A38" s="169" t="s">
        <v>199</v>
      </c>
      <c r="B38" s="176">
        <v>1168</v>
      </c>
      <c r="C38" s="177">
        <v>1147</v>
      </c>
      <c r="D38" s="177">
        <v>1129</v>
      </c>
      <c r="E38" s="177">
        <v>2276</v>
      </c>
      <c r="F38" s="178" t="s">
        <v>200</v>
      </c>
      <c r="G38" s="176">
        <v>1407</v>
      </c>
      <c r="H38" s="177">
        <v>1425</v>
      </c>
      <c r="I38" s="177">
        <v>1545</v>
      </c>
      <c r="J38" s="177">
        <v>2970</v>
      </c>
    </row>
    <row r="39" spans="1:10" ht="13.5" customHeight="1">
      <c r="A39" s="169" t="s">
        <v>201</v>
      </c>
      <c r="B39" s="176">
        <v>1144</v>
      </c>
      <c r="C39" s="177">
        <v>1190</v>
      </c>
      <c r="D39" s="177">
        <v>1065</v>
      </c>
      <c r="E39" s="177">
        <v>2255</v>
      </c>
      <c r="F39" s="178" t="s">
        <v>202</v>
      </c>
      <c r="G39" s="176">
        <v>1235</v>
      </c>
      <c r="H39" s="177">
        <v>1364</v>
      </c>
      <c r="I39" s="177">
        <v>1357</v>
      </c>
      <c r="J39" s="177">
        <v>2721</v>
      </c>
    </row>
    <row r="40" spans="1:10" ht="13.5" customHeight="1">
      <c r="A40" s="169" t="s">
        <v>203</v>
      </c>
      <c r="B40" s="176">
        <v>675</v>
      </c>
      <c r="C40" s="177">
        <v>699</v>
      </c>
      <c r="D40" s="177">
        <v>703</v>
      </c>
      <c r="E40" s="177">
        <v>1402</v>
      </c>
      <c r="F40" s="178" t="s">
        <v>204</v>
      </c>
      <c r="G40" s="176">
        <v>1225</v>
      </c>
      <c r="H40" s="177">
        <v>1317</v>
      </c>
      <c r="I40" s="177">
        <v>1354</v>
      </c>
      <c r="J40" s="177">
        <v>2671</v>
      </c>
    </row>
    <row r="41" spans="1:10" ht="13.5" customHeight="1">
      <c r="A41" s="169" t="s">
        <v>205</v>
      </c>
      <c r="B41" s="176">
        <v>646</v>
      </c>
      <c r="C41" s="177">
        <v>684</v>
      </c>
      <c r="D41" s="177">
        <v>680</v>
      </c>
      <c r="E41" s="177">
        <v>1364</v>
      </c>
      <c r="F41" s="178" t="s">
        <v>206</v>
      </c>
      <c r="G41" s="176">
        <v>457</v>
      </c>
      <c r="H41" s="177">
        <v>486</v>
      </c>
      <c r="I41" s="177">
        <v>468</v>
      </c>
      <c r="J41" s="177">
        <v>954</v>
      </c>
    </row>
    <row r="42" spans="1:10" ht="13.5" customHeight="1">
      <c r="A42" s="169" t="s">
        <v>207</v>
      </c>
      <c r="B42" s="176">
        <v>605</v>
      </c>
      <c r="C42" s="177">
        <v>618</v>
      </c>
      <c r="D42" s="177">
        <v>597</v>
      </c>
      <c r="E42" s="177">
        <v>1215</v>
      </c>
      <c r="F42" s="178" t="s">
        <v>208</v>
      </c>
      <c r="G42" s="176">
        <v>664</v>
      </c>
      <c r="H42" s="177">
        <v>736</v>
      </c>
      <c r="I42" s="177">
        <v>732</v>
      </c>
      <c r="J42" s="177">
        <v>1468</v>
      </c>
    </row>
    <row r="43" spans="1:10" ht="13.5" customHeight="1">
      <c r="A43" s="169" t="s">
        <v>209</v>
      </c>
      <c r="B43" s="176">
        <v>888</v>
      </c>
      <c r="C43" s="177">
        <v>1053</v>
      </c>
      <c r="D43" s="177">
        <v>1050</v>
      </c>
      <c r="E43" s="177">
        <v>2103</v>
      </c>
      <c r="F43" s="178" t="s">
        <v>210</v>
      </c>
      <c r="G43" s="176">
        <v>414</v>
      </c>
      <c r="H43" s="177">
        <v>479</v>
      </c>
      <c r="I43" s="177">
        <v>520</v>
      </c>
      <c r="J43" s="177">
        <v>999</v>
      </c>
    </row>
    <row r="44" spans="1:10" ht="13.5" customHeight="1">
      <c r="A44" s="169" t="s">
        <v>211</v>
      </c>
      <c r="B44" s="176">
        <v>889</v>
      </c>
      <c r="C44" s="177">
        <v>1042</v>
      </c>
      <c r="D44" s="177">
        <v>1085</v>
      </c>
      <c r="E44" s="177">
        <v>2127</v>
      </c>
      <c r="F44" s="178" t="s">
        <v>212</v>
      </c>
      <c r="G44" s="176">
        <v>77</v>
      </c>
      <c r="H44" s="177">
        <v>89</v>
      </c>
      <c r="I44" s="177">
        <v>79</v>
      </c>
      <c r="J44" s="177">
        <v>168</v>
      </c>
    </row>
    <row r="45" spans="1:10" ht="13.5" customHeight="1">
      <c r="A45" s="169" t="s">
        <v>213</v>
      </c>
      <c r="B45" s="176">
        <v>834</v>
      </c>
      <c r="C45" s="177">
        <v>1066</v>
      </c>
      <c r="D45" s="177">
        <v>1083</v>
      </c>
      <c r="E45" s="177">
        <v>2149</v>
      </c>
      <c r="F45" s="178" t="s">
        <v>214</v>
      </c>
      <c r="G45" s="176">
        <v>181</v>
      </c>
      <c r="H45" s="177">
        <v>161</v>
      </c>
      <c r="I45" s="177">
        <v>174</v>
      </c>
      <c r="J45" s="177">
        <v>335</v>
      </c>
    </row>
    <row r="46" spans="1:10" ht="13.5" customHeight="1">
      <c r="A46" s="169" t="s">
        <v>215</v>
      </c>
      <c r="B46" s="176">
        <v>610</v>
      </c>
      <c r="C46" s="177">
        <v>745</v>
      </c>
      <c r="D46" s="177">
        <v>774</v>
      </c>
      <c r="E46" s="177">
        <v>1519</v>
      </c>
      <c r="F46" s="178" t="s">
        <v>216</v>
      </c>
      <c r="G46" s="176">
        <v>998</v>
      </c>
      <c r="H46" s="177">
        <v>1114</v>
      </c>
      <c r="I46" s="177">
        <v>1133</v>
      </c>
      <c r="J46" s="177">
        <v>2247</v>
      </c>
    </row>
    <row r="47" spans="1:10" ht="13.5" customHeight="1">
      <c r="A47" s="169" t="s">
        <v>217</v>
      </c>
      <c r="B47" s="176">
        <v>808</v>
      </c>
      <c r="C47" s="177">
        <v>941</v>
      </c>
      <c r="D47" s="177">
        <v>1042</v>
      </c>
      <c r="E47" s="177">
        <v>1983</v>
      </c>
      <c r="F47" s="178" t="s">
        <v>218</v>
      </c>
      <c r="G47" s="176">
        <v>353</v>
      </c>
      <c r="H47" s="177">
        <v>419</v>
      </c>
      <c r="I47" s="177">
        <v>419</v>
      </c>
      <c r="J47" s="177">
        <v>838</v>
      </c>
    </row>
    <row r="48" spans="1:10" ht="13.5" customHeight="1">
      <c r="A48" s="169" t="s">
        <v>219</v>
      </c>
      <c r="B48" s="176">
        <v>67</v>
      </c>
      <c r="C48" s="177">
        <v>76</v>
      </c>
      <c r="D48" s="177">
        <v>79</v>
      </c>
      <c r="E48" s="177">
        <v>155</v>
      </c>
      <c r="F48" s="178" t="s">
        <v>220</v>
      </c>
      <c r="G48" s="176">
        <v>275</v>
      </c>
      <c r="H48" s="177">
        <v>270</v>
      </c>
      <c r="I48" s="177">
        <v>269</v>
      </c>
      <c r="J48" s="177">
        <v>539</v>
      </c>
    </row>
    <row r="49" spans="1:10" ht="13.5" customHeight="1">
      <c r="A49" s="169" t="s">
        <v>221</v>
      </c>
      <c r="B49" s="176">
        <v>80</v>
      </c>
      <c r="C49" s="177">
        <v>91</v>
      </c>
      <c r="D49" s="177">
        <v>88</v>
      </c>
      <c r="E49" s="177">
        <v>179</v>
      </c>
      <c r="F49" s="178" t="s">
        <v>222</v>
      </c>
      <c r="G49" s="176">
        <v>375</v>
      </c>
      <c r="H49" s="177">
        <v>439</v>
      </c>
      <c r="I49" s="177">
        <v>448</v>
      </c>
      <c r="J49" s="177">
        <v>887</v>
      </c>
    </row>
    <row r="50" spans="1:10" ht="13.5" customHeight="1">
      <c r="A50" s="169" t="s">
        <v>223</v>
      </c>
      <c r="B50" s="176">
        <v>25</v>
      </c>
      <c r="C50" s="177">
        <v>29</v>
      </c>
      <c r="D50" s="177">
        <v>28</v>
      </c>
      <c r="E50" s="177">
        <v>57</v>
      </c>
      <c r="F50" s="178" t="s">
        <v>224</v>
      </c>
      <c r="G50" s="176">
        <v>406</v>
      </c>
      <c r="H50" s="177">
        <v>484</v>
      </c>
      <c r="I50" s="177">
        <v>462</v>
      </c>
      <c r="J50" s="177">
        <v>946</v>
      </c>
    </row>
    <row r="51" spans="1:10" ht="13.5" customHeight="1">
      <c r="A51" s="169" t="s">
        <v>225</v>
      </c>
      <c r="B51" s="176">
        <v>31</v>
      </c>
      <c r="C51" s="177">
        <v>31</v>
      </c>
      <c r="D51" s="177">
        <v>32</v>
      </c>
      <c r="E51" s="177">
        <v>63</v>
      </c>
      <c r="F51" s="178" t="s">
        <v>226</v>
      </c>
      <c r="G51" s="176">
        <v>240</v>
      </c>
      <c r="H51" s="177">
        <v>293</v>
      </c>
      <c r="I51" s="177">
        <v>262</v>
      </c>
      <c r="J51" s="177">
        <v>555</v>
      </c>
    </row>
    <row r="52" spans="1:10" ht="13.5" customHeight="1">
      <c r="A52" s="169" t="s">
        <v>227</v>
      </c>
      <c r="B52" s="176">
        <v>115</v>
      </c>
      <c r="C52" s="177">
        <v>121</v>
      </c>
      <c r="D52" s="177">
        <v>136</v>
      </c>
      <c r="E52" s="177">
        <v>257</v>
      </c>
      <c r="F52" s="178" t="s">
        <v>228</v>
      </c>
      <c r="G52" s="176">
        <v>311</v>
      </c>
      <c r="H52" s="177">
        <v>335</v>
      </c>
      <c r="I52" s="177">
        <v>336</v>
      </c>
      <c r="J52" s="177">
        <v>671</v>
      </c>
    </row>
    <row r="53" spans="1:10" ht="13.5" customHeight="1">
      <c r="A53" s="169" t="s">
        <v>229</v>
      </c>
      <c r="B53" s="176">
        <v>59</v>
      </c>
      <c r="C53" s="177">
        <v>75</v>
      </c>
      <c r="D53" s="177">
        <v>77</v>
      </c>
      <c r="E53" s="177">
        <v>152</v>
      </c>
      <c r="F53" s="178" t="s">
        <v>230</v>
      </c>
      <c r="G53" s="176">
        <v>402</v>
      </c>
      <c r="H53" s="177">
        <v>418</v>
      </c>
      <c r="I53" s="177">
        <v>431</v>
      </c>
      <c r="J53" s="177">
        <v>849</v>
      </c>
    </row>
    <row r="54" spans="1:10" ht="13.5" customHeight="1">
      <c r="A54" s="169" t="s">
        <v>231</v>
      </c>
      <c r="B54" s="176">
        <v>73</v>
      </c>
      <c r="C54" s="177">
        <v>30</v>
      </c>
      <c r="D54" s="177">
        <v>58</v>
      </c>
      <c r="E54" s="177">
        <v>88</v>
      </c>
      <c r="F54" s="178" t="s">
        <v>232</v>
      </c>
      <c r="G54" s="176">
        <v>247</v>
      </c>
      <c r="H54" s="177">
        <v>265</v>
      </c>
      <c r="I54" s="177">
        <v>268</v>
      </c>
      <c r="J54" s="177">
        <v>533</v>
      </c>
    </row>
    <row r="55" spans="1:10" ht="13.5" customHeight="1">
      <c r="A55" s="169" t="s">
        <v>233</v>
      </c>
      <c r="B55" s="176">
        <v>70</v>
      </c>
      <c r="C55" s="177">
        <v>86</v>
      </c>
      <c r="D55" s="177">
        <v>81</v>
      </c>
      <c r="E55" s="177">
        <v>167</v>
      </c>
      <c r="F55" s="178" t="s">
        <v>234</v>
      </c>
      <c r="G55" s="176">
        <v>436</v>
      </c>
      <c r="H55" s="177">
        <v>489</v>
      </c>
      <c r="I55" s="177">
        <v>464</v>
      </c>
      <c r="J55" s="177">
        <v>953</v>
      </c>
    </row>
    <row r="56" spans="1:10" ht="13.5" customHeight="1">
      <c r="A56" s="169" t="s">
        <v>235</v>
      </c>
      <c r="B56" s="176">
        <v>789</v>
      </c>
      <c r="C56" s="177">
        <v>830</v>
      </c>
      <c r="D56" s="177">
        <v>866</v>
      </c>
      <c r="E56" s="177">
        <v>1696</v>
      </c>
      <c r="F56" s="178" t="s">
        <v>236</v>
      </c>
      <c r="G56" s="176">
        <v>364</v>
      </c>
      <c r="H56" s="177">
        <v>409</v>
      </c>
      <c r="I56" s="177">
        <v>417</v>
      </c>
      <c r="J56" s="177">
        <v>826</v>
      </c>
    </row>
    <row r="57" spans="1:10" ht="13.5" customHeight="1">
      <c r="A57" s="169" t="s">
        <v>237</v>
      </c>
      <c r="B57" s="176">
        <v>566</v>
      </c>
      <c r="C57" s="177">
        <v>696</v>
      </c>
      <c r="D57" s="177">
        <v>689</v>
      </c>
      <c r="E57" s="177">
        <v>1385</v>
      </c>
      <c r="F57" s="178" t="s">
        <v>238</v>
      </c>
      <c r="G57" s="176">
        <v>249</v>
      </c>
      <c r="H57" s="177">
        <v>275</v>
      </c>
      <c r="I57" s="177">
        <v>271</v>
      </c>
      <c r="J57" s="177">
        <v>546</v>
      </c>
    </row>
    <row r="58" spans="1:10" ht="13.5" customHeight="1">
      <c r="A58" s="169" t="s">
        <v>239</v>
      </c>
      <c r="B58" s="176">
        <v>617</v>
      </c>
      <c r="C58" s="177">
        <v>782</v>
      </c>
      <c r="D58" s="177">
        <v>795</v>
      </c>
      <c r="E58" s="177">
        <v>1577</v>
      </c>
      <c r="F58" s="178" t="s">
        <v>240</v>
      </c>
      <c r="G58" s="176">
        <v>266</v>
      </c>
      <c r="H58" s="177">
        <v>307</v>
      </c>
      <c r="I58" s="177">
        <v>268</v>
      </c>
      <c r="J58" s="177">
        <v>575</v>
      </c>
    </row>
    <row r="59" spans="1:10" ht="13.5" customHeight="1">
      <c r="A59" s="169" t="s">
        <v>241</v>
      </c>
      <c r="B59" s="176">
        <v>829</v>
      </c>
      <c r="C59" s="177">
        <v>1026</v>
      </c>
      <c r="D59" s="177">
        <v>1034</v>
      </c>
      <c r="E59" s="177">
        <v>2060</v>
      </c>
      <c r="F59" s="183" t="s">
        <v>242</v>
      </c>
      <c r="G59" s="176">
        <v>358</v>
      </c>
      <c r="H59" s="177">
        <v>367</v>
      </c>
      <c r="I59" s="177">
        <v>328</v>
      </c>
      <c r="J59" s="177">
        <v>695</v>
      </c>
    </row>
    <row r="60" spans="1:10" ht="13.5" customHeight="1">
      <c r="A60" s="169" t="s">
        <v>243</v>
      </c>
      <c r="B60" s="176">
        <v>865</v>
      </c>
      <c r="C60" s="177">
        <v>927</v>
      </c>
      <c r="D60" s="177">
        <v>960</v>
      </c>
      <c r="E60" s="177">
        <v>1887</v>
      </c>
      <c r="F60" s="178"/>
      <c r="G60" s="184"/>
      <c r="H60" s="185"/>
      <c r="I60" s="185"/>
      <c r="J60" s="185"/>
    </row>
    <row r="61" spans="1:10" ht="13.5" customHeight="1">
      <c r="A61" s="169" t="s">
        <v>244</v>
      </c>
      <c r="B61" s="176">
        <v>309</v>
      </c>
      <c r="C61" s="177">
        <v>369</v>
      </c>
      <c r="D61" s="177">
        <v>353</v>
      </c>
      <c r="E61" s="177">
        <v>722</v>
      </c>
      <c r="F61" s="178"/>
      <c r="G61" s="186"/>
      <c r="H61" s="187"/>
      <c r="I61" s="187"/>
      <c r="J61" s="187"/>
    </row>
    <row r="62" spans="1:10" ht="13.5" customHeight="1">
      <c r="A62" s="188" t="s">
        <v>245</v>
      </c>
      <c r="B62" s="189">
        <v>375</v>
      </c>
      <c r="C62" s="190">
        <v>451</v>
      </c>
      <c r="D62" s="190">
        <v>410</v>
      </c>
      <c r="E62" s="191">
        <v>861</v>
      </c>
      <c r="F62" s="192"/>
      <c r="G62" s="193"/>
      <c r="H62" s="194"/>
      <c r="I62" s="194"/>
      <c r="J62" s="194"/>
    </row>
    <row r="63" spans="1:10" ht="15" customHeight="1">
      <c r="A63" s="155"/>
      <c r="B63" s="195"/>
      <c r="C63" s="195"/>
      <c r="D63" s="195"/>
      <c r="E63" s="195"/>
      <c r="F63" s="155"/>
      <c r="G63" s="155"/>
      <c r="H63" s="155"/>
      <c r="I63" s="155"/>
      <c r="J63" s="157" t="s">
        <v>246</v>
      </c>
    </row>
    <row r="64" spans="1:10" ht="15" customHeight="1">
      <c r="A64" s="155"/>
      <c r="B64" s="155"/>
      <c r="C64" s="155"/>
      <c r="D64" s="155"/>
      <c r="E64" s="155"/>
      <c r="F64" s="155"/>
      <c r="G64" s="155"/>
      <c r="H64" s="155"/>
      <c r="I64" s="155"/>
      <c r="J64" s="155"/>
    </row>
    <row r="65" spans="1:10" ht="13.5" customHeight="1">
      <c r="A65" s="158" t="s">
        <v>140</v>
      </c>
      <c r="B65" s="159" t="s">
        <v>3</v>
      </c>
      <c r="C65" s="159" t="s">
        <v>10</v>
      </c>
      <c r="D65" s="159" t="s">
        <v>11</v>
      </c>
      <c r="E65" s="160" t="s">
        <v>70</v>
      </c>
      <c r="F65" s="161" t="s">
        <v>140</v>
      </c>
      <c r="G65" s="159" t="s">
        <v>3</v>
      </c>
      <c r="H65" s="159" t="s">
        <v>10</v>
      </c>
      <c r="I65" s="160" t="s">
        <v>11</v>
      </c>
      <c r="J65" s="160" t="s">
        <v>70</v>
      </c>
    </row>
    <row r="66" spans="1:10" ht="13.5" customHeight="1">
      <c r="A66" s="196" t="s">
        <v>247</v>
      </c>
      <c r="B66" s="197">
        <v>21625</v>
      </c>
      <c r="C66" s="198">
        <v>21651</v>
      </c>
      <c r="D66" s="198">
        <v>21789</v>
      </c>
      <c r="E66" s="198">
        <v>43440</v>
      </c>
      <c r="F66" s="199" t="s">
        <v>248</v>
      </c>
      <c r="G66" s="200">
        <v>1027</v>
      </c>
      <c r="H66" s="200">
        <v>1387</v>
      </c>
      <c r="I66" s="200">
        <v>1369</v>
      </c>
      <c r="J66" s="177">
        <v>2756</v>
      </c>
    </row>
    <row r="67" spans="1:10" ht="13.5" customHeight="1">
      <c r="A67" s="201" t="s">
        <v>249</v>
      </c>
      <c r="B67" s="176">
        <v>442</v>
      </c>
      <c r="C67" s="177">
        <v>491</v>
      </c>
      <c r="D67" s="177">
        <v>487</v>
      </c>
      <c r="E67" s="177">
        <v>978</v>
      </c>
      <c r="F67" s="202" t="s">
        <v>250</v>
      </c>
      <c r="G67" s="177">
        <v>993</v>
      </c>
      <c r="H67" s="177">
        <v>1084</v>
      </c>
      <c r="I67" s="177">
        <v>1012</v>
      </c>
      <c r="J67" s="177">
        <v>2096</v>
      </c>
    </row>
    <row r="68" spans="1:10" ht="13.5" customHeight="1">
      <c r="A68" s="201" t="s">
        <v>251</v>
      </c>
      <c r="B68" s="176">
        <v>1183</v>
      </c>
      <c r="C68" s="177">
        <v>1074</v>
      </c>
      <c r="D68" s="177">
        <v>1130</v>
      </c>
      <c r="E68" s="177">
        <v>2204</v>
      </c>
      <c r="F68" s="202" t="s">
        <v>252</v>
      </c>
      <c r="G68" s="177">
        <v>0</v>
      </c>
      <c r="H68" s="177">
        <v>0</v>
      </c>
      <c r="I68" s="177">
        <v>0</v>
      </c>
      <c r="J68" s="177">
        <v>0</v>
      </c>
    </row>
    <row r="69" spans="1:10" ht="13.5" customHeight="1">
      <c r="A69" s="201" t="s">
        <v>253</v>
      </c>
      <c r="B69" s="176">
        <v>1784</v>
      </c>
      <c r="C69" s="177">
        <v>1732</v>
      </c>
      <c r="D69" s="177">
        <v>1720</v>
      </c>
      <c r="E69" s="177">
        <v>3452</v>
      </c>
      <c r="F69" s="202" t="s">
        <v>254</v>
      </c>
      <c r="G69" s="177">
        <v>0</v>
      </c>
      <c r="H69" s="177">
        <v>0</v>
      </c>
      <c r="I69" s="177">
        <v>0</v>
      </c>
      <c r="J69" s="177">
        <v>0</v>
      </c>
    </row>
    <row r="70" spans="1:10" ht="13.5" customHeight="1">
      <c r="A70" s="201" t="s">
        <v>255</v>
      </c>
      <c r="B70" s="176">
        <v>2172</v>
      </c>
      <c r="C70" s="177">
        <v>1999</v>
      </c>
      <c r="D70" s="177">
        <v>2178</v>
      </c>
      <c r="E70" s="177">
        <v>4177</v>
      </c>
      <c r="F70" s="202" t="s">
        <v>256</v>
      </c>
      <c r="G70" s="177">
        <v>1190</v>
      </c>
      <c r="H70" s="177">
        <v>1415</v>
      </c>
      <c r="I70" s="177">
        <v>1397</v>
      </c>
      <c r="J70" s="177">
        <v>2812</v>
      </c>
    </row>
    <row r="71" spans="1:10" ht="13.5" customHeight="1">
      <c r="A71" s="201" t="s">
        <v>257</v>
      </c>
      <c r="B71" s="176">
        <v>2174</v>
      </c>
      <c r="C71" s="177">
        <v>2181</v>
      </c>
      <c r="D71" s="177">
        <v>2146</v>
      </c>
      <c r="E71" s="177">
        <v>4327</v>
      </c>
      <c r="F71" s="202" t="s">
        <v>258</v>
      </c>
      <c r="G71" s="177">
        <v>1499</v>
      </c>
      <c r="H71" s="177">
        <v>1562</v>
      </c>
      <c r="I71" s="177">
        <v>1564</v>
      </c>
      <c r="J71" s="177">
        <v>3126</v>
      </c>
    </row>
    <row r="72" spans="1:10" ht="13.5" customHeight="1">
      <c r="A72" s="201" t="s">
        <v>259</v>
      </c>
      <c r="B72" s="176">
        <v>1635</v>
      </c>
      <c r="C72" s="177">
        <v>1705</v>
      </c>
      <c r="D72" s="177">
        <v>1820</v>
      </c>
      <c r="E72" s="177">
        <v>3525</v>
      </c>
      <c r="F72" s="202" t="s">
        <v>260</v>
      </c>
      <c r="G72" s="177">
        <v>2256</v>
      </c>
      <c r="H72" s="177">
        <v>2834</v>
      </c>
      <c r="I72" s="177">
        <v>3030</v>
      </c>
      <c r="J72" s="177">
        <v>5864</v>
      </c>
    </row>
    <row r="73" spans="1:10" ht="13.5" customHeight="1">
      <c r="A73" s="201" t="s">
        <v>261</v>
      </c>
      <c r="B73" s="176">
        <v>2016</v>
      </c>
      <c r="C73" s="177">
        <v>1794</v>
      </c>
      <c r="D73" s="177">
        <v>1989</v>
      </c>
      <c r="E73" s="177">
        <v>3783</v>
      </c>
      <c r="F73" s="202" t="s">
        <v>262</v>
      </c>
      <c r="G73" s="177">
        <v>883</v>
      </c>
      <c r="H73" s="177">
        <v>1068</v>
      </c>
      <c r="I73" s="177">
        <v>1066</v>
      </c>
      <c r="J73" s="177">
        <v>2134</v>
      </c>
    </row>
    <row r="74" spans="1:10" ht="13.5" customHeight="1">
      <c r="A74" s="201" t="s">
        <v>263</v>
      </c>
      <c r="B74" s="176">
        <v>948</v>
      </c>
      <c r="C74" s="177">
        <v>947</v>
      </c>
      <c r="D74" s="177">
        <v>948</v>
      </c>
      <c r="E74" s="177">
        <v>1895</v>
      </c>
      <c r="F74" s="202"/>
      <c r="G74" s="203"/>
      <c r="H74" s="203"/>
      <c r="I74" s="203"/>
      <c r="J74" s="203"/>
    </row>
    <row r="75" spans="1:10" ht="13.5" customHeight="1">
      <c r="A75" s="201" t="s">
        <v>264</v>
      </c>
      <c r="B75" s="176">
        <v>606</v>
      </c>
      <c r="C75" s="177">
        <v>609</v>
      </c>
      <c r="D75" s="177">
        <v>654</v>
      </c>
      <c r="E75" s="177">
        <v>1263</v>
      </c>
      <c r="F75" s="175" t="s">
        <v>265</v>
      </c>
      <c r="G75" s="204">
        <v>10108</v>
      </c>
      <c r="H75" s="204">
        <v>10568</v>
      </c>
      <c r="I75" s="204">
        <v>10883</v>
      </c>
      <c r="J75" s="204">
        <v>21451</v>
      </c>
    </row>
    <row r="76" spans="1:10" ht="13.5" customHeight="1">
      <c r="A76" s="201" t="s">
        <v>266</v>
      </c>
      <c r="B76" s="176">
        <v>830</v>
      </c>
      <c r="C76" s="177">
        <v>770</v>
      </c>
      <c r="D76" s="177">
        <v>740</v>
      </c>
      <c r="E76" s="177">
        <v>1510</v>
      </c>
      <c r="F76" s="202" t="s">
        <v>267</v>
      </c>
      <c r="G76" s="177">
        <v>2366</v>
      </c>
      <c r="H76" s="177">
        <v>2559</v>
      </c>
      <c r="I76" s="177">
        <v>2622</v>
      </c>
      <c r="J76" s="177">
        <v>5181</v>
      </c>
    </row>
    <row r="77" spans="1:10" ht="13.5" customHeight="1">
      <c r="A77" s="201" t="s">
        <v>268</v>
      </c>
      <c r="B77" s="176">
        <v>994</v>
      </c>
      <c r="C77" s="177">
        <v>902</v>
      </c>
      <c r="D77" s="177">
        <v>731</v>
      </c>
      <c r="E77" s="177">
        <v>1633</v>
      </c>
      <c r="F77" s="202" t="s">
        <v>269</v>
      </c>
      <c r="G77" s="177">
        <v>356</v>
      </c>
      <c r="H77" s="177">
        <v>357</v>
      </c>
      <c r="I77" s="177">
        <v>379</v>
      </c>
      <c r="J77" s="177">
        <v>736</v>
      </c>
    </row>
    <row r="78" spans="1:10" ht="13.5" customHeight="1">
      <c r="A78" s="201" t="s">
        <v>270</v>
      </c>
      <c r="B78" s="176">
        <v>657</v>
      </c>
      <c r="C78" s="177">
        <v>682</v>
      </c>
      <c r="D78" s="177">
        <v>655</v>
      </c>
      <c r="E78" s="177">
        <v>1337</v>
      </c>
      <c r="F78" s="178" t="s">
        <v>271</v>
      </c>
      <c r="G78" s="177">
        <v>329</v>
      </c>
      <c r="H78" s="177">
        <v>290</v>
      </c>
      <c r="I78" s="177">
        <v>315</v>
      </c>
      <c r="J78" s="177">
        <v>605</v>
      </c>
    </row>
    <row r="79" spans="1:10" ht="13.5" customHeight="1">
      <c r="A79" s="201" t="s">
        <v>272</v>
      </c>
      <c r="B79" s="176">
        <v>823</v>
      </c>
      <c r="C79" s="177">
        <v>919</v>
      </c>
      <c r="D79" s="177">
        <v>918</v>
      </c>
      <c r="E79" s="177">
        <v>1837</v>
      </c>
      <c r="F79" s="178" t="s">
        <v>273</v>
      </c>
      <c r="G79" s="177">
        <v>1245</v>
      </c>
      <c r="H79" s="177">
        <v>1120</v>
      </c>
      <c r="I79" s="177">
        <v>1202</v>
      </c>
      <c r="J79" s="177">
        <v>2322</v>
      </c>
    </row>
    <row r="80" spans="1:10" ht="13.5" customHeight="1">
      <c r="A80" s="201" t="s">
        <v>274</v>
      </c>
      <c r="B80" s="176">
        <v>1398</v>
      </c>
      <c r="C80" s="177">
        <v>1570</v>
      </c>
      <c r="D80" s="177">
        <v>1516</v>
      </c>
      <c r="E80" s="177">
        <v>3086</v>
      </c>
      <c r="F80" s="178" t="s">
        <v>275</v>
      </c>
      <c r="G80" s="177">
        <v>1158</v>
      </c>
      <c r="H80" s="177">
        <v>1180</v>
      </c>
      <c r="I80" s="177">
        <v>1255</v>
      </c>
      <c r="J80" s="177">
        <v>2435</v>
      </c>
    </row>
    <row r="81" spans="1:10" ht="13.5" customHeight="1">
      <c r="A81" s="201" t="s">
        <v>276</v>
      </c>
      <c r="B81" s="176">
        <v>895</v>
      </c>
      <c r="C81" s="177">
        <v>970</v>
      </c>
      <c r="D81" s="177">
        <v>962</v>
      </c>
      <c r="E81" s="177">
        <v>1932</v>
      </c>
      <c r="F81" s="178" t="s">
        <v>277</v>
      </c>
      <c r="G81" s="177">
        <v>1186</v>
      </c>
      <c r="H81" s="177">
        <v>1223</v>
      </c>
      <c r="I81" s="177">
        <v>1218</v>
      </c>
      <c r="J81" s="177">
        <v>2441</v>
      </c>
    </row>
    <row r="82" spans="1:10" ht="13.5" customHeight="1">
      <c r="A82" s="201" t="s">
        <v>278</v>
      </c>
      <c r="B82" s="176">
        <v>687</v>
      </c>
      <c r="C82" s="177">
        <v>730</v>
      </c>
      <c r="D82" s="177">
        <v>721</v>
      </c>
      <c r="E82" s="177">
        <v>1451</v>
      </c>
      <c r="F82" s="178" t="s">
        <v>279</v>
      </c>
      <c r="G82" s="177">
        <v>980</v>
      </c>
      <c r="H82" s="177">
        <v>1057</v>
      </c>
      <c r="I82" s="177">
        <v>1085</v>
      </c>
      <c r="J82" s="177">
        <v>2142</v>
      </c>
    </row>
    <row r="83" spans="1:10" ht="13.5" customHeight="1">
      <c r="A83" s="201" t="s">
        <v>280</v>
      </c>
      <c r="B83" s="176">
        <v>826</v>
      </c>
      <c r="C83" s="177">
        <v>853</v>
      </c>
      <c r="D83" s="177">
        <v>886</v>
      </c>
      <c r="E83" s="177">
        <v>1739</v>
      </c>
      <c r="F83" s="178" t="s">
        <v>281</v>
      </c>
      <c r="G83" s="177">
        <v>1062</v>
      </c>
      <c r="H83" s="177">
        <v>1209</v>
      </c>
      <c r="I83" s="177">
        <v>1236</v>
      </c>
      <c r="J83" s="177">
        <v>2445</v>
      </c>
    </row>
    <row r="84" spans="1:10" ht="13.5" customHeight="1">
      <c r="A84" s="201" t="s">
        <v>282</v>
      </c>
      <c r="B84" s="176">
        <v>557</v>
      </c>
      <c r="C84" s="177">
        <v>640</v>
      </c>
      <c r="D84" s="177">
        <v>599</v>
      </c>
      <c r="E84" s="177">
        <v>1239</v>
      </c>
      <c r="F84" s="178" t="s">
        <v>283</v>
      </c>
      <c r="G84" s="177">
        <v>930</v>
      </c>
      <c r="H84" s="177">
        <v>1061</v>
      </c>
      <c r="I84" s="177">
        <v>1074</v>
      </c>
      <c r="J84" s="177">
        <v>2135</v>
      </c>
    </row>
    <row r="85" spans="1:10" ht="13.5" customHeight="1">
      <c r="A85" s="201" t="s">
        <v>284</v>
      </c>
      <c r="B85" s="176">
        <v>430</v>
      </c>
      <c r="C85" s="177">
        <v>523</v>
      </c>
      <c r="D85" s="177">
        <v>514</v>
      </c>
      <c r="E85" s="177">
        <v>1037</v>
      </c>
      <c r="F85" s="178" t="s">
        <v>285</v>
      </c>
      <c r="G85" s="177">
        <v>496</v>
      </c>
      <c r="H85" s="177">
        <v>512</v>
      </c>
      <c r="I85" s="177">
        <v>497</v>
      </c>
      <c r="J85" s="177">
        <v>1009</v>
      </c>
    </row>
    <row r="86" spans="1:10" ht="13.5" customHeight="1">
      <c r="A86" s="201" t="s">
        <v>286</v>
      </c>
      <c r="B86" s="176">
        <v>568</v>
      </c>
      <c r="C86" s="177">
        <v>560</v>
      </c>
      <c r="D86" s="177">
        <v>475</v>
      </c>
      <c r="E86" s="177">
        <v>1035</v>
      </c>
      <c r="F86" s="178"/>
      <c r="G86" s="203"/>
      <c r="H86" s="203"/>
      <c r="I86" s="203"/>
      <c r="J86" s="203"/>
    </row>
    <row r="87" spans="1:10" ht="13.5" customHeight="1">
      <c r="A87" s="201"/>
      <c r="B87" s="205"/>
      <c r="C87" s="203"/>
      <c r="D87" s="203"/>
      <c r="E87" s="203"/>
      <c r="F87" s="175" t="s">
        <v>287</v>
      </c>
      <c r="G87" s="204">
        <v>5079</v>
      </c>
      <c r="H87" s="204">
        <v>4490</v>
      </c>
      <c r="I87" s="204">
        <v>4260</v>
      </c>
      <c r="J87" s="204">
        <v>8750</v>
      </c>
    </row>
    <row r="88" spans="1:10" ht="13.5" customHeight="1">
      <c r="A88" s="201"/>
      <c r="B88" s="206"/>
      <c r="C88" s="207"/>
      <c r="D88" s="207"/>
      <c r="E88" s="207"/>
      <c r="F88" s="178" t="s">
        <v>288</v>
      </c>
      <c r="G88" s="177">
        <v>1057</v>
      </c>
      <c r="H88" s="177">
        <v>962</v>
      </c>
      <c r="I88" s="177">
        <v>877</v>
      </c>
      <c r="J88" s="177">
        <v>1839</v>
      </c>
    </row>
    <row r="89" spans="1:10" ht="13.5" customHeight="1">
      <c r="A89" s="208" t="s">
        <v>289</v>
      </c>
      <c r="B89" s="209">
        <v>4672</v>
      </c>
      <c r="C89" s="204">
        <v>5428</v>
      </c>
      <c r="D89" s="204">
        <v>5457</v>
      </c>
      <c r="E89" s="204">
        <v>10885</v>
      </c>
      <c r="F89" s="178" t="s">
        <v>290</v>
      </c>
      <c r="G89" s="177">
        <v>1738</v>
      </c>
      <c r="H89" s="177">
        <v>1521</v>
      </c>
      <c r="I89" s="177">
        <v>1405</v>
      </c>
      <c r="J89" s="177">
        <v>2926</v>
      </c>
    </row>
    <row r="90" spans="1:10" ht="13.5" customHeight="1">
      <c r="A90" s="201" t="s">
        <v>291</v>
      </c>
      <c r="B90" s="176">
        <v>374</v>
      </c>
      <c r="C90" s="177">
        <v>359</v>
      </c>
      <c r="D90" s="177">
        <v>400</v>
      </c>
      <c r="E90" s="177">
        <v>759</v>
      </c>
      <c r="F90" s="178" t="s">
        <v>292</v>
      </c>
      <c r="G90" s="177">
        <v>967</v>
      </c>
      <c r="H90" s="177">
        <v>938</v>
      </c>
      <c r="I90" s="177">
        <v>848</v>
      </c>
      <c r="J90" s="177">
        <v>1786</v>
      </c>
    </row>
    <row r="91" spans="1:10" ht="13.5" customHeight="1">
      <c r="A91" s="201" t="s">
        <v>293</v>
      </c>
      <c r="B91" s="176">
        <v>717</v>
      </c>
      <c r="C91" s="177">
        <v>793</v>
      </c>
      <c r="D91" s="177">
        <v>753</v>
      </c>
      <c r="E91" s="177">
        <v>1546</v>
      </c>
      <c r="F91" s="178" t="s">
        <v>294</v>
      </c>
      <c r="G91" s="177">
        <v>1071</v>
      </c>
      <c r="H91" s="177">
        <v>834</v>
      </c>
      <c r="I91" s="177">
        <v>898</v>
      </c>
      <c r="J91" s="177">
        <v>1732</v>
      </c>
    </row>
    <row r="92" spans="1:10" ht="13.5" customHeight="1">
      <c r="A92" s="201" t="s">
        <v>295</v>
      </c>
      <c r="B92" s="176">
        <v>707</v>
      </c>
      <c r="C92" s="177">
        <v>789</v>
      </c>
      <c r="D92" s="177">
        <v>762</v>
      </c>
      <c r="E92" s="177">
        <v>1551</v>
      </c>
      <c r="F92" s="178" t="s">
        <v>296</v>
      </c>
      <c r="G92" s="177">
        <v>246</v>
      </c>
      <c r="H92" s="177">
        <v>235</v>
      </c>
      <c r="I92" s="177">
        <v>232</v>
      </c>
      <c r="J92" s="177">
        <v>467</v>
      </c>
    </row>
    <row r="93" spans="1:10" ht="13.5" customHeight="1">
      <c r="A93" s="201" t="s">
        <v>297</v>
      </c>
      <c r="B93" s="176">
        <v>451</v>
      </c>
      <c r="C93" s="177">
        <v>496</v>
      </c>
      <c r="D93" s="177">
        <v>537</v>
      </c>
      <c r="E93" s="177">
        <v>1033</v>
      </c>
      <c r="F93" s="178"/>
      <c r="G93" s="203"/>
      <c r="H93" s="203"/>
      <c r="I93" s="203"/>
      <c r="J93" s="203"/>
    </row>
    <row r="94" spans="1:10" ht="13.5" customHeight="1">
      <c r="A94" s="201" t="s">
        <v>298</v>
      </c>
      <c r="B94" s="176">
        <v>219</v>
      </c>
      <c r="C94" s="177">
        <v>248</v>
      </c>
      <c r="D94" s="177">
        <v>247</v>
      </c>
      <c r="E94" s="177">
        <v>495</v>
      </c>
      <c r="F94" s="175" t="s">
        <v>299</v>
      </c>
      <c r="G94" s="204">
        <v>8364</v>
      </c>
      <c r="H94" s="204">
        <v>8020</v>
      </c>
      <c r="I94" s="204">
        <v>8308</v>
      </c>
      <c r="J94" s="204">
        <v>16328</v>
      </c>
    </row>
    <row r="95" spans="1:10" ht="13.5" customHeight="1">
      <c r="A95" s="201" t="s">
        <v>300</v>
      </c>
      <c r="B95" s="176">
        <v>685</v>
      </c>
      <c r="C95" s="177">
        <v>739</v>
      </c>
      <c r="D95" s="177">
        <v>757</v>
      </c>
      <c r="E95" s="177">
        <v>1496</v>
      </c>
      <c r="F95" s="178" t="s">
        <v>113</v>
      </c>
      <c r="G95" s="177">
        <v>783</v>
      </c>
      <c r="H95" s="177">
        <v>856</v>
      </c>
      <c r="I95" s="177">
        <v>866</v>
      </c>
      <c r="J95" s="177">
        <v>1722</v>
      </c>
    </row>
    <row r="96" spans="1:10" ht="13.5" customHeight="1">
      <c r="A96" s="201" t="s">
        <v>301</v>
      </c>
      <c r="B96" s="176">
        <v>328</v>
      </c>
      <c r="C96" s="177">
        <v>398</v>
      </c>
      <c r="D96" s="177">
        <v>431</v>
      </c>
      <c r="E96" s="177">
        <v>829</v>
      </c>
      <c r="F96" s="178" t="s">
        <v>302</v>
      </c>
      <c r="G96" s="177">
        <v>664</v>
      </c>
      <c r="H96" s="177">
        <v>553</v>
      </c>
      <c r="I96" s="177">
        <v>607</v>
      </c>
      <c r="J96" s="177">
        <v>1160</v>
      </c>
    </row>
    <row r="97" spans="1:10" ht="13.5" customHeight="1">
      <c r="A97" s="210" t="s">
        <v>303</v>
      </c>
      <c r="B97" s="176">
        <v>1191</v>
      </c>
      <c r="C97" s="177">
        <v>1606</v>
      </c>
      <c r="D97" s="177">
        <v>1570</v>
      </c>
      <c r="E97" s="177">
        <v>3176</v>
      </c>
      <c r="F97" s="178" t="s">
        <v>304</v>
      </c>
      <c r="G97" s="177">
        <v>329</v>
      </c>
      <c r="H97" s="177">
        <v>284</v>
      </c>
      <c r="I97" s="177">
        <v>331</v>
      </c>
      <c r="J97" s="177">
        <v>615</v>
      </c>
    </row>
    <row r="98" spans="1:10" ht="13.5" customHeight="1">
      <c r="A98" s="210"/>
      <c r="B98" s="205"/>
      <c r="C98" s="203"/>
      <c r="D98" s="203"/>
      <c r="E98" s="203"/>
      <c r="F98" s="178" t="s">
        <v>305</v>
      </c>
      <c r="G98" s="177">
        <v>152</v>
      </c>
      <c r="H98" s="177">
        <v>153</v>
      </c>
      <c r="I98" s="177">
        <v>169</v>
      </c>
      <c r="J98" s="177">
        <v>322</v>
      </c>
    </row>
    <row r="99" spans="1:10" ht="13.5" customHeight="1">
      <c r="A99" s="201"/>
      <c r="B99" s="206"/>
      <c r="C99" s="207"/>
      <c r="D99" s="207"/>
      <c r="E99" s="207"/>
      <c r="F99" s="178" t="s">
        <v>306</v>
      </c>
      <c r="G99" s="177">
        <v>9</v>
      </c>
      <c r="H99" s="177">
        <v>11</v>
      </c>
      <c r="I99" s="177">
        <v>16</v>
      </c>
      <c r="J99" s="177">
        <v>27</v>
      </c>
    </row>
    <row r="100" spans="1:10" ht="13.5" customHeight="1">
      <c r="A100" s="208" t="s">
        <v>307</v>
      </c>
      <c r="B100" s="209">
        <v>15677</v>
      </c>
      <c r="C100" s="204">
        <v>18051</v>
      </c>
      <c r="D100" s="204">
        <v>18297</v>
      </c>
      <c r="E100" s="204">
        <v>36348</v>
      </c>
      <c r="F100" s="178" t="s">
        <v>308</v>
      </c>
      <c r="G100" s="177">
        <v>307</v>
      </c>
      <c r="H100" s="177">
        <v>279</v>
      </c>
      <c r="I100" s="177">
        <v>275</v>
      </c>
      <c r="J100" s="177">
        <v>554</v>
      </c>
    </row>
    <row r="101" spans="1:10" ht="13.5" customHeight="1">
      <c r="A101" s="201" t="s">
        <v>309</v>
      </c>
      <c r="B101" s="176">
        <v>1264</v>
      </c>
      <c r="C101" s="177">
        <v>1527</v>
      </c>
      <c r="D101" s="177">
        <v>1635</v>
      </c>
      <c r="E101" s="177">
        <v>3162</v>
      </c>
      <c r="F101" s="178" t="s">
        <v>310</v>
      </c>
      <c r="G101" s="177">
        <v>170</v>
      </c>
      <c r="H101" s="177">
        <v>189</v>
      </c>
      <c r="I101" s="177">
        <v>188</v>
      </c>
      <c r="J101" s="177">
        <v>377</v>
      </c>
    </row>
    <row r="102" spans="1:10" ht="13.5" customHeight="1">
      <c r="A102" s="201" t="s">
        <v>311</v>
      </c>
      <c r="B102" s="176">
        <v>853</v>
      </c>
      <c r="C102" s="177">
        <v>927</v>
      </c>
      <c r="D102" s="177">
        <v>913</v>
      </c>
      <c r="E102" s="177">
        <v>1840</v>
      </c>
      <c r="F102" s="178" t="s">
        <v>312</v>
      </c>
      <c r="G102" s="177">
        <v>208</v>
      </c>
      <c r="H102" s="177">
        <v>213</v>
      </c>
      <c r="I102" s="177">
        <v>207</v>
      </c>
      <c r="J102" s="177">
        <v>420</v>
      </c>
    </row>
    <row r="103" spans="1:10" ht="13.5" customHeight="1">
      <c r="A103" s="201" t="s">
        <v>313</v>
      </c>
      <c r="B103" s="176">
        <v>370</v>
      </c>
      <c r="C103" s="177">
        <v>391</v>
      </c>
      <c r="D103" s="177">
        <v>449</v>
      </c>
      <c r="E103" s="177">
        <v>840</v>
      </c>
      <c r="F103" s="178" t="s">
        <v>314</v>
      </c>
      <c r="G103" s="177">
        <v>286</v>
      </c>
      <c r="H103" s="177">
        <v>308</v>
      </c>
      <c r="I103" s="177">
        <v>300</v>
      </c>
      <c r="J103" s="177">
        <v>608</v>
      </c>
    </row>
    <row r="104" spans="1:10" ht="13.5" customHeight="1">
      <c r="A104" s="201" t="s">
        <v>315</v>
      </c>
      <c r="B104" s="176">
        <v>163</v>
      </c>
      <c r="C104" s="177">
        <v>193</v>
      </c>
      <c r="D104" s="177">
        <v>203</v>
      </c>
      <c r="E104" s="177">
        <v>396</v>
      </c>
      <c r="F104" s="178" t="s">
        <v>316</v>
      </c>
      <c r="G104" s="177">
        <v>295</v>
      </c>
      <c r="H104" s="177">
        <v>280</v>
      </c>
      <c r="I104" s="177">
        <v>310</v>
      </c>
      <c r="J104" s="177">
        <v>590</v>
      </c>
    </row>
    <row r="105" spans="1:10" ht="13.5" customHeight="1">
      <c r="A105" s="201" t="s">
        <v>317</v>
      </c>
      <c r="B105" s="176">
        <v>65</v>
      </c>
      <c r="C105" s="177">
        <v>76</v>
      </c>
      <c r="D105" s="177">
        <v>76</v>
      </c>
      <c r="E105" s="177">
        <v>152</v>
      </c>
      <c r="F105" s="178" t="s">
        <v>318</v>
      </c>
      <c r="G105" s="177">
        <v>662</v>
      </c>
      <c r="H105" s="177">
        <v>600</v>
      </c>
      <c r="I105" s="177">
        <v>671</v>
      </c>
      <c r="J105" s="177">
        <v>1271</v>
      </c>
    </row>
    <row r="106" spans="1:10" ht="13.5" customHeight="1">
      <c r="A106" s="201" t="s">
        <v>319</v>
      </c>
      <c r="B106" s="176">
        <v>324</v>
      </c>
      <c r="C106" s="177">
        <v>345</v>
      </c>
      <c r="D106" s="177">
        <v>353</v>
      </c>
      <c r="E106" s="177">
        <v>698</v>
      </c>
      <c r="F106" s="178" t="s">
        <v>320</v>
      </c>
      <c r="G106" s="177">
        <v>1620</v>
      </c>
      <c r="H106" s="177">
        <v>1540</v>
      </c>
      <c r="I106" s="177">
        <v>1579</v>
      </c>
      <c r="J106" s="177">
        <v>3119</v>
      </c>
    </row>
    <row r="107" spans="1:10" ht="13.5" customHeight="1">
      <c r="A107" s="201" t="s">
        <v>321</v>
      </c>
      <c r="B107" s="176">
        <v>634</v>
      </c>
      <c r="C107" s="177">
        <v>654</v>
      </c>
      <c r="D107" s="177">
        <v>648</v>
      </c>
      <c r="E107" s="177">
        <v>1302</v>
      </c>
      <c r="F107" s="178" t="s">
        <v>322</v>
      </c>
      <c r="G107" s="177">
        <v>1522</v>
      </c>
      <c r="H107" s="177">
        <v>1439</v>
      </c>
      <c r="I107" s="177">
        <v>1424</v>
      </c>
      <c r="J107" s="177">
        <v>2863</v>
      </c>
    </row>
    <row r="108" spans="1:10" ht="13.5" customHeight="1">
      <c r="A108" s="201" t="s">
        <v>323</v>
      </c>
      <c r="B108" s="176">
        <v>499</v>
      </c>
      <c r="C108" s="177">
        <v>563</v>
      </c>
      <c r="D108" s="177">
        <v>599</v>
      </c>
      <c r="E108" s="177">
        <v>1162</v>
      </c>
      <c r="F108" s="178" t="s">
        <v>324</v>
      </c>
      <c r="G108" s="177">
        <v>593</v>
      </c>
      <c r="H108" s="177">
        <v>670</v>
      </c>
      <c r="I108" s="177">
        <v>684</v>
      </c>
      <c r="J108" s="177">
        <v>1354</v>
      </c>
    </row>
    <row r="109" spans="1:10" ht="13.5" customHeight="1">
      <c r="A109" s="201" t="s">
        <v>325</v>
      </c>
      <c r="B109" s="176">
        <v>419</v>
      </c>
      <c r="C109" s="177">
        <v>450</v>
      </c>
      <c r="D109" s="177">
        <v>421</v>
      </c>
      <c r="E109" s="177">
        <v>871</v>
      </c>
      <c r="F109" s="178" t="s">
        <v>326</v>
      </c>
      <c r="G109" s="177">
        <v>764</v>
      </c>
      <c r="H109" s="177">
        <v>645</v>
      </c>
      <c r="I109" s="177">
        <v>681</v>
      </c>
      <c r="J109" s="177">
        <v>1326</v>
      </c>
    </row>
    <row r="110" spans="1:10" ht="13.5" customHeight="1">
      <c r="A110" s="201" t="s">
        <v>327</v>
      </c>
      <c r="B110" s="176">
        <v>255</v>
      </c>
      <c r="C110" s="177">
        <v>308</v>
      </c>
      <c r="D110" s="177">
        <v>282</v>
      </c>
      <c r="E110" s="177">
        <v>590</v>
      </c>
      <c r="F110" s="178"/>
      <c r="G110" s="187"/>
      <c r="H110" s="187"/>
      <c r="I110" s="187"/>
      <c r="J110" s="187"/>
    </row>
    <row r="111" spans="1:10" ht="13.5" customHeight="1">
      <c r="A111" s="201" t="s">
        <v>328</v>
      </c>
      <c r="B111" s="176">
        <v>7</v>
      </c>
      <c r="C111" s="177">
        <v>15</v>
      </c>
      <c r="D111" s="177">
        <v>11</v>
      </c>
      <c r="E111" s="177">
        <v>26</v>
      </c>
      <c r="F111" s="175" t="s">
        <v>329</v>
      </c>
      <c r="G111" s="204">
        <v>13749</v>
      </c>
      <c r="H111" s="204">
        <v>13203</v>
      </c>
      <c r="I111" s="204">
        <v>13640</v>
      </c>
      <c r="J111" s="204">
        <v>26843</v>
      </c>
    </row>
    <row r="112" spans="1:10" ht="13.5" customHeight="1">
      <c r="A112" s="201" t="s">
        <v>330</v>
      </c>
      <c r="B112" s="176">
        <v>382</v>
      </c>
      <c r="C112" s="177">
        <v>419</v>
      </c>
      <c r="D112" s="177">
        <v>442</v>
      </c>
      <c r="E112" s="177">
        <v>861</v>
      </c>
      <c r="F112" s="178" t="s">
        <v>331</v>
      </c>
      <c r="G112" s="177">
        <v>580</v>
      </c>
      <c r="H112" s="177">
        <v>533</v>
      </c>
      <c r="I112" s="177">
        <v>577</v>
      </c>
      <c r="J112" s="177">
        <v>1110</v>
      </c>
    </row>
    <row r="113" spans="1:10" ht="13.5" customHeight="1">
      <c r="A113" s="201" t="s">
        <v>332</v>
      </c>
      <c r="B113" s="176">
        <v>361</v>
      </c>
      <c r="C113" s="177">
        <v>448</v>
      </c>
      <c r="D113" s="177">
        <v>429</v>
      </c>
      <c r="E113" s="177">
        <v>877</v>
      </c>
      <c r="F113" s="178" t="s">
        <v>333</v>
      </c>
      <c r="G113" s="177">
        <v>826</v>
      </c>
      <c r="H113" s="177">
        <v>837</v>
      </c>
      <c r="I113" s="177">
        <v>913</v>
      </c>
      <c r="J113" s="177">
        <v>1750</v>
      </c>
    </row>
    <row r="114" spans="1:10" ht="13.5" customHeight="1">
      <c r="A114" s="201" t="s">
        <v>334</v>
      </c>
      <c r="B114" s="176">
        <v>296</v>
      </c>
      <c r="C114" s="177">
        <v>367</v>
      </c>
      <c r="D114" s="177">
        <v>351</v>
      </c>
      <c r="E114" s="177">
        <v>718</v>
      </c>
      <c r="F114" s="178" t="s">
        <v>335</v>
      </c>
      <c r="G114" s="177">
        <v>1038</v>
      </c>
      <c r="H114" s="177">
        <v>959</v>
      </c>
      <c r="I114" s="177">
        <v>1009</v>
      </c>
      <c r="J114" s="177">
        <v>1968</v>
      </c>
    </row>
    <row r="115" spans="1:10" ht="13.5" customHeight="1">
      <c r="A115" s="201" t="s">
        <v>336</v>
      </c>
      <c r="B115" s="176">
        <v>349</v>
      </c>
      <c r="C115" s="177">
        <v>384</v>
      </c>
      <c r="D115" s="177">
        <v>407</v>
      </c>
      <c r="E115" s="177">
        <v>791</v>
      </c>
      <c r="F115" s="178" t="s">
        <v>337</v>
      </c>
      <c r="G115" s="177">
        <v>2168</v>
      </c>
      <c r="H115" s="177">
        <v>1822</v>
      </c>
      <c r="I115" s="177">
        <v>1722</v>
      </c>
      <c r="J115" s="177">
        <v>3544</v>
      </c>
    </row>
    <row r="116" spans="1:10" ht="13.5" customHeight="1">
      <c r="A116" s="201" t="s">
        <v>338</v>
      </c>
      <c r="B116" s="176">
        <v>261</v>
      </c>
      <c r="C116" s="177">
        <v>231</v>
      </c>
      <c r="D116" s="177">
        <v>258</v>
      </c>
      <c r="E116" s="177">
        <v>489</v>
      </c>
      <c r="F116" s="178" t="s">
        <v>339</v>
      </c>
      <c r="G116" s="177">
        <v>1549</v>
      </c>
      <c r="H116" s="177">
        <v>1358</v>
      </c>
      <c r="I116" s="177">
        <v>1437</v>
      </c>
      <c r="J116" s="177">
        <v>2795</v>
      </c>
    </row>
    <row r="117" spans="1:10" ht="13.5" customHeight="1">
      <c r="A117" s="201" t="s">
        <v>340</v>
      </c>
      <c r="B117" s="176">
        <v>235</v>
      </c>
      <c r="C117" s="177">
        <v>260</v>
      </c>
      <c r="D117" s="177">
        <v>289</v>
      </c>
      <c r="E117" s="177">
        <v>549</v>
      </c>
      <c r="F117" s="178" t="s">
        <v>341</v>
      </c>
      <c r="G117" s="177">
        <v>1415</v>
      </c>
      <c r="H117" s="177">
        <v>1361</v>
      </c>
      <c r="I117" s="177">
        <v>1373</v>
      </c>
      <c r="J117" s="177">
        <v>2734</v>
      </c>
    </row>
    <row r="118" spans="1:10" ht="13.5" customHeight="1">
      <c r="A118" s="201" t="s">
        <v>342</v>
      </c>
      <c r="B118" s="176">
        <v>9</v>
      </c>
      <c r="C118" s="177">
        <v>9</v>
      </c>
      <c r="D118" s="177">
        <v>0</v>
      </c>
      <c r="E118" s="177">
        <v>9</v>
      </c>
      <c r="F118" s="178" t="s">
        <v>343</v>
      </c>
      <c r="G118" s="177">
        <v>590</v>
      </c>
      <c r="H118" s="177">
        <v>551</v>
      </c>
      <c r="I118" s="177">
        <v>577</v>
      </c>
      <c r="J118" s="177">
        <v>1128</v>
      </c>
    </row>
    <row r="119" spans="1:10" ht="13.5" customHeight="1">
      <c r="A119" s="201" t="s">
        <v>344</v>
      </c>
      <c r="B119" s="176">
        <v>0</v>
      </c>
      <c r="C119" s="177">
        <v>0</v>
      </c>
      <c r="D119" s="177">
        <v>0</v>
      </c>
      <c r="E119" s="177">
        <v>0</v>
      </c>
      <c r="F119" s="178" t="s">
        <v>345</v>
      </c>
      <c r="G119" s="177">
        <v>368</v>
      </c>
      <c r="H119" s="177">
        <v>356</v>
      </c>
      <c r="I119" s="177">
        <v>353</v>
      </c>
      <c r="J119" s="177">
        <v>709</v>
      </c>
    </row>
    <row r="120" spans="1:10" ht="13.5" customHeight="1">
      <c r="A120" s="201" t="s">
        <v>346</v>
      </c>
      <c r="B120" s="176">
        <v>1</v>
      </c>
      <c r="C120" s="177">
        <v>1</v>
      </c>
      <c r="D120" s="177">
        <v>0</v>
      </c>
      <c r="E120" s="177">
        <v>1</v>
      </c>
      <c r="F120" s="178" t="s">
        <v>347</v>
      </c>
      <c r="G120" s="177">
        <v>1811</v>
      </c>
      <c r="H120" s="177">
        <v>1926</v>
      </c>
      <c r="I120" s="177">
        <v>1997</v>
      </c>
      <c r="J120" s="177">
        <v>3923</v>
      </c>
    </row>
    <row r="121" spans="1:10" ht="13.5" customHeight="1">
      <c r="A121" s="201" t="s">
        <v>348</v>
      </c>
      <c r="B121" s="176">
        <v>4</v>
      </c>
      <c r="C121" s="177">
        <v>4</v>
      </c>
      <c r="D121" s="177">
        <v>0</v>
      </c>
      <c r="E121" s="177">
        <v>4</v>
      </c>
      <c r="F121" s="178" t="s">
        <v>349</v>
      </c>
      <c r="G121" s="177">
        <v>1351</v>
      </c>
      <c r="H121" s="177">
        <v>1294</v>
      </c>
      <c r="I121" s="177">
        <v>1455</v>
      </c>
      <c r="J121" s="177">
        <v>2749</v>
      </c>
    </row>
    <row r="122" spans="1:10" ht="13.5" customHeight="1">
      <c r="A122" s="201" t="s">
        <v>350</v>
      </c>
      <c r="B122" s="176">
        <v>551</v>
      </c>
      <c r="C122" s="177">
        <v>578</v>
      </c>
      <c r="D122" s="177">
        <v>580</v>
      </c>
      <c r="E122" s="177">
        <v>1158</v>
      </c>
      <c r="F122" s="178" t="s">
        <v>351</v>
      </c>
      <c r="G122" s="177">
        <v>809</v>
      </c>
      <c r="H122" s="177">
        <v>883</v>
      </c>
      <c r="I122" s="177">
        <v>843</v>
      </c>
      <c r="J122" s="177">
        <v>1726</v>
      </c>
    </row>
    <row r="123" spans="1:10" ht="13.5" customHeight="1">
      <c r="A123" s="211" t="s">
        <v>352</v>
      </c>
      <c r="B123" s="189">
        <v>527</v>
      </c>
      <c r="C123" s="190">
        <v>551</v>
      </c>
      <c r="D123" s="190">
        <v>513</v>
      </c>
      <c r="E123" s="191">
        <v>1064</v>
      </c>
      <c r="F123" s="192" t="s">
        <v>353</v>
      </c>
      <c r="G123" s="190">
        <v>1244</v>
      </c>
      <c r="H123" s="190">
        <v>1323</v>
      </c>
      <c r="I123" s="190">
        <v>1384</v>
      </c>
      <c r="J123" s="190">
        <v>2707</v>
      </c>
    </row>
    <row r="124" spans="1:10" ht="15" customHeight="1">
      <c r="A124" s="212"/>
      <c r="J124" s="81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54"/>
  <sheetViews>
    <sheetView zoomScale="110" zoomScaleNormal="110" workbookViewId="0"/>
  </sheetViews>
  <sheetFormatPr defaultColWidth="8.75" defaultRowHeight="15" customHeight="1"/>
  <cols>
    <col min="1" max="1" width="15" style="61" customWidth="1"/>
    <col min="2" max="6" width="14.25" style="61" customWidth="1"/>
    <col min="7" max="16384" width="8.75" style="61"/>
  </cols>
  <sheetData>
    <row r="1" spans="1:6" ht="15" customHeight="1">
      <c r="A1" s="518" t="s">
        <v>861</v>
      </c>
    </row>
    <row r="3" spans="1:6" ht="15" customHeight="1">
      <c r="A3" s="82" t="s">
        <v>354</v>
      </c>
    </row>
    <row r="4" spans="1:6" ht="15" customHeight="1">
      <c r="A4" s="5" t="s">
        <v>46</v>
      </c>
      <c r="C4" s="150"/>
      <c r="D4" s="150"/>
      <c r="E4" s="150"/>
      <c r="F4" s="88" t="s">
        <v>355</v>
      </c>
    </row>
    <row r="5" spans="1:6" ht="15" customHeight="1">
      <c r="A5" s="213" t="s">
        <v>356</v>
      </c>
      <c r="B5" s="90" t="s">
        <v>357</v>
      </c>
      <c r="C5" s="90" t="s">
        <v>358</v>
      </c>
      <c r="D5" s="90" t="s">
        <v>123</v>
      </c>
      <c r="E5" s="90" t="s">
        <v>124</v>
      </c>
      <c r="F5" s="90" t="s">
        <v>125</v>
      </c>
    </row>
    <row r="6" spans="1:6" ht="15" customHeight="1">
      <c r="A6" s="111" t="s">
        <v>127</v>
      </c>
      <c r="B6" s="214">
        <v>14046</v>
      </c>
      <c r="C6" s="214">
        <v>13360</v>
      </c>
      <c r="D6" s="214">
        <f>SUM(D7:D53)</f>
        <v>12947</v>
      </c>
      <c r="E6" s="215">
        <v>12918</v>
      </c>
      <c r="F6" s="216">
        <v>12740</v>
      </c>
    </row>
    <row r="7" spans="1:6" ht="15" customHeight="1">
      <c r="A7" s="217" t="s">
        <v>359</v>
      </c>
      <c r="B7" s="44">
        <v>157</v>
      </c>
      <c r="C7" s="44">
        <v>155</v>
      </c>
      <c r="D7" s="44">
        <v>165</v>
      </c>
      <c r="E7" s="61">
        <v>157</v>
      </c>
      <c r="F7" s="218">
        <v>157</v>
      </c>
    </row>
    <row r="8" spans="1:6" ht="15" customHeight="1">
      <c r="A8" s="217" t="s">
        <v>360</v>
      </c>
      <c r="B8" s="44">
        <v>73</v>
      </c>
      <c r="C8" s="44">
        <v>59</v>
      </c>
      <c r="D8" s="44">
        <v>48</v>
      </c>
      <c r="E8" s="61">
        <v>36</v>
      </c>
      <c r="F8" s="218">
        <v>44</v>
      </c>
    </row>
    <row r="9" spans="1:6" ht="15" customHeight="1">
      <c r="A9" s="217" t="s">
        <v>361</v>
      </c>
      <c r="B9" s="44">
        <v>65</v>
      </c>
      <c r="C9" s="44">
        <v>48</v>
      </c>
      <c r="D9" s="44">
        <v>49</v>
      </c>
      <c r="E9" s="61">
        <v>61</v>
      </c>
      <c r="F9" s="218">
        <v>57</v>
      </c>
    </row>
    <row r="10" spans="1:6" ht="15" customHeight="1">
      <c r="A10" s="217" t="s">
        <v>362</v>
      </c>
      <c r="B10" s="44">
        <v>159</v>
      </c>
      <c r="C10" s="44">
        <v>140</v>
      </c>
      <c r="D10" s="44">
        <v>105</v>
      </c>
      <c r="E10" s="61">
        <v>141</v>
      </c>
      <c r="F10" s="218">
        <v>147</v>
      </c>
    </row>
    <row r="11" spans="1:6" ht="15" customHeight="1">
      <c r="A11" s="217" t="s">
        <v>363</v>
      </c>
      <c r="B11" s="44">
        <v>46</v>
      </c>
      <c r="C11" s="44">
        <v>41</v>
      </c>
      <c r="D11" s="44">
        <v>46</v>
      </c>
      <c r="E11" s="61">
        <v>42</v>
      </c>
      <c r="F11" s="218">
        <v>36</v>
      </c>
    </row>
    <row r="12" spans="1:6" ht="15" customHeight="1">
      <c r="A12" s="217" t="s">
        <v>364</v>
      </c>
      <c r="B12" s="44">
        <v>46</v>
      </c>
      <c r="C12" s="44">
        <v>53</v>
      </c>
      <c r="D12" s="44">
        <v>42</v>
      </c>
      <c r="E12" s="61">
        <v>43</v>
      </c>
      <c r="F12" s="218">
        <v>38</v>
      </c>
    </row>
    <row r="13" spans="1:6" ht="15" customHeight="1">
      <c r="A13" s="217" t="s">
        <v>365</v>
      </c>
      <c r="B13" s="44">
        <v>150</v>
      </c>
      <c r="C13" s="44">
        <v>146</v>
      </c>
      <c r="D13" s="44">
        <v>116</v>
      </c>
      <c r="E13" s="61">
        <v>126</v>
      </c>
      <c r="F13" s="218">
        <v>116</v>
      </c>
    </row>
    <row r="14" spans="1:6" ht="15" customHeight="1">
      <c r="A14" s="217" t="s">
        <v>366</v>
      </c>
      <c r="B14" s="44">
        <v>359</v>
      </c>
      <c r="C14" s="44">
        <v>334</v>
      </c>
      <c r="D14" s="44">
        <v>319</v>
      </c>
      <c r="E14" s="61">
        <v>300</v>
      </c>
      <c r="F14" s="218">
        <v>369</v>
      </c>
    </row>
    <row r="15" spans="1:6" ht="15" customHeight="1">
      <c r="A15" s="217" t="s">
        <v>367</v>
      </c>
      <c r="B15" s="44">
        <v>342</v>
      </c>
      <c r="C15" s="44">
        <v>295</v>
      </c>
      <c r="D15" s="44">
        <v>265</v>
      </c>
      <c r="E15" s="61">
        <v>256</v>
      </c>
      <c r="F15" s="218">
        <v>264</v>
      </c>
    </row>
    <row r="16" spans="1:6" ht="15" customHeight="1">
      <c r="A16" s="217" t="s">
        <v>368</v>
      </c>
      <c r="B16" s="44">
        <v>246</v>
      </c>
      <c r="C16" s="44">
        <v>215</v>
      </c>
      <c r="D16" s="44">
        <v>182</v>
      </c>
      <c r="E16" s="61">
        <v>219</v>
      </c>
      <c r="F16" s="218">
        <v>205</v>
      </c>
    </row>
    <row r="17" spans="1:6" ht="15" customHeight="1">
      <c r="A17" s="219" t="s">
        <v>369</v>
      </c>
      <c r="B17" s="220">
        <v>5722</v>
      </c>
      <c r="C17" s="220">
        <v>5601</v>
      </c>
      <c r="D17" s="220">
        <v>5593</v>
      </c>
      <c r="E17" s="215">
        <v>5406</v>
      </c>
      <c r="F17" s="216">
        <v>5285</v>
      </c>
    </row>
    <row r="18" spans="1:6" ht="15" customHeight="1">
      <c r="A18" s="217" t="s">
        <v>370</v>
      </c>
      <c r="B18" s="44">
        <v>1250</v>
      </c>
      <c r="C18" s="44">
        <v>1127</v>
      </c>
      <c r="D18" s="44">
        <v>1014</v>
      </c>
      <c r="E18" s="221">
        <v>1150</v>
      </c>
      <c r="F18" s="222">
        <v>1081</v>
      </c>
    </row>
    <row r="19" spans="1:6" ht="15" customHeight="1">
      <c r="A19" s="217" t="s">
        <v>371</v>
      </c>
      <c r="B19" s="44">
        <v>3000</v>
      </c>
      <c r="C19" s="44">
        <v>3037</v>
      </c>
      <c r="D19" s="44">
        <v>2842</v>
      </c>
      <c r="E19" s="221">
        <v>2750</v>
      </c>
      <c r="F19" s="222">
        <v>2617</v>
      </c>
    </row>
    <row r="20" spans="1:6" ht="15" customHeight="1">
      <c r="A20" s="217" t="s">
        <v>372</v>
      </c>
      <c r="B20" s="44">
        <v>614</v>
      </c>
      <c r="C20" s="44">
        <v>577</v>
      </c>
      <c r="D20" s="44">
        <v>628</v>
      </c>
      <c r="E20" s="61">
        <v>559</v>
      </c>
      <c r="F20" s="218">
        <v>574</v>
      </c>
    </row>
    <row r="21" spans="1:6" ht="15" customHeight="1">
      <c r="A21" s="217" t="s">
        <v>373</v>
      </c>
      <c r="B21" s="44">
        <v>122</v>
      </c>
      <c r="C21" s="44">
        <v>116</v>
      </c>
      <c r="D21" s="44">
        <v>92</v>
      </c>
      <c r="E21" s="61">
        <v>119</v>
      </c>
      <c r="F21" s="218">
        <v>116</v>
      </c>
    </row>
    <row r="22" spans="1:6" ht="15" customHeight="1">
      <c r="A22" s="217" t="s">
        <v>374</v>
      </c>
      <c r="B22" s="44">
        <v>22</v>
      </c>
      <c r="C22" s="44">
        <v>9</v>
      </c>
      <c r="D22" s="44">
        <v>24</v>
      </c>
      <c r="E22" s="61">
        <v>36</v>
      </c>
      <c r="F22" s="218">
        <v>13</v>
      </c>
    </row>
    <row r="23" spans="1:6" ht="15" customHeight="1">
      <c r="A23" s="217" t="s">
        <v>375</v>
      </c>
      <c r="B23" s="44">
        <v>33</v>
      </c>
      <c r="C23" s="44">
        <v>16</v>
      </c>
      <c r="D23" s="44">
        <v>28</v>
      </c>
      <c r="E23" s="61">
        <v>37</v>
      </c>
      <c r="F23" s="218">
        <v>31</v>
      </c>
    </row>
    <row r="24" spans="1:6" ht="15" customHeight="1">
      <c r="A24" s="217" t="s">
        <v>376</v>
      </c>
      <c r="B24" s="44">
        <v>9</v>
      </c>
      <c r="C24" s="44">
        <v>8</v>
      </c>
      <c r="D24" s="44">
        <v>10</v>
      </c>
      <c r="E24" s="61">
        <v>6</v>
      </c>
      <c r="F24" s="218">
        <v>7</v>
      </c>
    </row>
    <row r="25" spans="1:6" ht="15" customHeight="1">
      <c r="A25" s="217" t="s">
        <v>377</v>
      </c>
      <c r="B25" s="44">
        <v>57</v>
      </c>
      <c r="C25" s="44">
        <v>45</v>
      </c>
      <c r="D25" s="44">
        <v>41</v>
      </c>
      <c r="E25" s="61">
        <v>33</v>
      </c>
      <c r="F25" s="218">
        <v>47</v>
      </c>
    </row>
    <row r="26" spans="1:6" ht="15" customHeight="1">
      <c r="A26" s="217" t="s">
        <v>378</v>
      </c>
      <c r="B26" s="44">
        <v>137</v>
      </c>
      <c r="C26" s="44">
        <v>105</v>
      </c>
      <c r="D26" s="44">
        <v>83</v>
      </c>
      <c r="E26" s="61">
        <v>108</v>
      </c>
      <c r="F26" s="218">
        <v>122</v>
      </c>
    </row>
    <row r="27" spans="1:6" ht="15" customHeight="1">
      <c r="A27" s="217" t="s">
        <v>379</v>
      </c>
      <c r="B27" s="44">
        <v>28</v>
      </c>
      <c r="C27" s="44">
        <v>37</v>
      </c>
      <c r="D27" s="44">
        <v>26</v>
      </c>
      <c r="E27" s="61">
        <v>39</v>
      </c>
      <c r="F27" s="218">
        <v>28</v>
      </c>
    </row>
    <row r="28" spans="1:6" ht="15" customHeight="1">
      <c r="A28" s="217" t="s">
        <v>380</v>
      </c>
      <c r="B28" s="44">
        <v>113</v>
      </c>
      <c r="C28" s="44">
        <v>114</v>
      </c>
      <c r="D28" s="44">
        <v>109</v>
      </c>
      <c r="E28" s="61">
        <v>131</v>
      </c>
      <c r="F28" s="218">
        <v>144</v>
      </c>
    </row>
    <row r="29" spans="1:6" ht="15" customHeight="1">
      <c r="A29" s="217" t="s">
        <v>381</v>
      </c>
      <c r="B29" s="44">
        <v>245</v>
      </c>
      <c r="C29" s="44">
        <v>185</v>
      </c>
      <c r="D29" s="44">
        <v>166</v>
      </c>
      <c r="E29" s="61">
        <v>211</v>
      </c>
      <c r="F29" s="218">
        <v>198</v>
      </c>
    </row>
    <row r="30" spans="1:6" ht="15" customHeight="1">
      <c r="A30" s="217" t="s">
        <v>382</v>
      </c>
      <c r="B30" s="44">
        <v>22</v>
      </c>
      <c r="C30" s="44">
        <v>43</v>
      </c>
      <c r="D30" s="44">
        <v>38</v>
      </c>
      <c r="E30" s="61">
        <v>49</v>
      </c>
      <c r="F30" s="218">
        <v>48</v>
      </c>
    </row>
    <row r="31" spans="1:6" ht="15" customHeight="1">
      <c r="A31" s="217" t="s">
        <v>383</v>
      </c>
      <c r="B31" s="44">
        <v>22</v>
      </c>
      <c r="C31" s="44">
        <v>23</v>
      </c>
      <c r="D31" s="44">
        <v>18</v>
      </c>
      <c r="E31" s="61">
        <v>25</v>
      </c>
      <c r="F31" s="218">
        <v>43</v>
      </c>
    </row>
    <row r="32" spans="1:6" ht="15" customHeight="1">
      <c r="A32" s="217" t="s">
        <v>384</v>
      </c>
      <c r="B32" s="44">
        <v>54</v>
      </c>
      <c r="C32" s="44">
        <v>44</v>
      </c>
      <c r="D32" s="44">
        <v>59</v>
      </c>
      <c r="E32" s="61">
        <v>45</v>
      </c>
      <c r="F32" s="218">
        <v>61</v>
      </c>
    </row>
    <row r="33" spans="1:6" ht="15" customHeight="1">
      <c r="A33" s="217" t="s">
        <v>385</v>
      </c>
      <c r="B33" s="44">
        <v>219</v>
      </c>
      <c r="C33" s="44">
        <v>205</v>
      </c>
      <c r="D33" s="44">
        <v>194</v>
      </c>
      <c r="E33" s="61">
        <v>186</v>
      </c>
      <c r="F33" s="218">
        <v>227</v>
      </c>
    </row>
    <row r="34" spans="1:6" ht="15" customHeight="1">
      <c r="A34" s="217" t="s">
        <v>386</v>
      </c>
      <c r="B34" s="44">
        <v>111</v>
      </c>
      <c r="C34" s="44">
        <v>92</v>
      </c>
      <c r="D34" s="44">
        <v>116</v>
      </c>
      <c r="E34" s="61">
        <v>101</v>
      </c>
      <c r="F34" s="218">
        <v>88</v>
      </c>
    </row>
    <row r="35" spans="1:6" ht="15" customHeight="1">
      <c r="A35" s="217" t="s">
        <v>387</v>
      </c>
      <c r="B35" s="44">
        <v>29</v>
      </c>
      <c r="C35" s="44">
        <v>11</v>
      </c>
      <c r="D35" s="44">
        <v>20</v>
      </c>
      <c r="E35" s="61">
        <v>16</v>
      </c>
      <c r="F35" s="218">
        <v>23</v>
      </c>
    </row>
    <row r="36" spans="1:6" ht="15" customHeight="1">
      <c r="A36" s="217" t="s">
        <v>388</v>
      </c>
      <c r="B36" s="44">
        <v>11</v>
      </c>
      <c r="C36" s="44">
        <v>12</v>
      </c>
      <c r="D36" s="44">
        <v>14</v>
      </c>
      <c r="E36" s="61">
        <v>13</v>
      </c>
      <c r="F36" s="218">
        <v>13</v>
      </c>
    </row>
    <row r="37" spans="1:6" ht="15" customHeight="1">
      <c r="A37" s="217" t="s">
        <v>389</v>
      </c>
      <c r="B37" s="44">
        <v>8</v>
      </c>
      <c r="C37" s="44">
        <v>11</v>
      </c>
      <c r="D37" s="44">
        <v>5</v>
      </c>
      <c r="E37" s="61">
        <v>6</v>
      </c>
      <c r="F37" s="218">
        <v>8</v>
      </c>
    </row>
    <row r="38" spans="1:6" ht="15" customHeight="1">
      <c r="A38" s="217" t="s">
        <v>390</v>
      </c>
      <c r="B38" s="44">
        <v>12</v>
      </c>
      <c r="C38" s="44">
        <v>7</v>
      </c>
      <c r="D38" s="44">
        <v>11</v>
      </c>
      <c r="E38" s="61">
        <v>9</v>
      </c>
      <c r="F38" s="218">
        <v>10</v>
      </c>
    </row>
    <row r="39" spans="1:6" ht="15" customHeight="1">
      <c r="A39" s="217" t="s">
        <v>391</v>
      </c>
      <c r="B39" s="44">
        <v>35</v>
      </c>
      <c r="C39" s="44">
        <v>24</v>
      </c>
      <c r="D39" s="44">
        <v>35</v>
      </c>
      <c r="E39" s="61">
        <v>30</v>
      </c>
      <c r="F39" s="218">
        <v>56</v>
      </c>
    </row>
    <row r="40" spans="1:6" ht="15" customHeight="1">
      <c r="A40" s="217" t="s">
        <v>392</v>
      </c>
      <c r="B40" s="44">
        <v>53</v>
      </c>
      <c r="C40" s="44">
        <v>53</v>
      </c>
      <c r="D40" s="44">
        <v>76</v>
      </c>
      <c r="E40" s="61">
        <v>47</v>
      </c>
      <c r="F40" s="218">
        <v>64</v>
      </c>
    </row>
    <row r="41" spans="1:6" ht="15" customHeight="1">
      <c r="A41" s="217" t="s">
        <v>393</v>
      </c>
      <c r="B41" s="44">
        <v>29</v>
      </c>
      <c r="C41" s="44">
        <v>18</v>
      </c>
      <c r="D41" s="44">
        <v>28</v>
      </c>
      <c r="E41" s="61">
        <v>18</v>
      </c>
      <c r="F41" s="218">
        <v>26</v>
      </c>
    </row>
    <row r="42" spans="1:6" ht="15" customHeight="1">
      <c r="A42" s="217" t="s">
        <v>394</v>
      </c>
      <c r="B42" s="44">
        <v>13</v>
      </c>
      <c r="C42" s="44">
        <v>6</v>
      </c>
      <c r="D42" s="44">
        <v>9</v>
      </c>
      <c r="E42" s="61">
        <v>9</v>
      </c>
      <c r="F42" s="218">
        <v>7</v>
      </c>
    </row>
    <row r="43" spans="1:6" ht="15" customHeight="1">
      <c r="A43" s="217" t="s">
        <v>395</v>
      </c>
      <c r="B43" s="44">
        <v>11</v>
      </c>
      <c r="C43" s="44">
        <v>17</v>
      </c>
      <c r="D43" s="44">
        <v>2</v>
      </c>
      <c r="E43" s="61">
        <v>25</v>
      </c>
      <c r="F43" s="218">
        <v>18</v>
      </c>
    </row>
    <row r="44" spans="1:6" ht="15" customHeight="1">
      <c r="A44" s="217" t="s">
        <v>396</v>
      </c>
      <c r="B44" s="44">
        <v>30</v>
      </c>
      <c r="C44" s="44">
        <v>22</v>
      </c>
      <c r="D44" s="44">
        <v>29</v>
      </c>
      <c r="E44" s="61">
        <v>31</v>
      </c>
      <c r="F44" s="218">
        <v>24</v>
      </c>
    </row>
    <row r="45" spans="1:6" ht="15" customHeight="1">
      <c r="A45" s="217" t="s">
        <v>397</v>
      </c>
      <c r="B45" s="44">
        <v>7</v>
      </c>
      <c r="C45" s="44">
        <v>14</v>
      </c>
      <c r="D45" s="44">
        <v>4</v>
      </c>
      <c r="E45" s="61">
        <v>9</v>
      </c>
      <c r="F45" s="218">
        <v>6</v>
      </c>
    </row>
    <row r="46" spans="1:6" ht="15" customHeight="1">
      <c r="A46" s="217" t="s">
        <v>398</v>
      </c>
      <c r="B46" s="44">
        <v>172</v>
      </c>
      <c r="C46" s="44">
        <v>122</v>
      </c>
      <c r="D46" s="44">
        <v>128</v>
      </c>
      <c r="E46" s="61">
        <v>126</v>
      </c>
      <c r="F46" s="218">
        <v>135</v>
      </c>
    </row>
    <row r="47" spans="1:6" ht="15" customHeight="1">
      <c r="A47" s="217" t="s">
        <v>399</v>
      </c>
      <c r="B47" s="44">
        <v>26</v>
      </c>
      <c r="C47" s="44">
        <v>20</v>
      </c>
      <c r="D47" s="44">
        <v>13</v>
      </c>
      <c r="E47" s="61">
        <v>20</v>
      </c>
      <c r="F47" s="218">
        <v>17</v>
      </c>
    </row>
    <row r="48" spans="1:6" ht="15" customHeight="1">
      <c r="A48" s="217" t="s">
        <v>400</v>
      </c>
      <c r="B48" s="44">
        <v>22</v>
      </c>
      <c r="C48" s="44">
        <v>21</v>
      </c>
      <c r="D48" s="44">
        <v>23</v>
      </c>
      <c r="E48" s="61">
        <v>19</v>
      </c>
      <c r="F48" s="218">
        <v>20</v>
      </c>
    </row>
    <row r="49" spans="1:6" ht="15" customHeight="1">
      <c r="A49" s="217" t="s">
        <v>401</v>
      </c>
      <c r="B49" s="44">
        <v>35</v>
      </c>
      <c r="C49" s="44">
        <v>26</v>
      </c>
      <c r="D49" s="44">
        <v>14</v>
      </c>
      <c r="E49" s="61">
        <v>40</v>
      </c>
      <c r="F49" s="218">
        <v>29</v>
      </c>
    </row>
    <row r="50" spans="1:6" ht="15" customHeight="1">
      <c r="A50" s="217" t="s">
        <v>402</v>
      </c>
      <c r="B50" s="44">
        <v>21</v>
      </c>
      <c r="C50" s="44">
        <v>18</v>
      </c>
      <c r="D50" s="44">
        <v>20</v>
      </c>
      <c r="E50" s="61">
        <v>18</v>
      </c>
      <c r="F50" s="218">
        <v>20</v>
      </c>
    </row>
    <row r="51" spans="1:6" ht="15" customHeight="1">
      <c r="A51" s="217" t="s">
        <v>403</v>
      </c>
      <c r="B51" s="44">
        <v>27</v>
      </c>
      <c r="C51" s="44">
        <v>12</v>
      </c>
      <c r="D51" s="44">
        <v>18</v>
      </c>
      <c r="E51" s="61">
        <v>16</v>
      </c>
      <c r="F51" s="218">
        <v>15</v>
      </c>
    </row>
    <row r="52" spans="1:6" ht="15" customHeight="1">
      <c r="A52" s="217" t="s">
        <v>404</v>
      </c>
      <c r="B52" s="44">
        <v>30</v>
      </c>
      <c r="C52" s="44">
        <v>26</v>
      </c>
      <c r="D52" s="44">
        <v>28</v>
      </c>
      <c r="E52" s="61">
        <v>20</v>
      </c>
      <c r="F52" s="218">
        <v>25</v>
      </c>
    </row>
    <row r="53" spans="1:6" ht="15" customHeight="1">
      <c r="A53" s="223" t="s">
        <v>405</v>
      </c>
      <c r="B53" s="153">
        <v>52</v>
      </c>
      <c r="C53" s="153">
        <v>50</v>
      </c>
      <c r="D53" s="153">
        <v>52</v>
      </c>
      <c r="E53" s="224">
        <v>74</v>
      </c>
      <c r="F53" s="225">
        <v>61</v>
      </c>
    </row>
    <row r="54" spans="1:6" ht="15" customHeight="1">
      <c r="A54" s="61" t="s">
        <v>406</v>
      </c>
      <c r="C54" s="81"/>
      <c r="D54" s="81"/>
      <c r="E54" s="81"/>
      <c r="F54" s="81" t="s">
        <v>407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7"/>
  <sheetViews>
    <sheetView zoomScale="110" zoomScaleNormal="110" workbookViewId="0"/>
  </sheetViews>
  <sheetFormatPr defaultColWidth="8.75" defaultRowHeight="15" customHeight="1"/>
  <cols>
    <col min="1" max="2" width="11.25" style="119" customWidth="1"/>
    <col min="3" max="8" width="10.625" style="119" customWidth="1"/>
    <col min="9" max="16384" width="8.75" style="119"/>
  </cols>
  <sheetData>
    <row r="1" spans="1:8" ht="15" customHeight="1">
      <c r="A1" s="518" t="s">
        <v>861</v>
      </c>
    </row>
    <row r="3" spans="1:8" s="228" customFormat="1" ht="15" customHeight="1">
      <c r="A3" s="226" t="s">
        <v>408</v>
      </c>
      <c r="B3" s="55"/>
      <c r="C3" s="55"/>
      <c r="D3" s="55"/>
      <c r="E3" s="55"/>
      <c r="F3" s="55"/>
      <c r="G3" s="55"/>
      <c r="H3" s="227"/>
    </row>
    <row r="4" spans="1:8" ht="15" customHeight="1">
      <c r="A4" s="229" t="s">
        <v>409</v>
      </c>
      <c r="B4" s="55"/>
      <c r="C4" s="86"/>
      <c r="D4" s="86"/>
      <c r="E4" s="86"/>
      <c r="F4" s="86"/>
      <c r="G4" s="86"/>
      <c r="H4" s="230" t="s">
        <v>410</v>
      </c>
    </row>
    <row r="5" spans="1:8" ht="15" customHeight="1">
      <c r="A5" s="534" t="s">
        <v>411</v>
      </c>
      <c r="B5" s="539" t="s">
        <v>141</v>
      </c>
      <c r="C5" s="541" t="s">
        <v>412</v>
      </c>
      <c r="D5" s="542"/>
      <c r="E5" s="541" t="s">
        <v>413</v>
      </c>
      <c r="F5" s="542"/>
      <c r="G5" s="541" t="s">
        <v>414</v>
      </c>
      <c r="H5" s="542"/>
    </row>
    <row r="6" spans="1:8" ht="15" customHeight="1">
      <c r="A6" s="538"/>
      <c r="B6" s="540"/>
      <c r="C6" s="128" t="s">
        <v>415</v>
      </c>
      <c r="D6" s="231" t="s">
        <v>416</v>
      </c>
      <c r="E6" s="128" t="s">
        <v>415</v>
      </c>
      <c r="F6" s="231" t="s">
        <v>416</v>
      </c>
      <c r="G6" s="128" t="s">
        <v>415</v>
      </c>
      <c r="H6" s="231" t="s">
        <v>416</v>
      </c>
    </row>
    <row r="7" spans="1:8" ht="15" customHeight="1">
      <c r="A7" s="232" t="s">
        <v>417</v>
      </c>
      <c r="B7" s="233">
        <v>49585</v>
      </c>
      <c r="C7" s="234">
        <v>16817</v>
      </c>
      <c r="D7" s="235">
        <v>33.92</v>
      </c>
      <c r="E7" s="234">
        <v>30201</v>
      </c>
      <c r="F7" s="235">
        <v>60.91</v>
      </c>
      <c r="G7" s="236">
        <v>2567</v>
      </c>
      <c r="H7" s="235">
        <v>5.18</v>
      </c>
    </row>
    <row r="8" spans="1:8" ht="15" customHeight="1">
      <c r="A8" s="232">
        <v>40</v>
      </c>
      <c r="B8" s="233">
        <v>76571</v>
      </c>
      <c r="C8" s="234">
        <v>21738</v>
      </c>
      <c r="D8" s="235">
        <v>28.39</v>
      </c>
      <c r="E8" s="234">
        <v>51641</v>
      </c>
      <c r="F8" s="235">
        <v>67.44</v>
      </c>
      <c r="G8" s="236">
        <v>3192</v>
      </c>
      <c r="H8" s="235">
        <v>4.17</v>
      </c>
    </row>
    <row r="9" spans="1:8" ht="15" customHeight="1">
      <c r="A9" s="232">
        <v>45</v>
      </c>
      <c r="B9" s="233">
        <v>139368</v>
      </c>
      <c r="C9" s="234">
        <v>40389</v>
      </c>
      <c r="D9" s="235">
        <v>28.980110211813333</v>
      </c>
      <c r="E9" s="234">
        <v>94049</v>
      </c>
      <c r="F9" s="235">
        <v>67.482492394236843</v>
      </c>
      <c r="G9" s="236">
        <v>4930</v>
      </c>
      <c r="H9" s="235">
        <v>3.5373973939498309</v>
      </c>
    </row>
    <row r="10" spans="1:8" ht="15" customHeight="1">
      <c r="A10" s="232">
        <v>50</v>
      </c>
      <c r="B10" s="233">
        <v>195917</v>
      </c>
      <c r="C10" s="234">
        <v>60982</v>
      </c>
      <c r="D10" s="235">
        <v>31.126446403323854</v>
      </c>
      <c r="E10" s="234">
        <v>127635</v>
      </c>
      <c r="F10" s="235">
        <v>65.147485925162187</v>
      </c>
      <c r="G10" s="236">
        <v>7300</v>
      </c>
      <c r="H10" s="235">
        <v>3.7260676715139573</v>
      </c>
    </row>
    <row r="11" spans="1:8" ht="15" customHeight="1">
      <c r="A11" s="232">
        <v>55</v>
      </c>
      <c r="B11" s="233">
        <v>223241</v>
      </c>
      <c r="C11" s="234">
        <v>64984</v>
      </c>
      <c r="D11" s="235">
        <v>29.109348193208234</v>
      </c>
      <c r="E11" s="234">
        <v>148024</v>
      </c>
      <c r="F11" s="235">
        <v>66.306816400213222</v>
      </c>
      <c r="G11" s="236">
        <v>10233</v>
      </c>
      <c r="H11" s="235">
        <v>4.5838354065785412</v>
      </c>
    </row>
    <row r="12" spans="1:8" ht="15" customHeight="1">
      <c r="A12" s="232">
        <v>56</v>
      </c>
      <c r="B12" s="233">
        <v>224059</v>
      </c>
      <c r="C12" s="234">
        <v>65077</v>
      </c>
      <c r="D12" s="235">
        <v>29.044582007417691</v>
      </c>
      <c r="E12" s="234">
        <v>148757</v>
      </c>
      <c r="F12" s="235">
        <v>66.391887850967819</v>
      </c>
      <c r="G12" s="236">
        <v>10225</v>
      </c>
      <c r="H12" s="235">
        <v>4.5635301416144856</v>
      </c>
    </row>
    <row r="13" spans="1:8" ht="15" customHeight="1">
      <c r="A13" s="232">
        <v>57</v>
      </c>
      <c r="B13" s="233">
        <v>228432</v>
      </c>
      <c r="C13" s="234">
        <v>65275</v>
      </c>
      <c r="D13" s="235">
        <v>28.575243398473066</v>
      </c>
      <c r="E13" s="234">
        <v>152312</v>
      </c>
      <c r="F13" s="235">
        <v>66.677173075576107</v>
      </c>
      <c r="G13" s="236">
        <v>10845</v>
      </c>
      <c r="H13" s="235">
        <v>4.7475835259508301</v>
      </c>
    </row>
    <row r="14" spans="1:8" ht="15" customHeight="1">
      <c r="A14" s="232">
        <v>58</v>
      </c>
      <c r="B14" s="233">
        <v>235643</v>
      </c>
      <c r="C14" s="234">
        <v>64942</v>
      </c>
      <c r="D14" s="235">
        <v>27.559486171878646</v>
      </c>
      <c r="E14" s="234">
        <v>159222</v>
      </c>
      <c r="F14" s="235">
        <v>67.569161825303539</v>
      </c>
      <c r="G14" s="236">
        <v>11479</v>
      </c>
      <c r="H14" s="235">
        <v>4.8713520028178223</v>
      </c>
    </row>
    <row r="15" spans="1:8" ht="15" customHeight="1">
      <c r="A15" s="232">
        <v>59</v>
      </c>
      <c r="B15" s="233">
        <v>242676</v>
      </c>
      <c r="C15" s="234">
        <v>64461</v>
      </c>
      <c r="D15" s="235">
        <v>26.562577263511844</v>
      </c>
      <c r="E15" s="234">
        <v>166114</v>
      </c>
      <c r="F15" s="235">
        <v>68.450938700159881</v>
      </c>
      <c r="G15" s="236">
        <v>12101</v>
      </c>
      <c r="H15" s="235">
        <v>4.9864840363282728</v>
      </c>
    </row>
    <row r="16" spans="1:8" ht="15" customHeight="1">
      <c r="A16" s="232">
        <v>60</v>
      </c>
      <c r="B16" s="233">
        <v>248626</v>
      </c>
      <c r="C16" s="234">
        <v>63397</v>
      </c>
      <c r="D16" s="235">
        <v>25.498942186255665</v>
      </c>
      <c r="E16" s="234">
        <v>172516</v>
      </c>
      <c r="F16" s="235">
        <v>69.387755102040813</v>
      </c>
      <c r="G16" s="236">
        <v>12713</v>
      </c>
      <c r="H16" s="235">
        <v>5.1133027117035228</v>
      </c>
    </row>
    <row r="17" spans="1:8" ht="15" customHeight="1">
      <c r="A17" s="232">
        <v>61</v>
      </c>
      <c r="B17" s="233">
        <v>255025</v>
      </c>
      <c r="C17" s="234">
        <v>62187</v>
      </c>
      <c r="D17" s="235">
        <v>24.384668169787275</v>
      </c>
      <c r="E17" s="234">
        <v>179333</v>
      </c>
      <c r="F17" s="235">
        <v>70.319772571316548</v>
      </c>
      <c r="G17" s="236">
        <v>13505</v>
      </c>
      <c r="H17" s="235">
        <v>5.2955592588961871</v>
      </c>
    </row>
    <row r="18" spans="1:8" ht="15" customHeight="1">
      <c r="A18" s="232">
        <v>62</v>
      </c>
      <c r="B18" s="233">
        <v>262470</v>
      </c>
      <c r="C18" s="234">
        <v>60784</v>
      </c>
      <c r="D18" s="235">
        <v>23.158456204518611</v>
      </c>
      <c r="E18" s="234">
        <v>187423</v>
      </c>
      <c r="F18" s="235">
        <v>71.407398940831328</v>
      </c>
      <c r="G18" s="236">
        <v>14263</v>
      </c>
      <c r="H18" s="235">
        <v>5.4341448546500555</v>
      </c>
    </row>
    <row r="19" spans="1:8" ht="15" customHeight="1">
      <c r="A19" s="232">
        <v>63</v>
      </c>
      <c r="B19" s="233">
        <v>270970</v>
      </c>
      <c r="C19" s="234">
        <v>59646</v>
      </c>
      <c r="D19" s="235">
        <v>22.01203085212385</v>
      </c>
      <c r="E19" s="234">
        <v>196276</v>
      </c>
      <c r="F19" s="235">
        <v>72.434586854633352</v>
      </c>
      <c r="G19" s="236">
        <v>15048</v>
      </c>
      <c r="H19" s="235">
        <v>5.5533822932427945</v>
      </c>
    </row>
    <row r="20" spans="1:8" ht="15" customHeight="1">
      <c r="A20" s="232">
        <v>64</v>
      </c>
      <c r="B20" s="233">
        <v>276734</v>
      </c>
      <c r="C20" s="234">
        <v>57386</v>
      </c>
      <c r="D20" s="235">
        <v>20.736880903683684</v>
      </c>
      <c r="E20" s="234">
        <v>203452</v>
      </c>
      <c r="F20" s="235">
        <v>73.518974900084558</v>
      </c>
      <c r="G20" s="236">
        <v>15896</v>
      </c>
      <c r="H20" s="235">
        <v>5.7441441962317601</v>
      </c>
    </row>
    <row r="21" spans="1:8" ht="15" customHeight="1">
      <c r="A21" s="232" t="s">
        <v>418</v>
      </c>
      <c r="B21" s="233">
        <v>281523</v>
      </c>
      <c r="C21" s="234">
        <v>55295</v>
      </c>
      <c r="D21" s="235">
        <v>19.641379212355652</v>
      </c>
      <c r="E21" s="234">
        <v>209550</v>
      </c>
      <c r="F21" s="235">
        <v>74.434415660532167</v>
      </c>
      <c r="G21" s="236">
        <v>16678</v>
      </c>
      <c r="H21" s="235">
        <v>5.9242051271121721</v>
      </c>
    </row>
    <row r="22" spans="1:8" ht="15" customHeight="1">
      <c r="A22" s="232">
        <v>3</v>
      </c>
      <c r="B22" s="233">
        <v>284824</v>
      </c>
      <c r="C22" s="234">
        <v>53282</v>
      </c>
      <c r="D22" s="235">
        <v>18.70699098390585</v>
      </c>
      <c r="E22" s="234">
        <v>213808</v>
      </c>
      <c r="F22" s="235">
        <v>75.06670786169704</v>
      </c>
      <c r="G22" s="236">
        <v>17734</v>
      </c>
      <c r="H22" s="235">
        <v>6.2263011543971016</v>
      </c>
    </row>
    <row r="23" spans="1:8" ht="15" customHeight="1">
      <c r="A23" s="48">
        <v>4</v>
      </c>
      <c r="B23" s="233">
        <v>287922</v>
      </c>
      <c r="C23" s="234">
        <v>51326</v>
      </c>
      <c r="D23" s="235">
        <v>17.826355749126499</v>
      </c>
      <c r="E23" s="234">
        <v>217726</v>
      </c>
      <c r="F23" s="235">
        <v>75.619785914240666</v>
      </c>
      <c r="G23" s="234">
        <v>18870</v>
      </c>
      <c r="H23" s="235">
        <v>6.553858336632838</v>
      </c>
    </row>
    <row r="24" spans="1:8" ht="15" customHeight="1">
      <c r="A24" s="48">
        <v>5</v>
      </c>
      <c r="B24" s="233">
        <v>291194</v>
      </c>
      <c r="C24" s="234">
        <v>50029</v>
      </c>
      <c r="D24" s="235">
        <v>17.180642458292411</v>
      </c>
      <c r="E24" s="234">
        <v>221292</v>
      </c>
      <c r="F24" s="235">
        <v>75.994697692946971</v>
      </c>
      <c r="G24" s="234">
        <v>19873</v>
      </c>
      <c r="H24" s="235">
        <v>6.8246598487606196</v>
      </c>
    </row>
    <row r="25" spans="1:8" ht="15" customHeight="1">
      <c r="A25" s="232">
        <v>6</v>
      </c>
      <c r="B25" s="233">
        <v>294346</v>
      </c>
      <c r="C25" s="234">
        <v>48933</v>
      </c>
      <c r="D25" s="235">
        <v>16.62431288347727</v>
      </c>
      <c r="E25" s="234">
        <v>224382</v>
      </c>
      <c r="F25" s="235">
        <v>76.230694488798903</v>
      </c>
      <c r="G25" s="236">
        <v>21031</v>
      </c>
      <c r="H25" s="235">
        <v>7.1449926277238358</v>
      </c>
    </row>
    <row r="26" spans="1:8" ht="15" customHeight="1">
      <c r="A26" s="48">
        <v>7</v>
      </c>
      <c r="B26" s="233">
        <v>296601</v>
      </c>
      <c r="C26" s="234">
        <v>48184</v>
      </c>
      <c r="D26" s="235">
        <v>16.24539364331206</v>
      </c>
      <c r="E26" s="234">
        <v>226220</v>
      </c>
      <c r="F26" s="235">
        <v>76.270815000623742</v>
      </c>
      <c r="G26" s="234">
        <v>22197</v>
      </c>
      <c r="H26" s="235">
        <v>7.4837913560642084</v>
      </c>
    </row>
    <row r="27" spans="1:8" ht="15" customHeight="1">
      <c r="A27" s="48">
        <v>8</v>
      </c>
      <c r="B27" s="233">
        <v>298495</v>
      </c>
      <c r="C27" s="234">
        <v>47668</v>
      </c>
      <c r="D27" s="235">
        <v>15.969446724400743</v>
      </c>
      <c r="E27" s="234">
        <v>227320</v>
      </c>
      <c r="F27" s="235">
        <v>76.155379487093583</v>
      </c>
      <c r="G27" s="234">
        <v>23507</v>
      </c>
      <c r="H27" s="235">
        <v>7.8751737885056698</v>
      </c>
    </row>
    <row r="28" spans="1:8" ht="15" customHeight="1">
      <c r="A28" s="232">
        <v>9</v>
      </c>
      <c r="B28" s="233">
        <v>300025</v>
      </c>
      <c r="C28" s="234">
        <v>47162</v>
      </c>
      <c r="D28" s="235">
        <v>15.719356720273311</v>
      </c>
      <c r="E28" s="234">
        <v>227675</v>
      </c>
      <c r="F28" s="235">
        <v>75.885342888092651</v>
      </c>
      <c r="G28" s="236">
        <v>25188</v>
      </c>
      <c r="H28" s="235">
        <v>8.3953003916340307</v>
      </c>
    </row>
    <row r="29" spans="1:8" ht="15" customHeight="1">
      <c r="A29" s="48">
        <v>10</v>
      </c>
      <c r="B29" s="233">
        <v>302125</v>
      </c>
      <c r="C29" s="234">
        <v>46648</v>
      </c>
      <c r="D29" s="235">
        <v>15.439966901117085</v>
      </c>
      <c r="E29" s="234">
        <v>228484</v>
      </c>
      <c r="F29" s="235">
        <v>75.625651634257338</v>
      </c>
      <c r="G29" s="234">
        <v>26993</v>
      </c>
      <c r="H29" s="235">
        <v>8.9343814646255701</v>
      </c>
    </row>
    <row r="30" spans="1:8" ht="15" customHeight="1">
      <c r="A30" s="48">
        <v>11</v>
      </c>
      <c r="B30" s="233">
        <v>305102</v>
      </c>
      <c r="C30" s="234">
        <v>46438</v>
      </c>
      <c r="D30" s="235">
        <v>15.220483641536273</v>
      </c>
      <c r="E30" s="234">
        <v>229728</v>
      </c>
      <c r="F30" s="235">
        <v>75.29547495591639</v>
      </c>
      <c r="G30" s="234">
        <v>28936</v>
      </c>
      <c r="H30" s="235">
        <v>9.4840414025473461</v>
      </c>
    </row>
    <row r="31" spans="1:8" ht="15" customHeight="1">
      <c r="A31" s="232">
        <v>12</v>
      </c>
      <c r="B31" s="233">
        <v>308077</v>
      </c>
      <c r="C31" s="234">
        <v>46268</v>
      </c>
      <c r="D31" s="235">
        <v>15.018323341242612</v>
      </c>
      <c r="E31" s="234">
        <v>230870</v>
      </c>
      <c r="F31" s="235">
        <v>74.939057443431352</v>
      </c>
      <c r="G31" s="236">
        <v>30939</v>
      </c>
      <c r="H31" s="235">
        <v>10.042619215326038</v>
      </c>
    </row>
    <row r="32" spans="1:8" ht="15" customHeight="1">
      <c r="A32" s="48">
        <v>13</v>
      </c>
      <c r="B32" s="233">
        <v>310048</v>
      </c>
      <c r="C32" s="234">
        <v>46243</v>
      </c>
      <c r="D32" s="235">
        <v>14.914787387759315</v>
      </c>
      <c r="E32" s="234">
        <v>230195</v>
      </c>
      <c r="F32" s="235">
        <v>74.244955619774998</v>
      </c>
      <c r="G32" s="234">
        <v>33610</v>
      </c>
      <c r="H32" s="235">
        <v>10.840256992465683</v>
      </c>
    </row>
    <row r="33" spans="1:8" ht="15" customHeight="1">
      <c r="A33" s="48">
        <v>14</v>
      </c>
      <c r="B33" s="233">
        <v>311888</v>
      </c>
      <c r="C33" s="234">
        <v>46202</v>
      </c>
      <c r="D33" s="235">
        <v>14.813651054224595</v>
      </c>
      <c r="E33" s="234">
        <v>229435</v>
      </c>
      <c r="F33" s="235">
        <v>73.563266300723342</v>
      </c>
      <c r="G33" s="234">
        <v>36251</v>
      </c>
      <c r="H33" s="235">
        <v>11.623082645052071</v>
      </c>
    </row>
    <row r="34" spans="1:8" ht="15" customHeight="1">
      <c r="A34" s="48" t="s">
        <v>32</v>
      </c>
      <c r="B34" s="233">
        <v>314439</v>
      </c>
      <c r="C34" s="234">
        <v>46349</v>
      </c>
      <c r="D34" s="235">
        <v>14.740219883665832</v>
      </c>
      <c r="E34" s="234">
        <v>228839</v>
      </c>
      <c r="F34" s="235">
        <v>72.776913805221369</v>
      </c>
      <c r="G34" s="234">
        <v>39251</v>
      </c>
      <c r="H34" s="235">
        <v>12.482866311112808</v>
      </c>
    </row>
    <row r="35" spans="1:8" ht="15" customHeight="1">
      <c r="A35" s="237" t="s">
        <v>33</v>
      </c>
      <c r="B35" s="233">
        <v>316200</v>
      </c>
      <c r="C35" s="234">
        <v>46302</v>
      </c>
      <c r="D35" s="235">
        <v>14.643263757115749</v>
      </c>
      <c r="E35" s="234">
        <v>228023</v>
      </c>
      <c r="F35" s="235">
        <v>72.113535736875406</v>
      </c>
      <c r="G35" s="234">
        <v>41875</v>
      </c>
      <c r="H35" s="235">
        <v>13.243200506008856</v>
      </c>
    </row>
    <row r="36" spans="1:8" ht="15" customHeight="1">
      <c r="A36" s="39" t="s">
        <v>34</v>
      </c>
      <c r="B36" s="233">
        <v>317731</v>
      </c>
      <c r="C36" s="234">
        <v>46295</v>
      </c>
      <c r="D36" s="235">
        <v>14.570501461928487</v>
      </c>
      <c r="E36" s="234">
        <v>226828</v>
      </c>
      <c r="F36" s="235">
        <v>71.389949359678468</v>
      </c>
      <c r="G36" s="234">
        <v>44608</v>
      </c>
      <c r="H36" s="235">
        <v>14.039549178393044</v>
      </c>
    </row>
    <row r="37" spans="1:8" ht="15" customHeight="1">
      <c r="A37" s="39" t="s">
        <v>35</v>
      </c>
      <c r="B37" s="233">
        <v>317358</v>
      </c>
      <c r="C37" s="234">
        <v>45845</v>
      </c>
      <c r="D37" s="235">
        <v>14.445830891296266</v>
      </c>
      <c r="E37" s="234">
        <v>223686</v>
      </c>
      <c r="F37" s="235">
        <v>70.483806930973856</v>
      </c>
      <c r="G37" s="234">
        <v>47827</v>
      </c>
      <c r="H37" s="235">
        <v>15.070362177729882</v>
      </c>
    </row>
    <row r="38" spans="1:8" ht="15" customHeight="1">
      <c r="A38" s="39">
        <v>19</v>
      </c>
      <c r="B38" s="233">
        <v>318929</v>
      </c>
      <c r="C38" s="234">
        <v>45735</v>
      </c>
      <c r="D38" s="235">
        <v>14.340182297627372</v>
      </c>
      <c r="E38" s="234">
        <v>221715</v>
      </c>
      <c r="F38" s="235">
        <v>69.518607589777034</v>
      </c>
      <c r="G38" s="234">
        <v>51479</v>
      </c>
      <c r="H38" s="235">
        <v>16.141210112595594</v>
      </c>
    </row>
    <row r="39" spans="1:8" ht="15" customHeight="1">
      <c r="A39" s="39">
        <v>20</v>
      </c>
      <c r="B39" s="233">
        <v>320332</v>
      </c>
      <c r="C39" s="234">
        <v>45777</v>
      </c>
      <c r="D39" s="235">
        <v>14.290486120649826</v>
      </c>
      <c r="E39" s="234">
        <v>219682</v>
      </c>
      <c r="F39" s="235">
        <v>68.579473795936721</v>
      </c>
      <c r="G39" s="234">
        <v>54873</v>
      </c>
      <c r="H39" s="235">
        <v>17.130040083413459</v>
      </c>
    </row>
    <row r="40" spans="1:8" ht="15" customHeight="1">
      <c r="A40" s="39">
        <v>21</v>
      </c>
      <c r="B40" s="233">
        <v>322720</v>
      </c>
      <c r="C40" s="234">
        <v>45886</v>
      </c>
      <c r="D40" s="235">
        <v>14.21851760039663</v>
      </c>
      <c r="E40" s="234">
        <v>218218</v>
      </c>
      <c r="F40" s="235">
        <v>67.618368864650463</v>
      </c>
      <c r="G40" s="234">
        <v>58616</v>
      </c>
      <c r="H40" s="235">
        <v>18.163113534952902</v>
      </c>
    </row>
    <row r="41" spans="1:8" ht="15" customHeight="1">
      <c r="A41" s="39">
        <v>22</v>
      </c>
      <c r="B41" s="233">
        <v>325862</v>
      </c>
      <c r="C41" s="234">
        <v>45927</v>
      </c>
      <c r="D41" s="235">
        <v>14.094002982857774</v>
      </c>
      <c r="E41" s="234">
        <v>218032</v>
      </c>
      <c r="F41" s="235">
        <v>66.909305165990503</v>
      </c>
      <c r="G41" s="234">
        <v>61903</v>
      </c>
      <c r="H41" s="235">
        <v>18.996691851151716</v>
      </c>
    </row>
    <row r="42" spans="1:8" ht="15" customHeight="1">
      <c r="A42" s="39">
        <v>23</v>
      </c>
      <c r="B42" s="238">
        <v>328182</v>
      </c>
      <c r="C42" s="234">
        <v>45905</v>
      </c>
      <c r="D42" s="235">
        <v>13.987665380794803</v>
      </c>
      <c r="E42" s="234">
        <v>218470</v>
      </c>
      <c r="F42" s="235">
        <v>66.569769213424252</v>
      </c>
      <c r="G42" s="234">
        <v>63807</v>
      </c>
      <c r="H42" s="235">
        <v>19.44256540578094</v>
      </c>
    </row>
    <row r="43" spans="1:8" ht="15" customHeight="1">
      <c r="A43" s="39">
        <v>24</v>
      </c>
      <c r="B43" s="238">
        <v>329229</v>
      </c>
      <c r="C43" s="234">
        <v>45569</v>
      </c>
      <c r="D43" s="235">
        <v>13.841125781750696</v>
      </c>
      <c r="E43" s="234">
        <v>217481</v>
      </c>
      <c r="F43" s="235">
        <v>66.057668066907837</v>
      </c>
      <c r="G43" s="234">
        <v>66179</v>
      </c>
      <c r="H43" s="235">
        <v>20.101206151341465</v>
      </c>
    </row>
    <row r="44" spans="1:8" ht="15" customHeight="1">
      <c r="A44" s="39">
        <v>25</v>
      </c>
      <c r="B44" s="238">
        <v>330194</v>
      </c>
      <c r="C44" s="234">
        <v>45468</v>
      </c>
      <c r="D44" s="235">
        <v>13.770086676317558</v>
      </c>
      <c r="E44" s="234">
        <v>214570</v>
      </c>
      <c r="F44" s="235">
        <v>64.983009988067622</v>
      </c>
      <c r="G44" s="234">
        <v>70156</v>
      </c>
      <c r="H44" s="235">
        <v>21.246903335614821</v>
      </c>
    </row>
    <row r="45" spans="1:8" ht="15" customHeight="1">
      <c r="A45" s="39">
        <v>26</v>
      </c>
      <c r="B45" s="238">
        <v>331565</v>
      </c>
      <c r="C45" s="234">
        <v>45123</v>
      </c>
      <c r="D45" s="235">
        <v>13.60909625563615</v>
      </c>
      <c r="E45" s="234">
        <v>212776</v>
      </c>
      <c r="F45" s="235">
        <v>64.173239033070445</v>
      </c>
      <c r="G45" s="234">
        <v>73666</v>
      </c>
      <c r="H45" s="235">
        <v>22.217664711293413</v>
      </c>
    </row>
    <row r="46" spans="1:8" ht="15" customHeight="1">
      <c r="A46" s="39">
        <v>27</v>
      </c>
      <c r="B46" s="238">
        <v>333736</v>
      </c>
      <c r="C46" s="234">
        <v>44984</v>
      </c>
      <c r="D46" s="235">
        <v>13.47891746769902</v>
      </c>
      <c r="E46" s="234">
        <v>211785</v>
      </c>
      <c r="F46" s="235">
        <v>63.458841719203207</v>
      </c>
      <c r="G46" s="234">
        <v>76967</v>
      </c>
      <c r="H46" s="235">
        <v>23.06224081309778</v>
      </c>
    </row>
    <row r="47" spans="1:8" ht="15" customHeight="1">
      <c r="A47" s="39">
        <v>28</v>
      </c>
      <c r="B47" s="238">
        <v>336565</v>
      </c>
      <c r="C47" s="234">
        <v>45049</v>
      </c>
      <c r="D47" s="235">
        <v>13.384933073849034</v>
      </c>
      <c r="E47" s="234">
        <v>211847</v>
      </c>
      <c r="F47" s="235">
        <v>62.943859284239302</v>
      </c>
      <c r="G47" s="234">
        <v>79669</v>
      </c>
      <c r="H47" s="235">
        <v>23.671207641911664</v>
      </c>
    </row>
    <row r="48" spans="1:8" ht="15" customHeight="1">
      <c r="A48" s="39">
        <v>29</v>
      </c>
      <c r="B48" s="238">
        <v>339156</v>
      </c>
      <c r="C48" s="234">
        <v>45123</v>
      </c>
      <c r="D48" s="235">
        <v>13.304497045607331</v>
      </c>
      <c r="E48" s="234">
        <v>212336</v>
      </c>
      <c r="F48" s="235">
        <v>62.607177817877322</v>
      </c>
      <c r="G48" s="234">
        <v>81697</v>
      </c>
      <c r="H48" s="235">
        <v>24.088325136515351</v>
      </c>
    </row>
    <row r="49" spans="1:8" ht="15" customHeight="1">
      <c r="A49" s="39">
        <v>30</v>
      </c>
      <c r="B49" s="238">
        <v>340862</v>
      </c>
      <c r="C49" s="234">
        <v>44902</v>
      </c>
      <c r="D49" s="235">
        <v>13.173072973813449</v>
      </c>
      <c r="E49" s="234">
        <v>212274</v>
      </c>
      <c r="F49" s="235">
        <v>62.275642342062184</v>
      </c>
      <c r="G49" s="234">
        <v>83686</v>
      </c>
      <c r="H49" s="235">
        <v>24.551284684124365</v>
      </c>
    </row>
    <row r="50" spans="1:8" ht="15" customHeight="1">
      <c r="A50" s="39">
        <v>31</v>
      </c>
      <c r="B50" s="238">
        <v>342945</v>
      </c>
      <c r="C50" s="234">
        <v>44582</v>
      </c>
      <c r="D50" s="235">
        <v>12.999752146845703</v>
      </c>
      <c r="E50" s="234">
        <v>213319</v>
      </c>
      <c r="F50" s="235">
        <v>62.20210237793232</v>
      </c>
      <c r="G50" s="234">
        <v>85044</v>
      </c>
      <c r="H50" s="235">
        <v>24.798145475221975</v>
      </c>
    </row>
    <row r="51" spans="1:8" ht="15" customHeight="1">
      <c r="A51" s="39" t="s">
        <v>419</v>
      </c>
      <c r="B51" s="238">
        <v>344528</v>
      </c>
      <c r="C51" s="234">
        <v>44311</v>
      </c>
      <c r="D51" s="235">
        <v>12.86</v>
      </c>
      <c r="E51" s="234">
        <v>214013</v>
      </c>
      <c r="F51" s="235">
        <v>62.12</v>
      </c>
      <c r="G51" s="234">
        <v>86204</v>
      </c>
      <c r="H51" s="235">
        <v>25.02</v>
      </c>
    </row>
    <row r="52" spans="1:8" ht="15" customHeight="1">
      <c r="A52" s="39">
        <v>3</v>
      </c>
      <c r="B52" s="238">
        <f>SUM(C52,E52,G52)</f>
        <v>345482</v>
      </c>
      <c r="C52" s="234">
        <v>43926</v>
      </c>
      <c r="D52" s="235">
        <f>C52/B52*100</f>
        <v>12.7144105915793</v>
      </c>
      <c r="E52" s="234">
        <v>214267</v>
      </c>
      <c r="F52" s="235">
        <f>E52/B52*100</f>
        <v>62.019728958382778</v>
      </c>
      <c r="G52" s="234">
        <v>87289</v>
      </c>
      <c r="H52" s="235">
        <f>G52/B52*100</f>
        <v>25.26586045003792</v>
      </c>
    </row>
    <row r="53" spans="1:8" ht="15" customHeight="1">
      <c r="A53" s="239">
        <v>4</v>
      </c>
      <c r="B53" s="233">
        <f>SUM(C53,E53,G53)</f>
        <v>345047</v>
      </c>
      <c r="C53" s="234">
        <v>43304</v>
      </c>
      <c r="D53" s="235">
        <f>IFERROR(C53/B53*100,0)</f>
        <v>12.55017432407759</v>
      </c>
      <c r="E53" s="234">
        <v>213981</v>
      </c>
      <c r="F53" s="235">
        <f>IFERROR(E53/B53*100,0)</f>
        <v>62.015029836515026</v>
      </c>
      <c r="G53" s="234">
        <v>87762</v>
      </c>
      <c r="H53" s="235">
        <f>IFERROR(G53/B53*100,0)</f>
        <v>25.434795839407386</v>
      </c>
    </row>
    <row r="54" spans="1:8" ht="15" customHeight="1">
      <c r="A54" s="239">
        <v>5</v>
      </c>
      <c r="B54" s="233">
        <f>SUM(C54,E54,G54)</f>
        <v>343866</v>
      </c>
      <c r="C54" s="234">
        <v>42305</v>
      </c>
      <c r="D54" s="235">
        <f>IFERROR(C54/B54*100,0)</f>
        <v>12.30275746947939</v>
      </c>
      <c r="E54" s="234">
        <v>213863</v>
      </c>
      <c r="F54" s="235">
        <f>IFERROR(E54/B54*100,0)</f>
        <v>62.193703361193023</v>
      </c>
      <c r="G54" s="234">
        <v>87698</v>
      </c>
      <c r="H54" s="235">
        <f>IFERROR(G54/B54*100,0)</f>
        <v>25.503539169327588</v>
      </c>
    </row>
    <row r="55" spans="1:8" ht="15" customHeight="1">
      <c r="A55" s="239">
        <v>6</v>
      </c>
      <c r="B55" s="240">
        <v>343062</v>
      </c>
      <c r="C55" s="234">
        <v>41328</v>
      </c>
      <c r="D55" s="235">
        <f>IFERROR(C55/B55*100,0)</f>
        <v>12.046802035783619</v>
      </c>
      <c r="E55" s="234">
        <v>213824</v>
      </c>
      <c r="F55" s="235">
        <f>IFERROR(E55/B55*100,0)</f>
        <v>62.328092298185169</v>
      </c>
      <c r="G55" s="234">
        <v>87910</v>
      </c>
      <c r="H55" s="235">
        <f>IFERROR(G55/B55*100,0)</f>
        <v>25.62510566603121</v>
      </c>
    </row>
    <row r="56" spans="1:8" ht="15" customHeight="1">
      <c r="A56" s="53" t="s">
        <v>420</v>
      </c>
      <c r="B56" s="241"/>
      <c r="C56" s="241"/>
      <c r="D56" s="241"/>
      <c r="E56" s="241"/>
      <c r="F56" s="241"/>
      <c r="G56" s="53"/>
      <c r="H56" s="242"/>
    </row>
    <row r="57" spans="1:8" ht="15" customHeight="1">
      <c r="H57" s="57" t="s">
        <v>118</v>
      </c>
    </row>
  </sheetData>
  <mergeCells count="5">
    <mergeCell ref="A5:A6"/>
    <mergeCell ref="B5:B6"/>
    <mergeCell ref="C5:D5"/>
    <mergeCell ref="E5:F5"/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8"/>
  <sheetViews>
    <sheetView zoomScale="110" zoomScaleNormal="110" workbookViewId="0"/>
  </sheetViews>
  <sheetFormatPr defaultColWidth="8.75" defaultRowHeight="15" customHeight="1"/>
  <cols>
    <col min="1" max="1" width="15" style="80" customWidth="1"/>
    <col min="2" max="4" width="23.75" style="80" customWidth="1"/>
    <col min="5" max="16384" width="8.75" style="80"/>
  </cols>
  <sheetData>
    <row r="1" spans="1:4" s="56" customFormat="1" ht="15" customHeight="1">
      <c r="A1" s="518" t="s">
        <v>861</v>
      </c>
    </row>
    <row r="2" spans="1:4" s="56" customFormat="1" ht="15" customHeight="1"/>
    <row r="3" spans="1:4" ht="15" customHeight="1">
      <c r="A3" s="118" t="s">
        <v>421</v>
      </c>
    </row>
    <row r="4" spans="1:4" ht="15" customHeight="1">
      <c r="A4" s="229" t="s">
        <v>409</v>
      </c>
      <c r="D4" s="227" t="s">
        <v>422</v>
      </c>
    </row>
    <row r="5" spans="1:4" ht="15" customHeight="1">
      <c r="A5" s="243" t="s">
        <v>411</v>
      </c>
      <c r="B5" s="128" t="s">
        <v>423</v>
      </c>
      <c r="C5" s="128" t="s">
        <v>10</v>
      </c>
      <c r="D5" s="244" t="s">
        <v>11</v>
      </c>
    </row>
    <row r="6" spans="1:4" ht="15" customHeight="1">
      <c r="A6" s="245" t="s">
        <v>424</v>
      </c>
      <c r="B6" s="246">
        <v>26.97</v>
      </c>
      <c r="C6" s="247">
        <v>26.62</v>
      </c>
      <c r="D6" s="247">
        <v>27.33</v>
      </c>
    </row>
    <row r="7" spans="1:4" s="56" customFormat="1" ht="15" customHeight="1">
      <c r="A7" s="245">
        <v>50</v>
      </c>
      <c r="B7" s="246">
        <v>27.35</v>
      </c>
      <c r="C7" s="248">
        <v>27.03</v>
      </c>
      <c r="D7" s="248">
        <v>27.67</v>
      </c>
    </row>
    <row r="8" spans="1:4" s="56" customFormat="1" ht="15" customHeight="1">
      <c r="A8" s="245">
        <v>55</v>
      </c>
      <c r="B8" s="246">
        <v>29.29</v>
      </c>
      <c r="C8" s="248">
        <v>28.88</v>
      </c>
      <c r="D8" s="248">
        <v>29.71</v>
      </c>
    </row>
    <row r="9" spans="1:4" s="56" customFormat="1" ht="15" customHeight="1">
      <c r="A9" s="245">
        <v>60</v>
      </c>
      <c r="B9" s="246">
        <v>31.6</v>
      </c>
      <c r="C9" s="248">
        <v>31.19</v>
      </c>
      <c r="D9" s="248">
        <v>32.020000000000003</v>
      </c>
    </row>
    <row r="10" spans="1:4" s="56" customFormat="1" ht="15" customHeight="1">
      <c r="A10" s="245" t="s">
        <v>425</v>
      </c>
      <c r="B10" s="246">
        <v>33.9</v>
      </c>
      <c r="C10" s="248">
        <v>33.4</v>
      </c>
      <c r="D10" s="248">
        <v>34.4</v>
      </c>
    </row>
    <row r="11" spans="1:4" s="56" customFormat="1" ht="15" customHeight="1">
      <c r="A11" s="245">
        <v>7</v>
      </c>
      <c r="B11" s="246">
        <v>36.24</v>
      </c>
      <c r="C11" s="248">
        <v>35.68</v>
      </c>
      <c r="D11" s="248">
        <v>36.81</v>
      </c>
    </row>
    <row r="12" spans="1:4" s="56" customFormat="1" ht="15" customHeight="1">
      <c r="A12" s="245">
        <v>12</v>
      </c>
      <c r="B12" s="246">
        <v>38.5</v>
      </c>
      <c r="C12" s="248">
        <v>37.799999999999997</v>
      </c>
      <c r="D12" s="248">
        <v>39.1</v>
      </c>
    </row>
    <row r="13" spans="1:4" s="56" customFormat="1" ht="15" customHeight="1">
      <c r="A13" s="245">
        <v>13</v>
      </c>
      <c r="B13" s="246">
        <v>38.9</v>
      </c>
      <c r="C13" s="248">
        <v>38.299999999999997</v>
      </c>
      <c r="D13" s="248">
        <v>39.5</v>
      </c>
    </row>
    <row r="14" spans="1:4" s="56" customFormat="1" ht="15" customHeight="1">
      <c r="A14" s="249">
        <v>14</v>
      </c>
      <c r="B14" s="246">
        <v>39.299999999999997</v>
      </c>
      <c r="C14" s="247">
        <v>38.700000000000003</v>
      </c>
      <c r="D14" s="247">
        <v>40</v>
      </c>
    </row>
    <row r="15" spans="1:4" s="250" customFormat="1" ht="15" customHeight="1">
      <c r="A15" s="249" t="s">
        <v>32</v>
      </c>
      <c r="B15" s="246">
        <v>39.700000000000003</v>
      </c>
      <c r="C15" s="247">
        <v>39</v>
      </c>
      <c r="D15" s="247">
        <v>40.4</v>
      </c>
    </row>
    <row r="16" spans="1:4" s="250" customFormat="1" ht="15" customHeight="1">
      <c r="A16" s="249" t="s">
        <v>33</v>
      </c>
      <c r="B16" s="246">
        <v>40.11</v>
      </c>
      <c r="C16" s="247">
        <v>39.44</v>
      </c>
      <c r="D16" s="247">
        <v>40.799999999999997</v>
      </c>
    </row>
    <row r="17" spans="1:4" s="250" customFormat="1" ht="15" customHeight="1">
      <c r="A17" s="251" t="s">
        <v>34</v>
      </c>
      <c r="B17" s="246">
        <v>40.520000000000003</v>
      </c>
      <c r="C17" s="247">
        <v>39.83</v>
      </c>
      <c r="D17" s="247">
        <v>41.22</v>
      </c>
    </row>
    <row r="18" spans="1:4" s="250" customFormat="1" ht="15" customHeight="1">
      <c r="A18" s="251" t="s">
        <v>35</v>
      </c>
      <c r="B18" s="246">
        <v>41</v>
      </c>
      <c r="C18" s="247">
        <v>40.28</v>
      </c>
      <c r="D18" s="247">
        <v>41.72</v>
      </c>
    </row>
    <row r="19" spans="1:4" s="250" customFormat="1" ht="15" customHeight="1">
      <c r="A19" s="251" t="s">
        <v>36</v>
      </c>
      <c r="B19" s="246">
        <v>41.4</v>
      </c>
      <c r="C19" s="247">
        <v>40.700000000000003</v>
      </c>
      <c r="D19" s="247">
        <v>42.1</v>
      </c>
    </row>
    <row r="20" spans="1:4" s="250" customFormat="1" ht="15" customHeight="1">
      <c r="A20" s="251" t="s">
        <v>37</v>
      </c>
      <c r="B20" s="246">
        <v>41.8</v>
      </c>
      <c r="C20" s="247">
        <v>41</v>
      </c>
      <c r="D20" s="247">
        <v>42.6</v>
      </c>
    </row>
    <row r="21" spans="1:4" s="250" customFormat="1" ht="15" customHeight="1">
      <c r="A21" s="252" t="s">
        <v>38</v>
      </c>
      <c r="B21" s="247">
        <v>42.2</v>
      </c>
      <c r="C21" s="247">
        <v>41.4</v>
      </c>
      <c r="D21" s="247">
        <v>42.9</v>
      </c>
    </row>
    <row r="22" spans="1:4" s="250" customFormat="1" ht="15" customHeight="1">
      <c r="A22" s="252" t="s">
        <v>426</v>
      </c>
      <c r="B22" s="247">
        <v>42.5</v>
      </c>
      <c r="C22" s="247">
        <v>41.7</v>
      </c>
      <c r="D22" s="247">
        <v>43.3</v>
      </c>
    </row>
    <row r="23" spans="1:4" s="250" customFormat="1" ht="15" customHeight="1">
      <c r="A23" s="252" t="s">
        <v>427</v>
      </c>
      <c r="B23" s="247">
        <v>42.8</v>
      </c>
      <c r="C23" s="247">
        <v>42</v>
      </c>
      <c r="D23" s="247">
        <v>43.6</v>
      </c>
    </row>
    <row r="24" spans="1:4" s="250" customFormat="1" ht="15" customHeight="1">
      <c r="A24" s="252">
        <v>24</v>
      </c>
      <c r="B24" s="247">
        <v>43.2</v>
      </c>
      <c r="C24" s="247">
        <v>42.3</v>
      </c>
      <c r="D24" s="247">
        <v>44</v>
      </c>
    </row>
    <row r="25" spans="1:4" s="250" customFormat="1" ht="15" customHeight="1">
      <c r="A25" s="252">
        <v>25</v>
      </c>
      <c r="B25" s="247">
        <v>43.5</v>
      </c>
      <c r="C25" s="247">
        <v>42.6</v>
      </c>
      <c r="D25" s="247">
        <v>44.3</v>
      </c>
    </row>
    <row r="26" spans="1:4" s="250" customFormat="1" ht="15" customHeight="1">
      <c r="A26" s="252">
        <v>26</v>
      </c>
      <c r="B26" s="247">
        <v>43.8</v>
      </c>
      <c r="C26" s="247">
        <v>43</v>
      </c>
      <c r="D26" s="247">
        <v>44.7</v>
      </c>
    </row>
    <row r="27" spans="1:4" s="250" customFormat="1" ht="15" customHeight="1">
      <c r="A27" s="252">
        <v>27</v>
      </c>
      <c r="B27" s="247">
        <v>44.1</v>
      </c>
      <c r="C27" s="247">
        <v>43.2</v>
      </c>
      <c r="D27" s="247">
        <v>45</v>
      </c>
    </row>
    <row r="28" spans="1:4" s="250" customFormat="1" ht="15" customHeight="1">
      <c r="A28" s="252">
        <v>28</v>
      </c>
      <c r="B28" s="247">
        <v>44.4</v>
      </c>
      <c r="C28" s="247">
        <v>43.5</v>
      </c>
      <c r="D28" s="247">
        <v>45.2</v>
      </c>
    </row>
    <row r="29" spans="1:4" s="250" customFormat="1" ht="15" customHeight="1">
      <c r="A29" s="252">
        <v>29</v>
      </c>
      <c r="B29" s="247">
        <v>44.6</v>
      </c>
      <c r="C29" s="247">
        <v>43.7</v>
      </c>
      <c r="D29" s="247">
        <v>45.5</v>
      </c>
    </row>
    <row r="30" spans="1:4" s="250" customFormat="1" ht="15" customHeight="1">
      <c r="A30" s="252">
        <v>30</v>
      </c>
      <c r="B30" s="247">
        <v>44.9</v>
      </c>
      <c r="C30" s="247">
        <v>44</v>
      </c>
      <c r="D30" s="247">
        <v>45.9</v>
      </c>
    </row>
    <row r="31" spans="1:4" s="250" customFormat="1" ht="15" customHeight="1">
      <c r="A31" s="252">
        <v>31</v>
      </c>
      <c r="B31" s="247">
        <v>45.188970534633832</v>
      </c>
      <c r="C31" s="247">
        <v>44.214523570829741</v>
      </c>
      <c r="D31" s="247">
        <v>46.153224964321765</v>
      </c>
    </row>
    <row r="32" spans="1:4" s="250" customFormat="1" ht="15" customHeight="1">
      <c r="A32" s="252" t="s">
        <v>419</v>
      </c>
      <c r="B32" s="247">
        <v>45.5</v>
      </c>
      <c r="C32" s="247">
        <v>44.4</v>
      </c>
      <c r="D32" s="247">
        <v>46.5</v>
      </c>
    </row>
    <row r="33" spans="1:4" s="250" customFormat="1" ht="15" customHeight="1">
      <c r="A33" s="252">
        <v>3</v>
      </c>
      <c r="B33" s="247">
        <v>45.800609004231767</v>
      </c>
      <c r="C33" s="247">
        <v>44.729765165200163</v>
      </c>
      <c r="D33" s="247">
        <v>46.857521625103523</v>
      </c>
    </row>
    <row r="34" spans="1:4" s="250" customFormat="1" ht="15" customHeight="1">
      <c r="A34" s="251">
        <v>4</v>
      </c>
      <c r="B34" s="246">
        <v>46.1</v>
      </c>
      <c r="C34" s="247">
        <v>45</v>
      </c>
      <c r="D34" s="247">
        <v>47.2</v>
      </c>
    </row>
    <row r="35" spans="1:4" s="250" customFormat="1" ht="15" customHeight="1">
      <c r="A35" s="251">
        <v>5</v>
      </c>
      <c r="B35" s="246">
        <v>46.5</v>
      </c>
      <c r="C35" s="247">
        <v>45.3</v>
      </c>
      <c r="D35" s="247">
        <v>47.6</v>
      </c>
    </row>
    <row r="36" spans="1:4" s="250" customFormat="1" ht="15" customHeight="1">
      <c r="A36" s="253">
        <v>6</v>
      </c>
      <c r="B36" s="254">
        <v>46.3</v>
      </c>
      <c r="C36" s="247">
        <v>45.1</v>
      </c>
      <c r="D36" s="247">
        <v>47.4</v>
      </c>
    </row>
    <row r="37" spans="1:4" s="56" customFormat="1" ht="15" customHeight="1">
      <c r="A37" s="53" t="s">
        <v>428</v>
      </c>
      <c r="B37" s="241"/>
      <c r="C37" s="241"/>
      <c r="D37" s="255"/>
    </row>
    <row r="38" spans="1:4" s="56" customFormat="1" ht="15" customHeight="1">
      <c r="A38" s="256"/>
      <c r="D38" s="57" t="s">
        <v>429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"/>
  <sheetViews>
    <sheetView zoomScale="110" zoomScaleNormal="110" workbookViewId="0"/>
  </sheetViews>
  <sheetFormatPr defaultColWidth="8.125" defaultRowHeight="15" customHeight="1"/>
  <cols>
    <col min="1" max="1" width="15" style="59" customWidth="1"/>
    <col min="2" max="6" width="14.25" style="59" customWidth="1"/>
    <col min="7" max="8" width="8.125" style="59"/>
    <col min="9" max="14" width="8.125" style="266"/>
    <col min="15" max="16384" width="8.125" style="59"/>
  </cols>
  <sheetData>
    <row r="1" spans="1:14" ht="15" customHeight="1">
      <c r="A1" s="518" t="s">
        <v>861</v>
      </c>
      <c r="I1" s="520"/>
      <c r="J1" s="520"/>
      <c r="K1" s="520"/>
      <c r="L1" s="520"/>
      <c r="M1" s="520"/>
      <c r="N1" s="520"/>
    </row>
    <row r="2" spans="1:14" ht="15" customHeight="1">
      <c r="I2" s="520"/>
      <c r="J2" s="520"/>
      <c r="K2" s="520"/>
      <c r="L2" s="520"/>
      <c r="M2" s="520"/>
      <c r="N2" s="520"/>
    </row>
    <row r="3" spans="1:14" s="61" customFormat="1" ht="15" customHeight="1">
      <c r="A3" s="82" t="s">
        <v>430</v>
      </c>
      <c r="B3" s="59"/>
      <c r="C3" s="59"/>
      <c r="D3" s="59"/>
      <c r="E3" s="59"/>
      <c r="F3" s="59"/>
    </row>
    <row r="4" spans="1:14" s="61" customFormat="1" ht="15" customHeight="1">
      <c r="A4" s="5" t="s">
        <v>431</v>
      </c>
      <c r="B4" s="150"/>
      <c r="C4" s="157"/>
      <c r="D4" s="157"/>
      <c r="E4" s="157"/>
      <c r="F4" s="60" t="s">
        <v>432</v>
      </c>
    </row>
    <row r="5" spans="1:14" s="61" customFormat="1" ht="15" customHeight="1">
      <c r="A5" s="257" t="s">
        <v>2</v>
      </c>
      <c r="B5" s="62" t="s">
        <v>433</v>
      </c>
      <c r="C5" s="62" t="s">
        <v>434</v>
      </c>
      <c r="D5" s="62" t="s">
        <v>435</v>
      </c>
      <c r="E5" s="258" t="s">
        <v>436</v>
      </c>
      <c r="F5" s="258" t="s">
        <v>437</v>
      </c>
    </row>
    <row r="6" spans="1:14" s="61" customFormat="1" ht="15" customHeight="1">
      <c r="A6" s="92" t="s">
        <v>101</v>
      </c>
      <c r="B6" s="259">
        <v>7052</v>
      </c>
      <c r="C6" s="259">
        <v>7208</v>
      </c>
      <c r="D6" s="259">
        <v>7128</v>
      </c>
      <c r="E6" s="259">
        <v>7478</v>
      </c>
      <c r="F6" s="259">
        <v>8221</v>
      </c>
    </row>
    <row r="7" spans="1:14" s="61" customFormat="1" ht="15" customHeight="1">
      <c r="A7" s="260" t="s">
        <v>438</v>
      </c>
      <c r="B7" s="261">
        <v>2689</v>
      </c>
      <c r="C7" s="261">
        <v>2665</v>
      </c>
      <c r="D7" s="261">
        <v>2567</v>
      </c>
      <c r="E7" s="261">
        <v>2644</v>
      </c>
      <c r="F7" s="261">
        <v>2846</v>
      </c>
    </row>
    <row r="8" spans="1:14" s="61" customFormat="1" ht="15" customHeight="1">
      <c r="A8" s="260" t="s">
        <v>439</v>
      </c>
      <c r="B8" s="262">
        <v>832</v>
      </c>
      <c r="C8" s="262">
        <v>969</v>
      </c>
      <c r="D8" s="262">
        <v>996</v>
      </c>
      <c r="E8" s="262">
        <v>1012</v>
      </c>
      <c r="F8" s="262">
        <v>1166</v>
      </c>
    </row>
    <row r="9" spans="1:14" s="61" customFormat="1" ht="15" customHeight="1">
      <c r="A9" s="260" t="s">
        <v>440</v>
      </c>
      <c r="B9" s="262">
        <v>1032</v>
      </c>
      <c r="C9" s="262">
        <v>981</v>
      </c>
      <c r="D9" s="262">
        <v>978</v>
      </c>
      <c r="E9" s="262">
        <v>997</v>
      </c>
      <c r="F9" s="262">
        <v>1051</v>
      </c>
    </row>
    <row r="10" spans="1:14" s="61" customFormat="1" ht="15" customHeight="1">
      <c r="A10" s="260" t="s">
        <v>441</v>
      </c>
      <c r="B10" s="262">
        <v>804</v>
      </c>
      <c r="C10" s="262">
        <v>784</v>
      </c>
      <c r="D10" s="262">
        <v>770</v>
      </c>
      <c r="E10" s="262">
        <v>769</v>
      </c>
      <c r="F10" s="262">
        <v>762</v>
      </c>
    </row>
    <row r="11" spans="1:14" s="61" customFormat="1" ht="15" customHeight="1">
      <c r="A11" s="260" t="s">
        <v>442</v>
      </c>
      <c r="B11" s="262">
        <v>188</v>
      </c>
      <c r="C11" s="262">
        <v>197</v>
      </c>
      <c r="D11" s="262">
        <v>209</v>
      </c>
      <c r="E11" s="262">
        <v>208</v>
      </c>
      <c r="F11" s="262">
        <v>190</v>
      </c>
    </row>
    <row r="12" spans="1:14" s="61" customFormat="1" ht="15" customHeight="1">
      <c r="A12" s="260" t="s">
        <v>443</v>
      </c>
      <c r="B12" s="262">
        <v>128</v>
      </c>
      <c r="C12" s="262">
        <v>131</v>
      </c>
      <c r="D12" s="262">
        <v>136</v>
      </c>
      <c r="E12" s="262">
        <v>130</v>
      </c>
      <c r="F12" s="262">
        <v>150</v>
      </c>
    </row>
    <row r="13" spans="1:14" s="61" customFormat="1" ht="15" customHeight="1">
      <c r="A13" s="260" t="s">
        <v>444</v>
      </c>
      <c r="B13" s="262">
        <v>77</v>
      </c>
      <c r="C13" s="262">
        <v>82</v>
      </c>
      <c r="D13" s="262">
        <v>89</v>
      </c>
      <c r="E13" s="262">
        <v>85</v>
      </c>
      <c r="F13" s="262">
        <v>89</v>
      </c>
    </row>
    <row r="14" spans="1:14" s="61" customFormat="1" ht="15" customHeight="1">
      <c r="A14" s="260" t="s">
        <v>445</v>
      </c>
      <c r="B14" s="262">
        <v>71</v>
      </c>
      <c r="C14" s="262">
        <v>73</v>
      </c>
      <c r="D14" s="262">
        <v>72</v>
      </c>
      <c r="E14" s="262">
        <v>83</v>
      </c>
      <c r="F14" s="262">
        <v>90</v>
      </c>
    </row>
    <row r="15" spans="1:14" s="61" customFormat="1" ht="15" customHeight="1">
      <c r="A15" s="260" t="s">
        <v>446</v>
      </c>
      <c r="B15" s="262">
        <v>61</v>
      </c>
      <c r="C15" s="262">
        <v>55</v>
      </c>
      <c r="D15" s="262">
        <v>59</v>
      </c>
      <c r="E15" s="262">
        <v>60</v>
      </c>
      <c r="F15" s="262">
        <v>63</v>
      </c>
    </row>
    <row r="16" spans="1:14" s="61" customFormat="1" ht="15" customHeight="1">
      <c r="A16" s="260" t="s">
        <v>447</v>
      </c>
      <c r="B16" s="262">
        <v>44</v>
      </c>
      <c r="C16" s="262">
        <v>46</v>
      </c>
      <c r="D16" s="262">
        <v>41</v>
      </c>
      <c r="E16" s="262">
        <v>44</v>
      </c>
      <c r="F16" s="262">
        <v>53</v>
      </c>
    </row>
    <row r="17" spans="1:6" s="61" customFormat="1" ht="15" customHeight="1">
      <c r="A17" s="260" t="s">
        <v>448</v>
      </c>
      <c r="B17" s="262">
        <v>36</v>
      </c>
      <c r="C17" s="262">
        <v>35</v>
      </c>
      <c r="D17" s="262">
        <v>34</v>
      </c>
      <c r="E17" s="262">
        <v>38</v>
      </c>
      <c r="F17" s="262">
        <v>36</v>
      </c>
    </row>
    <row r="18" spans="1:6" s="61" customFormat="1" ht="15" customHeight="1">
      <c r="A18" s="260" t="s">
        <v>449</v>
      </c>
      <c r="B18" s="261">
        <v>36</v>
      </c>
      <c r="C18" s="261">
        <v>32</v>
      </c>
      <c r="D18" s="261">
        <v>27</v>
      </c>
      <c r="E18" s="261">
        <v>29</v>
      </c>
      <c r="F18" s="261">
        <v>30</v>
      </c>
    </row>
    <row r="19" spans="1:6" s="61" customFormat="1" ht="15" customHeight="1">
      <c r="A19" s="263" t="s">
        <v>450</v>
      </c>
      <c r="B19" s="264">
        <v>1054</v>
      </c>
      <c r="C19" s="264">
        <v>1158</v>
      </c>
      <c r="D19" s="264">
        <v>1150</v>
      </c>
      <c r="E19" s="264">
        <v>1379</v>
      </c>
      <c r="F19" s="264">
        <v>1695</v>
      </c>
    </row>
    <row r="20" spans="1:6" ht="15" customHeight="1">
      <c r="A20" s="61"/>
      <c r="B20" s="265"/>
      <c r="C20" s="265"/>
      <c r="D20" s="265"/>
      <c r="E20" s="265"/>
      <c r="F20" s="81" t="s">
        <v>44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8"/>
  <sheetViews>
    <sheetView zoomScale="110" zoomScaleNormal="110" zoomScaleSheetLayoutView="85" workbookViewId="0"/>
  </sheetViews>
  <sheetFormatPr defaultColWidth="8.75" defaultRowHeight="15" customHeight="1"/>
  <cols>
    <col min="1" max="1" width="15" style="56" customWidth="1"/>
    <col min="2" max="2" width="11.25" style="56" customWidth="1"/>
    <col min="3" max="8" width="10" style="56" customWidth="1"/>
    <col min="9" max="16384" width="8.75" style="56"/>
  </cols>
  <sheetData>
    <row r="1" spans="1:8" ht="15" customHeight="1">
      <c r="A1" s="518" t="s">
        <v>861</v>
      </c>
    </row>
    <row r="3" spans="1:8" ht="15" customHeight="1">
      <c r="A3" s="118" t="s">
        <v>451</v>
      </c>
      <c r="B3" s="267"/>
    </row>
    <row r="4" spans="1:8" ht="15" customHeight="1">
      <c r="A4" s="268" t="s">
        <v>452</v>
      </c>
      <c r="B4" s="55"/>
      <c r="H4" s="269"/>
    </row>
    <row r="5" spans="1:8" ht="30" customHeight="1">
      <c r="A5" s="243" t="s">
        <v>411</v>
      </c>
      <c r="B5" s="270" t="s">
        <v>453</v>
      </c>
      <c r="C5" s="271" t="s">
        <v>454</v>
      </c>
      <c r="D5" s="271" t="s">
        <v>455</v>
      </c>
      <c r="E5" s="271" t="s">
        <v>456</v>
      </c>
      <c r="F5" s="271" t="s">
        <v>457</v>
      </c>
      <c r="G5" s="128" t="s">
        <v>458</v>
      </c>
      <c r="H5" s="272" t="s">
        <v>459</v>
      </c>
    </row>
    <row r="6" spans="1:8" ht="15" customHeight="1">
      <c r="A6" s="237" t="s">
        <v>460</v>
      </c>
      <c r="B6" s="273">
        <v>28159</v>
      </c>
      <c r="C6" s="274">
        <v>13805</v>
      </c>
      <c r="D6" s="274">
        <v>14354</v>
      </c>
      <c r="E6" s="275" t="s">
        <v>461</v>
      </c>
      <c r="F6" s="276" t="s">
        <v>462</v>
      </c>
      <c r="G6" s="275" t="s">
        <v>462</v>
      </c>
      <c r="H6" s="277" t="s">
        <v>462</v>
      </c>
    </row>
    <row r="7" spans="1:8" ht="15" customHeight="1">
      <c r="A7" s="237" t="s">
        <v>463</v>
      </c>
      <c r="B7" s="273">
        <v>29168</v>
      </c>
      <c r="C7" s="274">
        <v>14352</v>
      </c>
      <c r="D7" s="274">
        <v>14816</v>
      </c>
      <c r="E7" s="274">
        <v>1009</v>
      </c>
      <c r="F7" s="278">
        <v>3.5832238360737243</v>
      </c>
      <c r="G7" s="275" t="s">
        <v>462</v>
      </c>
      <c r="H7" s="277" t="s">
        <v>462</v>
      </c>
    </row>
    <row r="8" spans="1:8" ht="15" customHeight="1">
      <c r="A8" s="237" t="s">
        <v>464</v>
      </c>
      <c r="B8" s="273">
        <v>29698</v>
      </c>
      <c r="C8" s="274">
        <v>14808</v>
      </c>
      <c r="D8" s="274">
        <v>14890</v>
      </c>
      <c r="E8" s="274">
        <v>530</v>
      </c>
      <c r="F8" s="278">
        <v>1.8170597915523863</v>
      </c>
      <c r="G8" s="275" t="s">
        <v>462</v>
      </c>
      <c r="H8" s="277" t="s">
        <v>462</v>
      </c>
    </row>
    <row r="9" spans="1:8" ht="15" customHeight="1">
      <c r="A9" s="237" t="s">
        <v>465</v>
      </c>
      <c r="B9" s="273">
        <v>31357</v>
      </c>
      <c r="C9" s="274">
        <v>15642</v>
      </c>
      <c r="D9" s="274">
        <v>15715</v>
      </c>
      <c r="E9" s="274">
        <v>1659</v>
      </c>
      <c r="F9" s="278">
        <v>5.5862347632837226</v>
      </c>
      <c r="G9" s="275" t="s">
        <v>462</v>
      </c>
      <c r="H9" s="277" t="s">
        <v>462</v>
      </c>
    </row>
    <row r="10" spans="1:8" ht="15" customHeight="1">
      <c r="A10" s="237" t="s">
        <v>466</v>
      </c>
      <c r="B10" s="273">
        <v>32241</v>
      </c>
      <c r="C10" s="274">
        <v>16028</v>
      </c>
      <c r="D10" s="274">
        <v>16213</v>
      </c>
      <c r="E10" s="274">
        <v>884</v>
      </c>
      <c r="F10" s="278">
        <v>2.8191472398507509</v>
      </c>
      <c r="G10" s="275" t="s">
        <v>462</v>
      </c>
      <c r="H10" s="277" t="s">
        <v>462</v>
      </c>
    </row>
    <row r="11" spans="1:8" ht="15" customHeight="1">
      <c r="A11" s="237" t="s">
        <v>467</v>
      </c>
      <c r="B11" s="273">
        <v>42496</v>
      </c>
      <c r="C11" s="274">
        <v>20543</v>
      </c>
      <c r="D11" s="274">
        <v>21953</v>
      </c>
      <c r="E11" s="274">
        <v>10255</v>
      </c>
      <c r="F11" s="278">
        <v>31.807326075493936</v>
      </c>
      <c r="G11" s="275" t="s">
        <v>462</v>
      </c>
      <c r="H11" s="277" t="s">
        <v>462</v>
      </c>
    </row>
    <row r="12" spans="1:8" ht="15" customHeight="1">
      <c r="A12" s="237" t="s">
        <v>468</v>
      </c>
      <c r="B12" s="273">
        <v>43380</v>
      </c>
      <c r="C12" s="274">
        <v>21267</v>
      </c>
      <c r="D12" s="274">
        <v>22113</v>
      </c>
      <c r="E12" s="274">
        <v>884</v>
      </c>
      <c r="F12" s="278">
        <v>2.0801957831325302</v>
      </c>
      <c r="G12" s="275" t="s">
        <v>462</v>
      </c>
      <c r="H12" s="277" t="s">
        <v>462</v>
      </c>
    </row>
    <row r="13" spans="1:8" ht="15" customHeight="1">
      <c r="A13" s="237" t="s">
        <v>469</v>
      </c>
      <c r="B13" s="273">
        <v>46250</v>
      </c>
      <c r="C13" s="274">
        <v>22769</v>
      </c>
      <c r="D13" s="274">
        <v>23481</v>
      </c>
      <c r="E13" s="274">
        <v>2870</v>
      </c>
      <c r="F13" s="278">
        <v>6.6159520516366994</v>
      </c>
      <c r="G13" s="275" t="s">
        <v>462</v>
      </c>
      <c r="H13" s="277" t="s">
        <v>462</v>
      </c>
    </row>
    <row r="14" spans="1:8" ht="15" customHeight="1">
      <c r="A14" s="237" t="s">
        <v>470</v>
      </c>
      <c r="B14" s="273">
        <v>49585</v>
      </c>
      <c r="C14" s="274">
        <v>24474</v>
      </c>
      <c r="D14" s="274">
        <v>25111</v>
      </c>
      <c r="E14" s="274">
        <v>3335</v>
      </c>
      <c r="F14" s="278">
        <v>7.2108108108108109</v>
      </c>
      <c r="G14" s="274">
        <v>9136</v>
      </c>
      <c r="H14" s="235">
        <v>59.76</v>
      </c>
    </row>
    <row r="15" spans="1:8" ht="15" customHeight="1">
      <c r="A15" s="237" t="s">
        <v>471</v>
      </c>
      <c r="B15" s="273">
        <v>76571</v>
      </c>
      <c r="C15" s="274">
        <v>38929</v>
      </c>
      <c r="D15" s="274">
        <v>37642</v>
      </c>
      <c r="E15" s="274">
        <v>26986</v>
      </c>
      <c r="F15" s="278">
        <v>54.42371684985379</v>
      </c>
      <c r="G15" s="279">
        <v>17516</v>
      </c>
      <c r="H15" s="235">
        <v>59.73</v>
      </c>
    </row>
    <row r="16" spans="1:8" ht="15" customHeight="1">
      <c r="A16" s="237" t="s">
        <v>472</v>
      </c>
      <c r="B16" s="273">
        <v>139368</v>
      </c>
      <c r="C16" s="274">
        <v>70487</v>
      </c>
      <c r="D16" s="274">
        <v>68881</v>
      </c>
      <c r="E16" s="274">
        <v>62797</v>
      </c>
      <c r="F16" s="278">
        <v>82.011466482088522</v>
      </c>
      <c r="G16" s="274">
        <v>36605</v>
      </c>
      <c r="H16" s="235">
        <v>59.73</v>
      </c>
    </row>
    <row r="17" spans="1:8" ht="15" customHeight="1">
      <c r="A17" s="237" t="s">
        <v>473</v>
      </c>
      <c r="B17" s="273">
        <v>195917</v>
      </c>
      <c r="C17" s="274">
        <v>98778</v>
      </c>
      <c r="D17" s="274">
        <v>97139</v>
      </c>
      <c r="E17" s="274">
        <v>56549</v>
      </c>
      <c r="F17" s="278">
        <v>40.575311405774642</v>
      </c>
      <c r="G17" s="274">
        <v>54306</v>
      </c>
      <c r="H17" s="235">
        <v>59.73</v>
      </c>
    </row>
    <row r="18" spans="1:8" ht="15" customHeight="1">
      <c r="A18" s="237" t="s">
        <v>474</v>
      </c>
      <c r="B18" s="273">
        <v>223241</v>
      </c>
      <c r="C18" s="274">
        <v>112316</v>
      </c>
      <c r="D18" s="274">
        <v>110925</v>
      </c>
      <c r="E18" s="274">
        <v>27324</v>
      </c>
      <c r="F18" s="278">
        <v>13.94672233649964</v>
      </c>
      <c r="G18" s="274">
        <v>65535</v>
      </c>
      <c r="H18" s="235">
        <v>59.73</v>
      </c>
    </row>
    <row r="19" spans="1:8" ht="15" customHeight="1">
      <c r="A19" s="237" t="s">
        <v>475</v>
      </c>
      <c r="B19" s="273">
        <v>253479</v>
      </c>
      <c r="C19" s="274">
        <v>127365</v>
      </c>
      <c r="D19" s="274">
        <v>126114</v>
      </c>
      <c r="E19" s="274">
        <v>30238</v>
      </c>
      <c r="F19" s="278">
        <v>13.545002934048853</v>
      </c>
      <c r="G19" s="274">
        <v>75367</v>
      </c>
      <c r="H19" s="235">
        <v>59.73</v>
      </c>
    </row>
    <row r="20" spans="1:8" ht="15" customHeight="1">
      <c r="A20" s="237" t="s">
        <v>476</v>
      </c>
      <c r="B20" s="273">
        <v>285259</v>
      </c>
      <c r="C20" s="274">
        <v>144151</v>
      </c>
      <c r="D20" s="274">
        <v>141108</v>
      </c>
      <c r="E20" s="274">
        <v>31780</v>
      </c>
      <c r="F20" s="278">
        <v>12.537527763641171</v>
      </c>
      <c r="G20" s="274">
        <v>90882</v>
      </c>
      <c r="H20" s="235">
        <v>60.31</v>
      </c>
    </row>
    <row r="21" spans="1:8" ht="15" customHeight="1">
      <c r="A21" s="237" t="s">
        <v>477</v>
      </c>
      <c r="B21" s="273">
        <v>298253</v>
      </c>
      <c r="C21" s="274">
        <v>150492</v>
      </c>
      <c r="D21" s="274">
        <v>147761</v>
      </c>
      <c r="E21" s="274">
        <v>12994</v>
      </c>
      <c r="F21" s="278">
        <v>4.5551586453012876</v>
      </c>
      <c r="G21" s="274">
        <v>101072</v>
      </c>
      <c r="H21" s="235">
        <v>60.31</v>
      </c>
    </row>
    <row r="22" spans="1:8" ht="15" customHeight="1">
      <c r="A22" s="237" t="s">
        <v>478</v>
      </c>
      <c r="B22" s="273">
        <v>308307</v>
      </c>
      <c r="C22" s="274">
        <v>155052</v>
      </c>
      <c r="D22" s="274">
        <v>153255</v>
      </c>
      <c r="E22" s="274">
        <v>10054</v>
      </c>
      <c r="F22" s="278">
        <v>3.3709635779019824</v>
      </c>
      <c r="G22" s="274">
        <v>110472</v>
      </c>
      <c r="H22" s="235">
        <v>60.31</v>
      </c>
    </row>
    <row r="23" spans="1:8" ht="15" customHeight="1">
      <c r="A23" s="237" t="s">
        <v>479</v>
      </c>
      <c r="B23" s="273">
        <v>315792</v>
      </c>
      <c r="C23" s="274">
        <v>158721</v>
      </c>
      <c r="D23" s="274">
        <v>157071</v>
      </c>
      <c r="E23" s="274">
        <v>7485</v>
      </c>
      <c r="F23" s="278">
        <v>2.4277749126682169</v>
      </c>
      <c r="G23" s="274">
        <v>118555</v>
      </c>
      <c r="H23" s="235">
        <v>60.31</v>
      </c>
    </row>
    <row r="24" spans="1:8" ht="15" customHeight="1">
      <c r="A24" s="237" t="s">
        <v>467</v>
      </c>
      <c r="B24" s="273">
        <v>326313</v>
      </c>
      <c r="C24" s="274">
        <v>162374</v>
      </c>
      <c r="D24" s="274">
        <v>163939</v>
      </c>
      <c r="E24" s="274">
        <v>10521</v>
      </c>
      <c r="F24" s="278">
        <v>3.3316233469999998</v>
      </c>
      <c r="G24" s="274">
        <v>128342</v>
      </c>
      <c r="H24" s="235">
        <v>60.31</v>
      </c>
    </row>
    <row r="25" spans="1:8" ht="15" customHeight="1">
      <c r="A25" s="237" t="s">
        <v>480</v>
      </c>
      <c r="B25" s="273">
        <v>337498</v>
      </c>
      <c r="C25" s="274">
        <v>167023</v>
      </c>
      <c r="D25" s="274">
        <v>170475</v>
      </c>
      <c r="E25" s="274">
        <f>B25-B24</f>
        <v>11185</v>
      </c>
      <c r="F25" s="278">
        <v>3.4276905910000002</v>
      </c>
      <c r="G25" s="274">
        <v>136460</v>
      </c>
      <c r="H25" s="235">
        <v>60.24</v>
      </c>
    </row>
    <row r="26" spans="1:8" ht="15" customHeight="1">
      <c r="A26" s="280" t="s">
        <v>481</v>
      </c>
      <c r="B26" s="281">
        <v>341621</v>
      </c>
      <c r="C26" s="282">
        <v>168747</v>
      </c>
      <c r="D26" s="282">
        <v>172874</v>
      </c>
      <c r="E26" s="282">
        <v>4123</v>
      </c>
      <c r="F26" s="283">
        <v>1.2216368689592234</v>
      </c>
      <c r="G26" s="282">
        <v>142774</v>
      </c>
      <c r="H26" s="284">
        <v>60.24</v>
      </c>
    </row>
    <row r="27" spans="1:8" ht="15" customHeight="1">
      <c r="A27" s="285" t="s">
        <v>482</v>
      </c>
      <c r="B27" s="285"/>
    </row>
    <row r="28" spans="1:8" ht="15" customHeight="1">
      <c r="A28" s="286"/>
      <c r="H28" s="57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8"/>
  <sheetViews>
    <sheetView zoomScale="110" zoomScaleNormal="110" workbookViewId="0"/>
  </sheetViews>
  <sheetFormatPr defaultColWidth="8.75" defaultRowHeight="15" customHeight="1"/>
  <cols>
    <col min="1" max="1" width="11.25" style="289" customWidth="1"/>
    <col min="2" max="4" width="10.625" style="289" customWidth="1"/>
    <col min="5" max="5" width="11.25" style="289" customWidth="1"/>
    <col min="6" max="8" width="10.625" style="289" customWidth="1"/>
    <col min="9" max="16384" width="8.75" style="289"/>
  </cols>
  <sheetData>
    <row r="1" spans="1:8" ht="15" customHeight="1">
      <c r="A1" s="516" t="s">
        <v>861</v>
      </c>
    </row>
    <row r="3" spans="1:8" ht="15" customHeight="1">
      <c r="A3" s="287" t="s">
        <v>483</v>
      </c>
      <c r="B3" s="288"/>
      <c r="C3" s="288"/>
      <c r="D3" s="288"/>
      <c r="E3" s="288"/>
      <c r="F3" s="288"/>
      <c r="G3" s="288"/>
      <c r="H3" s="288"/>
    </row>
    <row r="4" spans="1:8" ht="15" customHeight="1">
      <c r="A4" s="543" t="s">
        <v>484</v>
      </c>
      <c r="B4" s="544"/>
      <c r="C4" s="290"/>
      <c r="D4" s="290"/>
      <c r="E4" s="290"/>
      <c r="F4" s="290"/>
      <c r="G4" s="290"/>
      <c r="H4" s="291" t="s">
        <v>47</v>
      </c>
    </row>
    <row r="5" spans="1:8" ht="15" customHeight="1">
      <c r="A5" s="292" t="s">
        <v>485</v>
      </c>
      <c r="B5" s="293" t="s">
        <v>486</v>
      </c>
      <c r="C5" s="294" t="s">
        <v>487</v>
      </c>
      <c r="D5" s="295" t="s">
        <v>488</v>
      </c>
      <c r="E5" s="292" t="s">
        <v>485</v>
      </c>
      <c r="F5" s="296" t="s">
        <v>486</v>
      </c>
      <c r="G5" s="294" t="s">
        <v>487</v>
      </c>
      <c r="H5" s="297" t="s">
        <v>488</v>
      </c>
    </row>
    <row r="6" spans="1:8" ht="14.25" customHeight="1">
      <c r="A6" s="298" t="s">
        <v>489</v>
      </c>
      <c r="B6" s="299">
        <v>2443</v>
      </c>
      <c r="C6" s="300">
        <v>1268</v>
      </c>
      <c r="D6" s="301">
        <v>1175</v>
      </c>
      <c r="E6" s="298" t="s">
        <v>490</v>
      </c>
      <c r="F6" s="302">
        <v>5739</v>
      </c>
      <c r="G6" s="303">
        <v>2912</v>
      </c>
      <c r="H6" s="303">
        <v>2827</v>
      </c>
    </row>
    <row r="7" spans="1:8" ht="14.25" customHeight="1">
      <c r="A7" s="298" t="s">
        <v>491</v>
      </c>
      <c r="B7" s="304">
        <v>2580</v>
      </c>
      <c r="C7" s="305">
        <v>1380</v>
      </c>
      <c r="D7" s="306">
        <v>1200</v>
      </c>
      <c r="E7" s="298" t="s">
        <v>492</v>
      </c>
      <c r="F7" s="307">
        <v>5330</v>
      </c>
      <c r="G7" s="308">
        <v>2752</v>
      </c>
      <c r="H7" s="308">
        <v>2578</v>
      </c>
    </row>
    <row r="8" spans="1:8" ht="14.25" customHeight="1">
      <c r="A8" s="298" t="s">
        <v>493</v>
      </c>
      <c r="B8" s="304">
        <v>2739</v>
      </c>
      <c r="C8" s="305">
        <v>1412</v>
      </c>
      <c r="D8" s="306">
        <v>1327</v>
      </c>
      <c r="E8" s="298" t="s">
        <v>494</v>
      </c>
      <c r="F8" s="307">
        <v>5278</v>
      </c>
      <c r="G8" s="308">
        <v>2747</v>
      </c>
      <c r="H8" s="308">
        <v>2531</v>
      </c>
    </row>
    <row r="9" spans="1:8" ht="14.25" customHeight="1">
      <c r="A9" s="298" t="s">
        <v>495</v>
      </c>
      <c r="B9" s="304">
        <v>2833</v>
      </c>
      <c r="C9" s="305">
        <v>1470</v>
      </c>
      <c r="D9" s="306">
        <v>1363</v>
      </c>
      <c r="E9" s="298" t="s">
        <v>496</v>
      </c>
      <c r="F9" s="307">
        <v>4076</v>
      </c>
      <c r="G9" s="308">
        <v>2109</v>
      </c>
      <c r="H9" s="308">
        <v>1967</v>
      </c>
    </row>
    <row r="10" spans="1:8" ht="14.25" customHeight="1">
      <c r="A10" s="298" t="s">
        <v>497</v>
      </c>
      <c r="B10" s="304">
        <v>2941</v>
      </c>
      <c r="C10" s="305">
        <v>1471</v>
      </c>
      <c r="D10" s="306">
        <v>1470</v>
      </c>
      <c r="E10" s="298" t="s">
        <v>498</v>
      </c>
      <c r="F10" s="307">
        <v>4778</v>
      </c>
      <c r="G10" s="308">
        <v>2477</v>
      </c>
      <c r="H10" s="308">
        <v>2301</v>
      </c>
    </row>
    <row r="11" spans="1:8" ht="14.25" customHeight="1">
      <c r="A11" s="298" t="s">
        <v>499</v>
      </c>
      <c r="B11" s="304">
        <v>2877</v>
      </c>
      <c r="C11" s="305">
        <v>1496</v>
      </c>
      <c r="D11" s="306">
        <v>1381</v>
      </c>
      <c r="E11" s="298" t="s">
        <v>500</v>
      </c>
      <c r="F11" s="307">
        <v>4345</v>
      </c>
      <c r="G11" s="308">
        <v>2227</v>
      </c>
      <c r="H11" s="308">
        <v>2118</v>
      </c>
    </row>
    <row r="12" spans="1:8" ht="14.25" customHeight="1">
      <c r="A12" s="298" t="s">
        <v>501</v>
      </c>
      <c r="B12" s="304">
        <v>2905</v>
      </c>
      <c r="C12" s="305">
        <v>1458</v>
      </c>
      <c r="D12" s="306">
        <v>1447</v>
      </c>
      <c r="E12" s="298" t="s">
        <v>502</v>
      </c>
      <c r="F12" s="307">
        <v>4056</v>
      </c>
      <c r="G12" s="308">
        <v>2071</v>
      </c>
      <c r="H12" s="308">
        <v>1985</v>
      </c>
    </row>
    <row r="13" spans="1:8" ht="14.25" customHeight="1">
      <c r="A13" s="298" t="s">
        <v>503</v>
      </c>
      <c r="B13" s="304">
        <v>2913</v>
      </c>
      <c r="C13" s="305">
        <v>1470</v>
      </c>
      <c r="D13" s="306">
        <v>1443</v>
      </c>
      <c r="E13" s="298" t="s">
        <v>504</v>
      </c>
      <c r="F13" s="307">
        <v>3759</v>
      </c>
      <c r="G13" s="308">
        <v>1981</v>
      </c>
      <c r="H13" s="308">
        <v>1778</v>
      </c>
    </row>
    <row r="14" spans="1:8" ht="14.25" customHeight="1">
      <c r="A14" s="298" t="s">
        <v>505</v>
      </c>
      <c r="B14" s="304">
        <v>3013</v>
      </c>
      <c r="C14" s="305">
        <v>1528</v>
      </c>
      <c r="D14" s="306">
        <v>1485</v>
      </c>
      <c r="E14" s="298" t="s">
        <v>506</v>
      </c>
      <c r="F14" s="307">
        <v>3452</v>
      </c>
      <c r="G14" s="308">
        <v>1723</v>
      </c>
      <c r="H14" s="308">
        <v>1729</v>
      </c>
    </row>
    <row r="15" spans="1:8" ht="14.25" customHeight="1">
      <c r="A15" s="298" t="s">
        <v>507</v>
      </c>
      <c r="B15" s="304">
        <v>2989</v>
      </c>
      <c r="C15" s="305">
        <v>1554</v>
      </c>
      <c r="D15" s="306">
        <v>1435</v>
      </c>
      <c r="E15" s="298" t="s">
        <v>508</v>
      </c>
      <c r="F15" s="307">
        <v>3468</v>
      </c>
      <c r="G15" s="308">
        <v>1711</v>
      </c>
      <c r="H15" s="308">
        <v>1757</v>
      </c>
    </row>
    <row r="16" spans="1:8" ht="14.25" customHeight="1">
      <c r="A16" s="298" t="s">
        <v>509</v>
      </c>
      <c r="B16" s="304">
        <v>3131</v>
      </c>
      <c r="C16" s="305">
        <v>1622</v>
      </c>
      <c r="D16" s="306">
        <v>1509</v>
      </c>
      <c r="E16" s="298" t="s">
        <v>510</v>
      </c>
      <c r="F16" s="307">
        <v>3496</v>
      </c>
      <c r="G16" s="308">
        <v>1775</v>
      </c>
      <c r="H16" s="308">
        <v>1721</v>
      </c>
    </row>
    <row r="17" spans="1:8" ht="14.25" customHeight="1">
      <c r="A17" s="298" t="s">
        <v>511</v>
      </c>
      <c r="B17" s="304">
        <v>3051</v>
      </c>
      <c r="C17" s="305">
        <v>1529</v>
      </c>
      <c r="D17" s="306">
        <v>1522</v>
      </c>
      <c r="E17" s="298" t="s">
        <v>512</v>
      </c>
      <c r="F17" s="307">
        <v>3372</v>
      </c>
      <c r="G17" s="308">
        <v>1649</v>
      </c>
      <c r="H17" s="308">
        <v>1723</v>
      </c>
    </row>
    <row r="18" spans="1:8" ht="14.25" customHeight="1">
      <c r="A18" s="298" t="s">
        <v>513</v>
      </c>
      <c r="B18" s="304">
        <v>3117</v>
      </c>
      <c r="C18" s="305">
        <v>1590</v>
      </c>
      <c r="D18" s="306">
        <v>1527</v>
      </c>
      <c r="E18" s="298" t="s">
        <v>514</v>
      </c>
      <c r="F18" s="307">
        <v>3186</v>
      </c>
      <c r="G18" s="308">
        <v>1621</v>
      </c>
      <c r="H18" s="308">
        <v>1565</v>
      </c>
    </row>
    <row r="19" spans="1:8" ht="14.25" customHeight="1">
      <c r="A19" s="298" t="s">
        <v>515</v>
      </c>
      <c r="B19" s="304">
        <v>3069</v>
      </c>
      <c r="C19" s="305">
        <v>1540</v>
      </c>
      <c r="D19" s="306">
        <v>1529</v>
      </c>
      <c r="E19" s="298" t="s">
        <v>516</v>
      </c>
      <c r="F19" s="307">
        <v>3401</v>
      </c>
      <c r="G19" s="308">
        <v>1670</v>
      </c>
      <c r="H19" s="308">
        <v>1731</v>
      </c>
    </row>
    <row r="20" spans="1:8" ht="14.25" customHeight="1">
      <c r="A20" s="298" t="s">
        <v>517</v>
      </c>
      <c r="B20" s="304">
        <v>2896</v>
      </c>
      <c r="C20" s="305">
        <v>1479</v>
      </c>
      <c r="D20" s="306">
        <v>1417</v>
      </c>
      <c r="E20" s="298" t="s">
        <v>518</v>
      </c>
      <c r="F20" s="307">
        <v>3605</v>
      </c>
      <c r="G20" s="308">
        <v>1745</v>
      </c>
      <c r="H20" s="308">
        <v>1860</v>
      </c>
    </row>
    <row r="21" spans="1:8" ht="14.25" customHeight="1">
      <c r="A21" s="298" t="s">
        <v>519</v>
      </c>
      <c r="B21" s="304">
        <v>2957</v>
      </c>
      <c r="C21" s="305">
        <v>1549</v>
      </c>
      <c r="D21" s="306">
        <v>1408</v>
      </c>
      <c r="E21" s="298" t="s">
        <v>520</v>
      </c>
      <c r="F21" s="307">
        <v>3536</v>
      </c>
      <c r="G21" s="308">
        <v>1760</v>
      </c>
      <c r="H21" s="308">
        <v>1776</v>
      </c>
    </row>
    <row r="22" spans="1:8" ht="14.25" customHeight="1">
      <c r="A22" s="298" t="s">
        <v>521</v>
      </c>
      <c r="B22" s="304">
        <v>3031</v>
      </c>
      <c r="C22" s="305">
        <v>1516</v>
      </c>
      <c r="D22" s="306">
        <v>1515</v>
      </c>
      <c r="E22" s="298" t="s">
        <v>522</v>
      </c>
      <c r="F22" s="307">
        <v>3795</v>
      </c>
      <c r="G22" s="308">
        <v>1797</v>
      </c>
      <c r="H22" s="308">
        <v>1998</v>
      </c>
    </row>
    <row r="23" spans="1:8" ht="14.25" customHeight="1">
      <c r="A23" s="298" t="s">
        <v>523</v>
      </c>
      <c r="B23" s="304">
        <v>3208</v>
      </c>
      <c r="C23" s="305">
        <v>1610</v>
      </c>
      <c r="D23" s="306">
        <v>1598</v>
      </c>
      <c r="E23" s="298" t="s">
        <v>524</v>
      </c>
      <c r="F23" s="307">
        <v>4089</v>
      </c>
      <c r="G23" s="308">
        <v>1943</v>
      </c>
      <c r="H23" s="308">
        <v>2146</v>
      </c>
    </row>
    <row r="24" spans="1:8" ht="14.25" customHeight="1">
      <c r="A24" s="298" t="s">
        <v>525</v>
      </c>
      <c r="B24" s="304">
        <v>3163</v>
      </c>
      <c r="C24" s="305">
        <v>1602</v>
      </c>
      <c r="D24" s="306">
        <v>1561</v>
      </c>
      <c r="E24" s="298" t="s">
        <v>526</v>
      </c>
      <c r="F24" s="307">
        <v>4304</v>
      </c>
      <c r="G24" s="308">
        <v>2039</v>
      </c>
      <c r="H24" s="308">
        <v>2265</v>
      </c>
    </row>
    <row r="25" spans="1:8" ht="14.25" customHeight="1">
      <c r="A25" s="298" t="s">
        <v>527</v>
      </c>
      <c r="B25" s="304">
        <v>3357</v>
      </c>
      <c r="C25" s="305">
        <v>1699</v>
      </c>
      <c r="D25" s="306">
        <v>1658</v>
      </c>
      <c r="E25" s="298" t="s">
        <v>528</v>
      </c>
      <c r="F25" s="307">
        <v>4693</v>
      </c>
      <c r="G25" s="308">
        <v>2211</v>
      </c>
      <c r="H25" s="308">
        <v>2482</v>
      </c>
    </row>
    <row r="26" spans="1:8" ht="14.25" customHeight="1">
      <c r="A26" s="298" t="s">
        <v>529</v>
      </c>
      <c r="B26" s="304">
        <v>3515</v>
      </c>
      <c r="C26" s="305">
        <v>1724</v>
      </c>
      <c r="D26" s="306">
        <v>1791</v>
      </c>
      <c r="E26" s="298" t="s">
        <v>530</v>
      </c>
      <c r="F26" s="307">
        <v>5136</v>
      </c>
      <c r="G26" s="308">
        <v>2382</v>
      </c>
      <c r="H26" s="308">
        <v>2754</v>
      </c>
    </row>
    <row r="27" spans="1:8" ht="14.25" customHeight="1">
      <c r="A27" s="298" t="s">
        <v>531</v>
      </c>
      <c r="B27" s="304">
        <v>3613</v>
      </c>
      <c r="C27" s="305">
        <v>1787</v>
      </c>
      <c r="D27" s="306">
        <v>1826</v>
      </c>
      <c r="E27" s="298" t="s">
        <v>532</v>
      </c>
      <c r="F27" s="307">
        <v>5145</v>
      </c>
      <c r="G27" s="308">
        <v>2351</v>
      </c>
      <c r="H27" s="308">
        <v>2794</v>
      </c>
    </row>
    <row r="28" spans="1:8" ht="14.25" customHeight="1">
      <c r="A28" s="298" t="s">
        <v>533</v>
      </c>
      <c r="B28" s="304">
        <v>3770</v>
      </c>
      <c r="C28" s="305">
        <v>1857</v>
      </c>
      <c r="D28" s="306">
        <v>1913</v>
      </c>
      <c r="E28" s="298" t="s">
        <v>534</v>
      </c>
      <c r="F28" s="307">
        <v>5129</v>
      </c>
      <c r="G28" s="308">
        <v>2346</v>
      </c>
      <c r="H28" s="308">
        <v>2783</v>
      </c>
    </row>
    <row r="29" spans="1:8" ht="14.25" customHeight="1">
      <c r="A29" s="298" t="s">
        <v>535</v>
      </c>
      <c r="B29" s="304">
        <v>3624</v>
      </c>
      <c r="C29" s="305">
        <v>1782</v>
      </c>
      <c r="D29" s="306">
        <v>1842</v>
      </c>
      <c r="E29" s="298" t="s">
        <v>536</v>
      </c>
      <c r="F29" s="307">
        <v>3251</v>
      </c>
      <c r="G29" s="308">
        <v>1452</v>
      </c>
      <c r="H29" s="308">
        <v>1799</v>
      </c>
    </row>
    <row r="30" spans="1:8" ht="14.25" customHeight="1">
      <c r="A30" s="298" t="s">
        <v>537</v>
      </c>
      <c r="B30" s="304">
        <v>3610</v>
      </c>
      <c r="C30" s="305">
        <v>1783</v>
      </c>
      <c r="D30" s="306">
        <v>1827</v>
      </c>
      <c r="E30" s="298" t="s">
        <v>538</v>
      </c>
      <c r="F30" s="307">
        <v>3508</v>
      </c>
      <c r="G30" s="308">
        <v>1613</v>
      </c>
      <c r="H30" s="308">
        <v>1895</v>
      </c>
    </row>
    <row r="31" spans="1:8" ht="14.25" customHeight="1">
      <c r="A31" s="298" t="s">
        <v>539</v>
      </c>
      <c r="B31" s="304">
        <v>3665</v>
      </c>
      <c r="C31" s="305">
        <v>1823</v>
      </c>
      <c r="D31" s="306">
        <v>1842</v>
      </c>
      <c r="E31" s="298" t="s">
        <v>540</v>
      </c>
      <c r="F31" s="307">
        <v>4275</v>
      </c>
      <c r="G31" s="308">
        <v>1933</v>
      </c>
      <c r="H31" s="308">
        <v>2342</v>
      </c>
    </row>
    <row r="32" spans="1:8" ht="14.25" customHeight="1">
      <c r="A32" s="298" t="s">
        <v>541</v>
      </c>
      <c r="B32" s="304">
        <v>3619</v>
      </c>
      <c r="C32" s="305">
        <v>1817</v>
      </c>
      <c r="D32" s="306">
        <v>1802</v>
      </c>
      <c r="E32" s="298" t="s">
        <v>542</v>
      </c>
      <c r="F32" s="307">
        <v>4239</v>
      </c>
      <c r="G32" s="308">
        <v>1874</v>
      </c>
      <c r="H32" s="308">
        <v>2365</v>
      </c>
    </row>
    <row r="33" spans="1:8" ht="14.25" customHeight="1">
      <c r="A33" s="298" t="s">
        <v>543</v>
      </c>
      <c r="B33" s="304">
        <v>3465</v>
      </c>
      <c r="C33" s="305">
        <v>1730</v>
      </c>
      <c r="D33" s="306">
        <v>1735</v>
      </c>
      <c r="E33" s="298" t="s">
        <v>544</v>
      </c>
      <c r="F33" s="307">
        <v>4193</v>
      </c>
      <c r="G33" s="308">
        <v>1873</v>
      </c>
      <c r="H33" s="308">
        <v>2320</v>
      </c>
    </row>
    <row r="34" spans="1:8" ht="14.25" customHeight="1">
      <c r="A34" s="298" t="s">
        <v>545</v>
      </c>
      <c r="B34" s="304">
        <v>3537</v>
      </c>
      <c r="C34" s="305">
        <v>1775</v>
      </c>
      <c r="D34" s="306">
        <v>1762</v>
      </c>
      <c r="E34" s="298" t="s">
        <v>546</v>
      </c>
      <c r="F34" s="307">
        <v>3781</v>
      </c>
      <c r="G34" s="308">
        <v>1686</v>
      </c>
      <c r="H34" s="308">
        <v>2095</v>
      </c>
    </row>
    <row r="35" spans="1:8" ht="14.25" customHeight="1">
      <c r="A35" s="298" t="s">
        <v>547</v>
      </c>
      <c r="B35" s="304">
        <v>3600</v>
      </c>
      <c r="C35" s="305">
        <v>1819</v>
      </c>
      <c r="D35" s="306">
        <v>1781</v>
      </c>
      <c r="E35" s="298" t="s">
        <v>548</v>
      </c>
      <c r="F35" s="307">
        <v>3466</v>
      </c>
      <c r="G35" s="308">
        <v>1549</v>
      </c>
      <c r="H35" s="308">
        <v>1917</v>
      </c>
    </row>
    <row r="36" spans="1:8" ht="14.25" customHeight="1">
      <c r="A36" s="298" t="s">
        <v>549</v>
      </c>
      <c r="B36" s="304">
        <v>3591</v>
      </c>
      <c r="C36" s="305">
        <v>1851</v>
      </c>
      <c r="D36" s="306">
        <v>1740</v>
      </c>
      <c r="E36" s="298" t="s">
        <v>550</v>
      </c>
      <c r="F36" s="307">
        <v>2805</v>
      </c>
      <c r="G36" s="308">
        <v>1239</v>
      </c>
      <c r="H36" s="308">
        <v>1566</v>
      </c>
    </row>
    <row r="37" spans="1:8" ht="14.25" customHeight="1">
      <c r="A37" s="298" t="s">
        <v>551</v>
      </c>
      <c r="B37" s="304">
        <v>3657</v>
      </c>
      <c r="C37" s="305">
        <v>1847</v>
      </c>
      <c r="D37" s="306">
        <v>1810</v>
      </c>
      <c r="E37" s="298" t="s">
        <v>552</v>
      </c>
      <c r="F37" s="307">
        <v>2835</v>
      </c>
      <c r="G37" s="308">
        <v>1253</v>
      </c>
      <c r="H37" s="308">
        <v>1582</v>
      </c>
    </row>
    <row r="38" spans="1:8" ht="14.25" customHeight="1">
      <c r="A38" s="298" t="s">
        <v>553</v>
      </c>
      <c r="B38" s="304">
        <v>3824</v>
      </c>
      <c r="C38" s="305">
        <v>1935</v>
      </c>
      <c r="D38" s="306">
        <v>1889</v>
      </c>
      <c r="E38" s="298" t="s">
        <v>554</v>
      </c>
      <c r="F38" s="307">
        <v>2566</v>
      </c>
      <c r="G38" s="308">
        <v>1183</v>
      </c>
      <c r="H38" s="308">
        <v>1383</v>
      </c>
    </row>
    <row r="39" spans="1:8" ht="14.25" customHeight="1">
      <c r="A39" s="298" t="s">
        <v>555</v>
      </c>
      <c r="B39" s="304">
        <v>3961</v>
      </c>
      <c r="C39" s="305">
        <v>2024</v>
      </c>
      <c r="D39" s="306">
        <v>1937</v>
      </c>
      <c r="E39" s="298" t="s">
        <v>556</v>
      </c>
      <c r="F39" s="307">
        <v>2406</v>
      </c>
      <c r="G39" s="308">
        <v>1096</v>
      </c>
      <c r="H39" s="308">
        <v>1310</v>
      </c>
    </row>
    <row r="40" spans="1:8" ht="14.25" customHeight="1">
      <c r="A40" s="298" t="s">
        <v>557</v>
      </c>
      <c r="B40" s="304">
        <v>3939</v>
      </c>
      <c r="C40" s="305">
        <v>2004</v>
      </c>
      <c r="D40" s="306">
        <v>1935</v>
      </c>
      <c r="E40" s="298" t="s">
        <v>558</v>
      </c>
      <c r="F40" s="307">
        <v>2004</v>
      </c>
      <c r="G40" s="308">
        <v>841</v>
      </c>
      <c r="H40" s="308">
        <v>1163</v>
      </c>
    </row>
    <row r="41" spans="1:8" ht="14.25" customHeight="1">
      <c r="A41" s="298" t="s">
        <v>559</v>
      </c>
      <c r="B41" s="304">
        <v>4012</v>
      </c>
      <c r="C41" s="305">
        <v>1990</v>
      </c>
      <c r="D41" s="306">
        <v>2022</v>
      </c>
      <c r="E41" s="298" t="s">
        <v>560</v>
      </c>
      <c r="F41" s="307">
        <v>1570</v>
      </c>
      <c r="G41" s="308">
        <v>676</v>
      </c>
      <c r="H41" s="308">
        <v>894</v>
      </c>
    </row>
    <row r="42" spans="1:8" ht="14.25" customHeight="1">
      <c r="A42" s="298" t="s">
        <v>561</v>
      </c>
      <c r="B42" s="304">
        <v>4270</v>
      </c>
      <c r="C42" s="305">
        <v>2167</v>
      </c>
      <c r="D42" s="306">
        <v>2103</v>
      </c>
      <c r="E42" s="298" t="s">
        <v>562</v>
      </c>
      <c r="F42" s="307">
        <v>1297</v>
      </c>
      <c r="G42" s="308">
        <v>514</v>
      </c>
      <c r="H42" s="308">
        <v>783</v>
      </c>
    </row>
    <row r="43" spans="1:8" ht="14.25" customHeight="1">
      <c r="A43" s="298" t="s">
        <v>563</v>
      </c>
      <c r="B43" s="304">
        <v>4439</v>
      </c>
      <c r="C43" s="305">
        <v>2298</v>
      </c>
      <c r="D43" s="306">
        <v>2141</v>
      </c>
      <c r="E43" s="298" t="s">
        <v>564</v>
      </c>
      <c r="F43" s="307">
        <v>1172</v>
      </c>
      <c r="G43" s="308">
        <v>443</v>
      </c>
      <c r="H43" s="308">
        <v>729</v>
      </c>
    </row>
    <row r="44" spans="1:8" ht="14.25" customHeight="1">
      <c r="A44" s="298" t="s">
        <v>565</v>
      </c>
      <c r="B44" s="304">
        <v>4452</v>
      </c>
      <c r="C44" s="305">
        <v>2255</v>
      </c>
      <c r="D44" s="306">
        <v>2197</v>
      </c>
      <c r="E44" s="298" t="s">
        <v>566</v>
      </c>
      <c r="F44" s="307">
        <v>995</v>
      </c>
      <c r="G44" s="308">
        <v>326</v>
      </c>
      <c r="H44" s="308">
        <v>669</v>
      </c>
    </row>
    <row r="45" spans="1:8" ht="14.25" customHeight="1">
      <c r="A45" s="298" t="s">
        <v>567</v>
      </c>
      <c r="B45" s="304">
        <v>4503</v>
      </c>
      <c r="C45" s="305">
        <v>2217</v>
      </c>
      <c r="D45" s="306">
        <v>2286</v>
      </c>
      <c r="E45" s="298" t="s">
        <v>568</v>
      </c>
      <c r="F45" s="307">
        <v>709</v>
      </c>
      <c r="G45" s="308">
        <v>213</v>
      </c>
      <c r="H45" s="308">
        <v>496</v>
      </c>
    </row>
    <row r="46" spans="1:8" ht="14.25" customHeight="1">
      <c r="A46" s="298" t="s">
        <v>569</v>
      </c>
      <c r="B46" s="304">
        <v>4526</v>
      </c>
      <c r="C46" s="305">
        <v>2353</v>
      </c>
      <c r="D46" s="306">
        <v>2173</v>
      </c>
      <c r="E46" s="298" t="s">
        <v>570</v>
      </c>
      <c r="F46" s="307">
        <v>618</v>
      </c>
      <c r="G46" s="308">
        <v>204</v>
      </c>
      <c r="H46" s="308">
        <v>414</v>
      </c>
    </row>
    <row r="47" spans="1:8" ht="14.25" customHeight="1">
      <c r="A47" s="298" t="s">
        <v>571</v>
      </c>
      <c r="B47" s="304">
        <v>4753</v>
      </c>
      <c r="C47" s="305">
        <v>2444</v>
      </c>
      <c r="D47" s="306">
        <v>2309</v>
      </c>
      <c r="E47" s="298" t="s">
        <v>572</v>
      </c>
      <c r="F47" s="307">
        <v>476</v>
      </c>
      <c r="G47" s="308">
        <v>136</v>
      </c>
      <c r="H47" s="308">
        <v>340</v>
      </c>
    </row>
    <row r="48" spans="1:8" ht="14.25" customHeight="1">
      <c r="A48" s="298" t="s">
        <v>573</v>
      </c>
      <c r="B48" s="304">
        <v>4819</v>
      </c>
      <c r="C48" s="305">
        <v>2500</v>
      </c>
      <c r="D48" s="306">
        <v>2319</v>
      </c>
      <c r="E48" s="298" t="s">
        <v>574</v>
      </c>
      <c r="F48" s="307">
        <v>379</v>
      </c>
      <c r="G48" s="308">
        <v>99</v>
      </c>
      <c r="H48" s="308">
        <v>280</v>
      </c>
    </row>
    <row r="49" spans="1:8" ht="14.25" customHeight="1">
      <c r="A49" s="298" t="s">
        <v>575</v>
      </c>
      <c r="B49" s="304">
        <v>4989</v>
      </c>
      <c r="C49" s="305">
        <v>2573</v>
      </c>
      <c r="D49" s="306">
        <v>2416</v>
      </c>
      <c r="E49" s="298" t="s">
        <v>576</v>
      </c>
      <c r="F49" s="307">
        <v>345</v>
      </c>
      <c r="G49" s="308">
        <v>76</v>
      </c>
      <c r="H49" s="308">
        <v>269</v>
      </c>
    </row>
    <row r="50" spans="1:8" ht="14.25" customHeight="1">
      <c r="A50" s="298" t="s">
        <v>577</v>
      </c>
      <c r="B50" s="304">
        <v>5356</v>
      </c>
      <c r="C50" s="305">
        <v>2809</v>
      </c>
      <c r="D50" s="306">
        <v>2547</v>
      </c>
      <c r="E50" s="298" t="s">
        <v>578</v>
      </c>
      <c r="F50" s="307">
        <v>257</v>
      </c>
      <c r="G50" s="308">
        <v>56</v>
      </c>
      <c r="H50" s="308">
        <v>201</v>
      </c>
    </row>
    <row r="51" spans="1:8" ht="14.25" customHeight="1">
      <c r="A51" s="298" t="s">
        <v>579</v>
      </c>
      <c r="B51" s="304">
        <v>5555</v>
      </c>
      <c r="C51" s="305">
        <v>2882</v>
      </c>
      <c r="D51" s="306">
        <v>2673</v>
      </c>
      <c r="E51" s="298" t="s">
        <v>580</v>
      </c>
      <c r="F51" s="307">
        <v>158</v>
      </c>
      <c r="G51" s="308">
        <v>19</v>
      </c>
      <c r="H51" s="308">
        <v>139</v>
      </c>
    </row>
    <row r="52" spans="1:8" ht="14.25" customHeight="1">
      <c r="A52" s="298" t="s">
        <v>581</v>
      </c>
      <c r="B52" s="304">
        <v>6006</v>
      </c>
      <c r="C52" s="305">
        <v>3059</v>
      </c>
      <c r="D52" s="306">
        <v>2947</v>
      </c>
      <c r="E52" s="298" t="s">
        <v>582</v>
      </c>
      <c r="F52" s="307">
        <v>124</v>
      </c>
      <c r="G52" s="308">
        <v>25</v>
      </c>
      <c r="H52" s="308">
        <v>99</v>
      </c>
    </row>
    <row r="53" spans="1:8" ht="14.25" customHeight="1">
      <c r="A53" s="298" t="s">
        <v>583</v>
      </c>
      <c r="B53" s="304">
        <v>6271</v>
      </c>
      <c r="C53" s="305">
        <v>3336</v>
      </c>
      <c r="D53" s="306">
        <v>2935</v>
      </c>
      <c r="E53" s="298" t="s">
        <v>584</v>
      </c>
      <c r="F53" s="307">
        <v>85</v>
      </c>
      <c r="G53" s="308">
        <v>16</v>
      </c>
      <c r="H53" s="308">
        <v>69</v>
      </c>
    </row>
    <row r="54" spans="1:8" ht="14.25" customHeight="1">
      <c r="A54" s="298" t="s">
        <v>585</v>
      </c>
      <c r="B54" s="304">
        <v>6242</v>
      </c>
      <c r="C54" s="305">
        <v>3172</v>
      </c>
      <c r="D54" s="306">
        <v>3070</v>
      </c>
      <c r="E54" s="298" t="s">
        <v>586</v>
      </c>
      <c r="F54" s="307">
        <v>65</v>
      </c>
      <c r="G54" s="308">
        <v>3</v>
      </c>
      <c r="H54" s="308">
        <v>62</v>
      </c>
    </row>
    <row r="55" spans="1:8" ht="14.25" customHeight="1">
      <c r="A55" s="298" t="s">
        <v>587</v>
      </c>
      <c r="B55" s="304">
        <v>6157</v>
      </c>
      <c r="C55" s="305">
        <v>3181</v>
      </c>
      <c r="D55" s="306">
        <v>2976</v>
      </c>
      <c r="E55" s="309" t="s">
        <v>588</v>
      </c>
      <c r="F55" s="307">
        <v>112</v>
      </c>
      <c r="G55" s="308">
        <v>13</v>
      </c>
      <c r="H55" s="308">
        <v>99</v>
      </c>
    </row>
    <row r="56" spans="1:8" ht="14.25" customHeight="1">
      <c r="A56" s="310" t="s">
        <v>589</v>
      </c>
      <c r="B56" s="311">
        <v>5652</v>
      </c>
      <c r="C56" s="312">
        <v>2924</v>
      </c>
      <c r="D56" s="313">
        <v>2728</v>
      </c>
      <c r="E56" s="314" t="s">
        <v>590</v>
      </c>
      <c r="F56" s="315">
        <v>557</v>
      </c>
      <c r="G56" s="316">
        <v>376</v>
      </c>
      <c r="H56" s="316">
        <v>181</v>
      </c>
    </row>
    <row r="57" spans="1:8" ht="14.25" customHeight="1">
      <c r="A57" s="317"/>
      <c r="B57" s="318"/>
      <c r="C57" s="318"/>
      <c r="D57" s="319"/>
      <c r="E57" s="320" t="s">
        <v>486</v>
      </c>
      <c r="F57" s="321">
        <f>SUM(B6:B56,F6:F56)</f>
        <v>341621</v>
      </c>
      <c r="G57" s="322">
        <f>SUM(C6:C56,G6:G56)</f>
        <v>168747</v>
      </c>
      <c r="H57" s="322">
        <f>SUM(D6:D56,H6:H56)</f>
        <v>172874</v>
      </c>
    </row>
    <row r="58" spans="1:8" ht="15" customHeight="1">
      <c r="A58" s="317"/>
      <c r="B58" s="323"/>
      <c r="C58" s="323"/>
      <c r="D58" s="323"/>
      <c r="E58" s="288"/>
      <c r="F58" s="288"/>
      <c r="G58" s="288"/>
      <c r="H58" s="324"/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56"/>
  <sheetViews>
    <sheetView zoomScale="110" zoomScaleNormal="110" workbookViewId="0"/>
  </sheetViews>
  <sheetFormatPr defaultColWidth="8.75" defaultRowHeight="15" customHeight="1"/>
  <cols>
    <col min="1" max="1" width="26.25" style="326" customWidth="1"/>
    <col min="2" max="7" width="10" style="326" customWidth="1"/>
    <col min="8" max="16384" width="8.75" style="326"/>
  </cols>
  <sheetData>
    <row r="1" spans="1:7" ht="15" customHeight="1">
      <c r="A1" s="518" t="s">
        <v>861</v>
      </c>
    </row>
    <row r="3" spans="1:7" ht="15" customHeight="1">
      <c r="A3" s="325" t="s">
        <v>591</v>
      </c>
    </row>
    <row r="4" spans="1:7" ht="15" customHeight="1">
      <c r="A4" s="327" t="s">
        <v>592</v>
      </c>
      <c r="D4" s="328"/>
      <c r="E4" s="328"/>
      <c r="F4" s="328"/>
      <c r="G4" s="269" t="s">
        <v>47</v>
      </c>
    </row>
    <row r="5" spans="1:7" ht="15" customHeight="1">
      <c r="A5" s="545" t="s">
        <v>593</v>
      </c>
      <c r="B5" s="547" t="s">
        <v>595</v>
      </c>
      <c r="C5" s="548"/>
      <c r="D5" s="549"/>
      <c r="E5" s="547" t="s">
        <v>596</v>
      </c>
      <c r="F5" s="548"/>
      <c r="G5" s="548"/>
    </row>
    <row r="6" spans="1:7" ht="15" customHeight="1">
      <c r="A6" s="546"/>
      <c r="B6" s="329" t="s">
        <v>9</v>
      </c>
      <c r="C6" s="330" t="s">
        <v>597</v>
      </c>
      <c r="D6" s="331" t="s">
        <v>598</v>
      </c>
      <c r="E6" s="329" t="s">
        <v>9</v>
      </c>
      <c r="F6" s="332" t="s">
        <v>597</v>
      </c>
      <c r="G6" s="332" t="s">
        <v>598</v>
      </c>
    </row>
    <row r="7" spans="1:7" ht="15" customHeight="1">
      <c r="A7" s="333" t="s">
        <v>599</v>
      </c>
      <c r="B7" s="334">
        <v>177182</v>
      </c>
      <c r="C7" s="274">
        <v>160205</v>
      </c>
      <c r="D7" s="335">
        <v>16977</v>
      </c>
      <c r="E7" s="334">
        <v>172758</v>
      </c>
      <c r="F7" s="274">
        <v>158558</v>
      </c>
      <c r="G7" s="274">
        <v>14200</v>
      </c>
    </row>
    <row r="8" spans="1:7" ht="15" customHeight="1">
      <c r="A8" s="336" t="s">
        <v>600</v>
      </c>
      <c r="B8" s="334">
        <v>66826</v>
      </c>
      <c r="C8" s="274">
        <v>61549</v>
      </c>
      <c r="D8" s="335">
        <v>5277</v>
      </c>
      <c r="E8" s="334">
        <v>69435</v>
      </c>
      <c r="F8" s="274">
        <v>64712</v>
      </c>
      <c r="G8" s="274">
        <v>4723</v>
      </c>
    </row>
    <row r="9" spans="1:7" ht="15" customHeight="1">
      <c r="A9" s="337" t="s">
        <v>601</v>
      </c>
      <c r="B9" s="338">
        <v>11641</v>
      </c>
      <c r="C9" s="274">
        <v>11641</v>
      </c>
      <c r="D9" s="339" t="s">
        <v>602</v>
      </c>
      <c r="E9" s="338">
        <v>12483</v>
      </c>
      <c r="F9" s="274">
        <v>12483</v>
      </c>
      <c r="G9" s="275" t="s">
        <v>462</v>
      </c>
    </row>
    <row r="10" spans="1:7" ht="15" customHeight="1">
      <c r="A10" s="337" t="s">
        <v>603</v>
      </c>
      <c r="B10" s="338">
        <v>55185</v>
      </c>
      <c r="C10" s="274">
        <v>49908</v>
      </c>
      <c r="D10" s="335">
        <v>5277</v>
      </c>
      <c r="E10" s="338">
        <v>56952</v>
      </c>
      <c r="F10" s="274">
        <v>52229</v>
      </c>
      <c r="G10" s="274">
        <v>4723</v>
      </c>
    </row>
    <row r="11" spans="1:7" ht="15" customHeight="1">
      <c r="A11" s="340" t="s">
        <v>604</v>
      </c>
      <c r="B11" s="341">
        <v>98285</v>
      </c>
      <c r="C11" s="342">
        <v>87532</v>
      </c>
      <c r="D11" s="343">
        <v>10753</v>
      </c>
      <c r="E11" s="341">
        <v>98096</v>
      </c>
      <c r="F11" s="342">
        <v>89033</v>
      </c>
      <c r="G11" s="342">
        <v>9063</v>
      </c>
    </row>
    <row r="12" spans="1:7" ht="15" customHeight="1">
      <c r="A12" s="344" t="s">
        <v>605</v>
      </c>
      <c r="B12" s="338"/>
      <c r="C12" s="274"/>
      <c r="D12" s="335"/>
      <c r="E12" s="338"/>
      <c r="F12" s="274"/>
      <c r="G12" s="274"/>
    </row>
    <row r="13" spans="1:7" ht="15" customHeight="1">
      <c r="A13" s="345" t="s">
        <v>606</v>
      </c>
      <c r="B13" s="346">
        <v>39947</v>
      </c>
      <c r="C13" s="347">
        <v>34278</v>
      </c>
      <c r="D13" s="348">
        <v>5669</v>
      </c>
      <c r="E13" s="346">
        <v>41421</v>
      </c>
      <c r="F13" s="347">
        <v>36336</v>
      </c>
      <c r="G13" s="347">
        <v>5085</v>
      </c>
    </row>
    <row r="14" spans="1:7" ht="15" customHeight="1">
      <c r="A14" s="349" t="s">
        <v>607</v>
      </c>
      <c r="B14" s="334">
        <v>9324</v>
      </c>
      <c r="C14" s="273">
        <v>7713</v>
      </c>
      <c r="D14" s="350">
        <v>1611</v>
      </c>
      <c r="E14" s="334">
        <v>9820</v>
      </c>
      <c r="F14" s="273">
        <v>8322</v>
      </c>
      <c r="G14" s="273">
        <v>1498</v>
      </c>
    </row>
    <row r="15" spans="1:7" ht="15" customHeight="1">
      <c r="A15" s="351" t="s">
        <v>608</v>
      </c>
      <c r="B15" s="338">
        <v>2329</v>
      </c>
      <c r="C15" s="274">
        <v>2075</v>
      </c>
      <c r="D15" s="335">
        <v>254</v>
      </c>
      <c r="E15" s="338">
        <v>2517</v>
      </c>
      <c r="F15" s="274">
        <v>2255</v>
      </c>
      <c r="G15" s="274">
        <v>262</v>
      </c>
    </row>
    <row r="16" spans="1:7" ht="15" customHeight="1">
      <c r="A16" s="351" t="s">
        <v>609</v>
      </c>
      <c r="B16" s="338">
        <v>1718</v>
      </c>
      <c r="C16" s="274">
        <v>1344</v>
      </c>
      <c r="D16" s="335">
        <v>374</v>
      </c>
      <c r="E16" s="338">
        <v>1754</v>
      </c>
      <c r="F16" s="274">
        <v>1433</v>
      </c>
      <c r="G16" s="274">
        <v>321</v>
      </c>
    </row>
    <row r="17" spans="1:7" ht="15" customHeight="1">
      <c r="A17" s="351" t="s">
        <v>610</v>
      </c>
      <c r="B17" s="338">
        <v>1574</v>
      </c>
      <c r="C17" s="274">
        <v>1255</v>
      </c>
      <c r="D17" s="335">
        <v>319</v>
      </c>
      <c r="E17" s="338">
        <v>1594</v>
      </c>
      <c r="F17" s="274">
        <v>1314</v>
      </c>
      <c r="G17" s="274">
        <v>280</v>
      </c>
    </row>
    <row r="18" spans="1:7" ht="15" customHeight="1">
      <c r="A18" s="351" t="s">
        <v>611</v>
      </c>
      <c r="B18" s="338">
        <v>960</v>
      </c>
      <c r="C18" s="274">
        <v>698</v>
      </c>
      <c r="D18" s="335">
        <v>262</v>
      </c>
      <c r="E18" s="338">
        <v>1084</v>
      </c>
      <c r="F18" s="274">
        <v>865</v>
      </c>
      <c r="G18" s="274">
        <v>219</v>
      </c>
    </row>
    <row r="19" spans="1:7" ht="15" customHeight="1">
      <c r="A19" s="351" t="s">
        <v>612</v>
      </c>
      <c r="B19" s="338">
        <v>738</v>
      </c>
      <c r="C19" s="274">
        <v>633</v>
      </c>
      <c r="D19" s="335">
        <v>105</v>
      </c>
      <c r="E19" s="338">
        <v>830</v>
      </c>
      <c r="F19" s="274">
        <v>705</v>
      </c>
      <c r="G19" s="274">
        <v>125</v>
      </c>
    </row>
    <row r="20" spans="1:7" ht="15" customHeight="1">
      <c r="A20" s="352" t="s">
        <v>613</v>
      </c>
      <c r="B20" s="338">
        <v>2005</v>
      </c>
      <c r="C20" s="274">
        <v>1708</v>
      </c>
      <c r="D20" s="335">
        <v>297</v>
      </c>
      <c r="E20" s="338">
        <v>2041</v>
      </c>
      <c r="F20" s="274">
        <v>1750</v>
      </c>
      <c r="G20" s="274">
        <v>291</v>
      </c>
    </row>
    <row r="21" spans="1:7" ht="15" customHeight="1">
      <c r="A21" s="353" t="s">
        <v>614</v>
      </c>
      <c r="B21" s="338">
        <v>7489</v>
      </c>
      <c r="C21" s="274">
        <v>6765</v>
      </c>
      <c r="D21" s="335">
        <v>724</v>
      </c>
      <c r="E21" s="338">
        <v>7400</v>
      </c>
      <c r="F21" s="274">
        <v>6778</v>
      </c>
      <c r="G21" s="274">
        <v>622</v>
      </c>
    </row>
    <row r="22" spans="1:7" ht="15" customHeight="1">
      <c r="A22" s="353" t="s">
        <v>615</v>
      </c>
      <c r="B22" s="338">
        <v>5018</v>
      </c>
      <c r="C22" s="274">
        <v>4228</v>
      </c>
      <c r="D22" s="335">
        <v>790</v>
      </c>
      <c r="E22" s="338">
        <v>5441</v>
      </c>
      <c r="F22" s="274">
        <v>4606</v>
      </c>
      <c r="G22" s="274">
        <v>835</v>
      </c>
    </row>
    <row r="23" spans="1:7" ht="15" customHeight="1">
      <c r="A23" s="353" t="s">
        <v>616</v>
      </c>
      <c r="B23" s="338">
        <v>3545</v>
      </c>
      <c r="C23" s="274">
        <v>3352</v>
      </c>
      <c r="D23" s="335">
        <v>193</v>
      </c>
      <c r="E23" s="338">
        <v>3735</v>
      </c>
      <c r="F23" s="274">
        <v>3582</v>
      </c>
      <c r="G23" s="274">
        <v>153</v>
      </c>
    </row>
    <row r="24" spans="1:7" ht="15" customHeight="1">
      <c r="A24" s="353" t="s">
        <v>617</v>
      </c>
      <c r="B24" s="338">
        <v>2103</v>
      </c>
      <c r="C24" s="274">
        <v>2026</v>
      </c>
      <c r="D24" s="335">
        <v>77</v>
      </c>
      <c r="E24" s="338">
        <v>2344</v>
      </c>
      <c r="F24" s="274">
        <v>2260</v>
      </c>
      <c r="G24" s="274">
        <v>84</v>
      </c>
    </row>
    <row r="25" spans="1:7" ht="15" customHeight="1">
      <c r="A25" s="353" t="s">
        <v>618</v>
      </c>
      <c r="B25" s="338">
        <v>2098</v>
      </c>
      <c r="C25" s="274">
        <v>1895</v>
      </c>
      <c r="D25" s="335">
        <v>203</v>
      </c>
      <c r="E25" s="338">
        <v>2257</v>
      </c>
      <c r="F25" s="274">
        <v>2113</v>
      </c>
      <c r="G25" s="274">
        <v>144</v>
      </c>
    </row>
    <row r="26" spans="1:7" ht="15" customHeight="1">
      <c r="A26" s="353" t="s">
        <v>619</v>
      </c>
      <c r="B26" s="338">
        <v>2066</v>
      </c>
      <c r="C26" s="274">
        <v>2016</v>
      </c>
      <c r="D26" s="335">
        <v>50</v>
      </c>
      <c r="E26" s="338">
        <v>2076</v>
      </c>
      <c r="F26" s="274">
        <v>2041</v>
      </c>
      <c r="G26" s="274">
        <v>35</v>
      </c>
    </row>
    <row r="27" spans="1:7" ht="15" customHeight="1">
      <c r="A27" s="353" t="s">
        <v>620</v>
      </c>
      <c r="B27" s="338">
        <v>1513</v>
      </c>
      <c r="C27" s="274">
        <v>1353</v>
      </c>
      <c r="D27" s="335">
        <v>160</v>
      </c>
      <c r="E27" s="338">
        <v>1565</v>
      </c>
      <c r="F27" s="274">
        <v>1427</v>
      </c>
      <c r="G27" s="274">
        <v>138</v>
      </c>
    </row>
    <row r="28" spans="1:7" ht="15" customHeight="1">
      <c r="A28" s="353" t="s">
        <v>621</v>
      </c>
      <c r="B28" s="338">
        <v>801</v>
      </c>
      <c r="C28" s="274">
        <v>448</v>
      </c>
      <c r="D28" s="335">
        <v>353</v>
      </c>
      <c r="E28" s="338">
        <v>822</v>
      </c>
      <c r="F28" s="274">
        <v>484</v>
      </c>
      <c r="G28" s="274">
        <v>338</v>
      </c>
    </row>
    <row r="29" spans="1:7" ht="15" customHeight="1">
      <c r="A29" s="353" t="s">
        <v>622</v>
      </c>
      <c r="B29" s="338">
        <v>708</v>
      </c>
      <c r="C29" s="274">
        <v>557</v>
      </c>
      <c r="D29" s="335">
        <v>151</v>
      </c>
      <c r="E29" s="338">
        <v>781</v>
      </c>
      <c r="F29" s="274">
        <v>666</v>
      </c>
      <c r="G29" s="274">
        <v>115</v>
      </c>
    </row>
    <row r="30" spans="1:7" ht="15" customHeight="1">
      <c r="A30" s="353" t="s">
        <v>623</v>
      </c>
      <c r="B30" s="338">
        <v>5282</v>
      </c>
      <c r="C30" s="274">
        <v>3925</v>
      </c>
      <c r="D30" s="335">
        <v>1357</v>
      </c>
      <c r="E30" s="338">
        <v>5180</v>
      </c>
      <c r="F30" s="274">
        <v>4057</v>
      </c>
      <c r="G30" s="274">
        <v>1123</v>
      </c>
    </row>
    <row r="31" spans="1:7" ht="15" customHeight="1">
      <c r="A31" s="345" t="s">
        <v>624</v>
      </c>
      <c r="B31" s="346">
        <v>56798</v>
      </c>
      <c r="C31" s="347">
        <v>51824</v>
      </c>
      <c r="D31" s="348">
        <v>4974</v>
      </c>
      <c r="E31" s="346">
        <v>54425</v>
      </c>
      <c r="F31" s="347">
        <v>50558</v>
      </c>
      <c r="G31" s="347">
        <v>3867</v>
      </c>
    </row>
    <row r="32" spans="1:7" ht="15" customHeight="1">
      <c r="A32" s="354" t="s">
        <v>625</v>
      </c>
      <c r="B32" s="346">
        <v>49037</v>
      </c>
      <c r="C32" s="347">
        <v>45179</v>
      </c>
      <c r="D32" s="348">
        <v>3858</v>
      </c>
      <c r="E32" s="346">
        <v>46775</v>
      </c>
      <c r="F32" s="347">
        <v>43805</v>
      </c>
      <c r="G32" s="347">
        <v>2970</v>
      </c>
    </row>
    <row r="33" spans="1:7" ht="15" customHeight="1">
      <c r="A33" s="351" t="s">
        <v>626</v>
      </c>
      <c r="B33" s="338">
        <v>6848</v>
      </c>
      <c r="C33" s="274">
        <v>6349</v>
      </c>
      <c r="D33" s="335">
        <v>499</v>
      </c>
      <c r="E33" s="338">
        <v>6868</v>
      </c>
      <c r="F33" s="274">
        <v>6505</v>
      </c>
      <c r="G33" s="274">
        <v>363</v>
      </c>
    </row>
    <row r="34" spans="1:7" ht="15" customHeight="1">
      <c r="A34" s="351" t="s">
        <v>627</v>
      </c>
      <c r="B34" s="338">
        <v>6080</v>
      </c>
      <c r="C34" s="274">
        <v>6060</v>
      </c>
      <c r="D34" s="335">
        <v>20</v>
      </c>
      <c r="E34" s="338">
        <v>5779</v>
      </c>
      <c r="F34" s="274">
        <v>5759</v>
      </c>
      <c r="G34" s="274">
        <v>20</v>
      </c>
    </row>
    <row r="35" spans="1:7" ht="15" customHeight="1">
      <c r="A35" s="351" t="s">
        <v>628</v>
      </c>
      <c r="B35" s="338">
        <v>4970</v>
      </c>
      <c r="C35" s="274">
        <v>4785</v>
      </c>
      <c r="D35" s="335">
        <v>185</v>
      </c>
      <c r="E35" s="338">
        <v>4929</v>
      </c>
      <c r="F35" s="274">
        <v>4756</v>
      </c>
      <c r="G35" s="274">
        <v>173</v>
      </c>
    </row>
    <row r="36" spans="1:7" ht="15" customHeight="1">
      <c r="A36" s="351" t="s">
        <v>629</v>
      </c>
      <c r="B36" s="338">
        <v>4862</v>
      </c>
      <c r="C36" s="274">
        <v>4743</v>
      </c>
      <c r="D36" s="335">
        <v>119</v>
      </c>
      <c r="E36" s="338">
        <v>4740</v>
      </c>
      <c r="F36" s="274">
        <v>4640</v>
      </c>
      <c r="G36" s="274">
        <v>100</v>
      </c>
    </row>
    <row r="37" spans="1:7" ht="15" customHeight="1">
      <c r="A37" s="351" t="s">
        <v>630</v>
      </c>
      <c r="B37" s="338">
        <v>3357</v>
      </c>
      <c r="C37" s="274">
        <v>3297</v>
      </c>
      <c r="D37" s="335">
        <v>60</v>
      </c>
      <c r="E37" s="338">
        <v>3181</v>
      </c>
      <c r="F37" s="274">
        <v>3127</v>
      </c>
      <c r="G37" s="274">
        <v>54</v>
      </c>
    </row>
    <row r="38" spans="1:7" ht="15" customHeight="1">
      <c r="A38" s="351" t="s">
        <v>631</v>
      </c>
      <c r="B38" s="338">
        <v>3057</v>
      </c>
      <c r="C38" s="274">
        <v>2708</v>
      </c>
      <c r="D38" s="335">
        <v>349</v>
      </c>
      <c r="E38" s="338">
        <v>2789</v>
      </c>
      <c r="F38" s="274">
        <v>2484</v>
      </c>
      <c r="G38" s="274">
        <v>305</v>
      </c>
    </row>
    <row r="39" spans="1:7" ht="15" customHeight="1">
      <c r="A39" s="351" t="s">
        <v>632</v>
      </c>
      <c r="B39" s="338">
        <v>2556</v>
      </c>
      <c r="C39" s="274">
        <v>2501</v>
      </c>
      <c r="D39" s="335">
        <v>55</v>
      </c>
      <c r="E39" s="338">
        <v>2447</v>
      </c>
      <c r="F39" s="274">
        <v>2411</v>
      </c>
      <c r="G39" s="274">
        <v>36</v>
      </c>
    </row>
    <row r="40" spans="1:7" ht="15" customHeight="1">
      <c r="A40" s="351" t="s">
        <v>633</v>
      </c>
      <c r="B40" s="338">
        <v>1998</v>
      </c>
      <c r="C40" s="274">
        <v>1961</v>
      </c>
      <c r="D40" s="335">
        <v>37</v>
      </c>
      <c r="E40" s="338">
        <v>1899</v>
      </c>
      <c r="F40" s="274">
        <v>1860</v>
      </c>
      <c r="G40" s="274">
        <v>39</v>
      </c>
    </row>
    <row r="41" spans="1:7" ht="15" customHeight="1">
      <c r="A41" s="351" t="s">
        <v>634</v>
      </c>
      <c r="B41" s="338">
        <v>1961</v>
      </c>
      <c r="C41" s="274">
        <v>1721</v>
      </c>
      <c r="D41" s="335">
        <v>240</v>
      </c>
      <c r="E41" s="338">
        <v>1787</v>
      </c>
      <c r="F41" s="274">
        <v>1635</v>
      </c>
      <c r="G41" s="274">
        <v>152</v>
      </c>
    </row>
    <row r="42" spans="1:7" ht="15" customHeight="1">
      <c r="A42" s="351" t="s">
        <v>635</v>
      </c>
      <c r="B42" s="338">
        <v>1679</v>
      </c>
      <c r="C42" s="274">
        <v>1298</v>
      </c>
      <c r="D42" s="335">
        <v>381</v>
      </c>
      <c r="E42" s="338">
        <v>1521</v>
      </c>
      <c r="F42" s="274">
        <v>1225</v>
      </c>
      <c r="G42" s="274">
        <v>296</v>
      </c>
    </row>
    <row r="43" spans="1:7" ht="15" customHeight="1">
      <c r="A43" s="351" t="s">
        <v>636</v>
      </c>
      <c r="B43" s="338">
        <v>9725</v>
      </c>
      <c r="C43" s="274">
        <v>8419</v>
      </c>
      <c r="D43" s="335">
        <v>1306</v>
      </c>
      <c r="E43" s="338">
        <v>9024</v>
      </c>
      <c r="F43" s="274">
        <v>8055</v>
      </c>
      <c r="G43" s="274">
        <v>969</v>
      </c>
    </row>
    <row r="44" spans="1:7" ht="15" customHeight="1">
      <c r="A44" s="351" t="s">
        <v>637</v>
      </c>
      <c r="B44" s="338">
        <v>1944</v>
      </c>
      <c r="C44" s="274">
        <v>1337</v>
      </c>
      <c r="D44" s="335">
        <v>607</v>
      </c>
      <c r="E44" s="338">
        <v>1811</v>
      </c>
      <c r="F44" s="274">
        <v>1348</v>
      </c>
      <c r="G44" s="274">
        <v>463</v>
      </c>
    </row>
    <row r="45" spans="1:7" ht="15" customHeight="1">
      <c r="A45" s="353" t="s">
        <v>638</v>
      </c>
      <c r="B45" s="338">
        <v>4743</v>
      </c>
      <c r="C45" s="274">
        <v>4012</v>
      </c>
      <c r="D45" s="335">
        <v>731</v>
      </c>
      <c r="E45" s="338">
        <v>4898</v>
      </c>
      <c r="F45" s="274">
        <v>4308</v>
      </c>
      <c r="G45" s="274">
        <v>590</v>
      </c>
    </row>
    <row r="46" spans="1:7" ht="15" customHeight="1">
      <c r="A46" s="353" t="s">
        <v>639</v>
      </c>
      <c r="B46" s="338">
        <v>1113</v>
      </c>
      <c r="C46" s="274">
        <v>947</v>
      </c>
      <c r="D46" s="335">
        <v>166</v>
      </c>
      <c r="E46" s="338">
        <v>1051</v>
      </c>
      <c r="F46" s="274">
        <v>917</v>
      </c>
      <c r="G46" s="274">
        <v>134</v>
      </c>
    </row>
    <row r="47" spans="1:7" ht="15" customHeight="1">
      <c r="A47" s="353" t="s">
        <v>640</v>
      </c>
      <c r="B47" s="338">
        <v>792</v>
      </c>
      <c r="C47" s="274">
        <v>732</v>
      </c>
      <c r="D47" s="335">
        <v>60</v>
      </c>
      <c r="E47" s="338">
        <v>840</v>
      </c>
      <c r="F47" s="274">
        <v>789</v>
      </c>
      <c r="G47" s="274">
        <v>51</v>
      </c>
    </row>
    <row r="48" spans="1:7" ht="15" customHeight="1">
      <c r="A48" s="353" t="s">
        <v>641</v>
      </c>
      <c r="B48" s="338">
        <v>359</v>
      </c>
      <c r="C48" s="274">
        <v>273</v>
      </c>
      <c r="D48" s="335">
        <v>86</v>
      </c>
      <c r="E48" s="338">
        <v>379</v>
      </c>
      <c r="F48" s="274">
        <v>305</v>
      </c>
      <c r="G48" s="274">
        <v>74</v>
      </c>
    </row>
    <row r="49" spans="1:7" ht="15" customHeight="1">
      <c r="A49" s="353" t="s">
        <v>642</v>
      </c>
      <c r="B49" s="338">
        <v>220</v>
      </c>
      <c r="C49" s="274">
        <v>190</v>
      </c>
      <c r="D49" s="335">
        <v>30</v>
      </c>
      <c r="E49" s="338">
        <v>243</v>
      </c>
      <c r="F49" s="274">
        <v>212</v>
      </c>
      <c r="G49" s="274">
        <v>31</v>
      </c>
    </row>
    <row r="50" spans="1:7" ht="15" customHeight="1">
      <c r="A50" s="355" t="s">
        <v>643</v>
      </c>
      <c r="B50" s="356">
        <v>534</v>
      </c>
      <c r="C50" s="282">
        <v>491</v>
      </c>
      <c r="D50" s="357">
        <v>43</v>
      </c>
      <c r="E50" s="356">
        <v>239</v>
      </c>
      <c r="F50" s="282">
        <v>222</v>
      </c>
      <c r="G50" s="282">
        <v>17</v>
      </c>
    </row>
    <row r="51" spans="1:7" ht="15" customHeight="1">
      <c r="A51" s="326" t="s">
        <v>644</v>
      </c>
      <c r="G51" s="358"/>
    </row>
    <row r="52" spans="1:7" ht="15" customHeight="1">
      <c r="A52" s="326" t="s">
        <v>645</v>
      </c>
    </row>
    <row r="53" spans="1:7" ht="15" customHeight="1">
      <c r="A53" s="326" t="s">
        <v>646</v>
      </c>
    </row>
    <row r="54" spans="1:7" ht="15" customHeight="1">
      <c r="A54" s="326" t="s">
        <v>647</v>
      </c>
    </row>
    <row r="55" spans="1:7" ht="15" customHeight="1">
      <c r="A55" s="326" t="s">
        <v>648</v>
      </c>
    </row>
    <row r="56" spans="1:7" ht="15" customHeight="1">
      <c r="G56" s="358"/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54"/>
  <sheetViews>
    <sheetView zoomScale="110" zoomScaleNormal="110" workbookViewId="0"/>
  </sheetViews>
  <sheetFormatPr defaultColWidth="8.75" defaultRowHeight="15" customHeight="1"/>
  <cols>
    <col min="1" max="1" width="26.25" style="326" customWidth="1"/>
    <col min="2" max="7" width="10" style="326" customWidth="1"/>
    <col min="8" max="16384" width="8.75" style="326"/>
  </cols>
  <sheetData>
    <row r="1" spans="1:7" ht="15" customHeight="1">
      <c r="A1" s="518" t="s">
        <v>861</v>
      </c>
    </row>
    <row r="3" spans="1:7" ht="15" customHeight="1">
      <c r="A3" s="325" t="s">
        <v>649</v>
      </c>
    </row>
    <row r="4" spans="1:7" ht="15" customHeight="1">
      <c r="A4" s="327" t="s">
        <v>592</v>
      </c>
      <c r="D4" s="328"/>
      <c r="E4" s="328"/>
      <c r="F4" s="328"/>
      <c r="G4" s="269" t="s">
        <v>47</v>
      </c>
    </row>
    <row r="5" spans="1:7" ht="15" customHeight="1">
      <c r="A5" s="550" t="s">
        <v>593</v>
      </c>
      <c r="B5" s="548" t="s">
        <v>650</v>
      </c>
      <c r="C5" s="548"/>
      <c r="D5" s="549"/>
      <c r="E5" s="547" t="s">
        <v>651</v>
      </c>
      <c r="F5" s="548"/>
      <c r="G5" s="548"/>
    </row>
    <row r="6" spans="1:7" ht="15" customHeight="1">
      <c r="A6" s="535"/>
      <c r="B6" s="359" t="s">
        <v>141</v>
      </c>
      <c r="C6" s="332" t="s">
        <v>652</v>
      </c>
      <c r="D6" s="330" t="s">
        <v>598</v>
      </c>
      <c r="E6" s="359" t="s">
        <v>141</v>
      </c>
      <c r="F6" s="330" t="s">
        <v>597</v>
      </c>
      <c r="G6" s="360" t="s">
        <v>598</v>
      </c>
    </row>
    <row r="7" spans="1:7" ht="15" customHeight="1">
      <c r="A7" s="361" t="s">
        <v>653</v>
      </c>
      <c r="B7" s="273">
        <v>134468</v>
      </c>
      <c r="C7" s="274">
        <v>119151</v>
      </c>
      <c r="D7" s="335">
        <v>15317</v>
      </c>
      <c r="E7" s="362">
        <v>129339</v>
      </c>
      <c r="F7" s="363">
        <v>116484</v>
      </c>
      <c r="G7" s="363">
        <v>12855</v>
      </c>
    </row>
    <row r="8" spans="1:7" ht="15" customHeight="1">
      <c r="A8" s="364" t="s">
        <v>654</v>
      </c>
      <c r="B8" s="273">
        <v>66826</v>
      </c>
      <c r="C8" s="274">
        <v>61549</v>
      </c>
      <c r="D8" s="335">
        <v>5277</v>
      </c>
      <c r="E8" s="362">
        <v>69435</v>
      </c>
      <c r="F8" s="363">
        <v>64712</v>
      </c>
      <c r="G8" s="363">
        <v>4723</v>
      </c>
    </row>
    <row r="9" spans="1:7" ht="15" customHeight="1">
      <c r="A9" s="365" t="s">
        <v>601</v>
      </c>
      <c r="B9" s="274">
        <v>11641</v>
      </c>
      <c r="C9" s="274">
        <v>11641</v>
      </c>
      <c r="D9" s="366" t="s">
        <v>602</v>
      </c>
      <c r="E9" s="363">
        <v>12483</v>
      </c>
      <c r="F9" s="363">
        <v>12483</v>
      </c>
      <c r="G9" s="275" t="s">
        <v>462</v>
      </c>
    </row>
    <row r="10" spans="1:7" ht="15" customHeight="1">
      <c r="A10" s="365" t="s">
        <v>603</v>
      </c>
      <c r="B10" s="274">
        <v>55185</v>
      </c>
      <c r="C10" s="274">
        <v>49908</v>
      </c>
      <c r="D10" s="335">
        <v>5277</v>
      </c>
      <c r="E10" s="363">
        <v>56952</v>
      </c>
      <c r="F10" s="363">
        <v>52229</v>
      </c>
      <c r="G10" s="363">
        <v>4723</v>
      </c>
    </row>
    <row r="11" spans="1:7" ht="15" customHeight="1">
      <c r="A11" s="367" t="s">
        <v>655</v>
      </c>
      <c r="B11" s="368">
        <v>54031</v>
      </c>
      <c r="C11" s="342">
        <v>45048</v>
      </c>
      <c r="D11" s="343">
        <v>8983</v>
      </c>
      <c r="E11" s="341">
        <v>52427</v>
      </c>
      <c r="F11" s="342">
        <v>44820</v>
      </c>
      <c r="G11" s="342">
        <v>7607</v>
      </c>
    </row>
    <row r="12" spans="1:7" ht="15" customHeight="1">
      <c r="A12" s="369" t="s">
        <v>656</v>
      </c>
      <c r="B12" s="274"/>
      <c r="C12" s="274"/>
      <c r="D12" s="335"/>
      <c r="E12" s="363"/>
      <c r="F12" s="363"/>
      <c r="G12" s="363"/>
    </row>
    <row r="13" spans="1:7" ht="15" customHeight="1">
      <c r="A13" s="370" t="s">
        <v>606</v>
      </c>
      <c r="B13" s="347">
        <v>41967</v>
      </c>
      <c r="C13" s="347">
        <v>35149</v>
      </c>
      <c r="D13" s="348">
        <v>6818</v>
      </c>
      <c r="E13" s="371">
        <v>40731</v>
      </c>
      <c r="F13" s="371">
        <v>34760</v>
      </c>
      <c r="G13" s="371">
        <v>5971</v>
      </c>
    </row>
    <row r="14" spans="1:7" ht="15" customHeight="1">
      <c r="A14" s="372" t="s">
        <v>607</v>
      </c>
      <c r="B14" s="273">
        <v>6108</v>
      </c>
      <c r="C14" s="273">
        <v>4977</v>
      </c>
      <c r="D14" s="350">
        <v>1131</v>
      </c>
      <c r="E14" s="362">
        <v>6453</v>
      </c>
      <c r="F14" s="362">
        <v>5406</v>
      </c>
      <c r="G14" s="362">
        <v>1047</v>
      </c>
    </row>
    <row r="15" spans="1:7" ht="15" customHeight="1">
      <c r="A15" s="373" t="s">
        <v>608</v>
      </c>
      <c r="B15" s="274">
        <v>1497</v>
      </c>
      <c r="C15" s="274">
        <v>1247</v>
      </c>
      <c r="D15" s="335">
        <v>250</v>
      </c>
      <c r="E15" s="338">
        <v>1446</v>
      </c>
      <c r="F15" s="274">
        <v>1241</v>
      </c>
      <c r="G15" s="274">
        <v>205</v>
      </c>
    </row>
    <row r="16" spans="1:7" ht="15" customHeight="1">
      <c r="A16" s="373" t="s">
        <v>611</v>
      </c>
      <c r="B16" s="274">
        <v>1016</v>
      </c>
      <c r="C16" s="274">
        <v>803</v>
      </c>
      <c r="D16" s="335">
        <v>213</v>
      </c>
      <c r="E16" s="338">
        <v>1232</v>
      </c>
      <c r="F16" s="274">
        <v>1022</v>
      </c>
      <c r="G16" s="274">
        <v>210</v>
      </c>
    </row>
    <row r="17" spans="1:7" ht="15" customHeight="1">
      <c r="A17" s="373" t="s">
        <v>612</v>
      </c>
      <c r="B17" s="274">
        <v>896</v>
      </c>
      <c r="C17" s="274">
        <v>725</v>
      </c>
      <c r="D17" s="335">
        <v>171</v>
      </c>
      <c r="E17" s="338">
        <v>990</v>
      </c>
      <c r="F17" s="274">
        <v>827</v>
      </c>
      <c r="G17" s="274">
        <v>163</v>
      </c>
    </row>
    <row r="18" spans="1:7" ht="15" customHeight="1">
      <c r="A18" s="373" t="s">
        <v>657</v>
      </c>
      <c r="B18" s="274">
        <v>727</v>
      </c>
      <c r="C18" s="274">
        <v>580</v>
      </c>
      <c r="D18" s="335">
        <v>147</v>
      </c>
      <c r="E18" s="338">
        <v>762</v>
      </c>
      <c r="F18" s="274">
        <v>625</v>
      </c>
      <c r="G18" s="274">
        <v>137</v>
      </c>
    </row>
    <row r="19" spans="1:7" ht="15" customHeight="1">
      <c r="A19" s="373" t="s">
        <v>610</v>
      </c>
      <c r="B19" s="274">
        <v>536</v>
      </c>
      <c r="C19" s="274">
        <v>456</v>
      </c>
      <c r="D19" s="335">
        <v>80</v>
      </c>
      <c r="E19" s="338">
        <v>565</v>
      </c>
      <c r="F19" s="274">
        <v>472</v>
      </c>
      <c r="G19" s="274">
        <v>93</v>
      </c>
    </row>
    <row r="20" spans="1:7" ht="15" customHeight="1">
      <c r="A20" s="373" t="s">
        <v>613</v>
      </c>
      <c r="B20" s="274">
        <v>1436</v>
      </c>
      <c r="C20" s="274">
        <v>1166</v>
      </c>
      <c r="D20" s="274">
        <v>270</v>
      </c>
      <c r="E20" s="338">
        <v>1458</v>
      </c>
      <c r="F20" s="274">
        <v>1219</v>
      </c>
      <c r="G20" s="274">
        <v>239</v>
      </c>
    </row>
    <row r="21" spans="1:7" ht="15" customHeight="1">
      <c r="A21" s="374" t="s">
        <v>658</v>
      </c>
      <c r="B21" s="274">
        <v>8308</v>
      </c>
      <c r="C21" s="274">
        <v>7346</v>
      </c>
      <c r="D21" s="335">
        <v>962</v>
      </c>
      <c r="E21" s="363">
        <v>7744</v>
      </c>
      <c r="F21" s="363">
        <v>7028</v>
      </c>
      <c r="G21" s="363">
        <v>716</v>
      </c>
    </row>
    <row r="22" spans="1:7" ht="15" customHeight="1">
      <c r="A22" s="374" t="s">
        <v>659</v>
      </c>
      <c r="B22" s="274">
        <v>6030</v>
      </c>
      <c r="C22" s="274">
        <v>4975</v>
      </c>
      <c r="D22" s="335">
        <v>1055</v>
      </c>
      <c r="E22" s="363">
        <v>5890</v>
      </c>
      <c r="F22" s="363">
        <v>4926</v>
      </c>
      <c r="G22" s="363">
        <v>964</v>
      </c>
    </row>
    <row r="23" spans="1:7" ht="15" customHeight="1">
      <c r="A23" s="374" t="s">
        <v>660</v>
      </c>
      <c r="B23" s="274">
        <v>3978</v>
      </c>
      <c r="C23" s="274">
        <v>3249</v>
      </c>
      <c r="D23" s="335">
        <v>729</v>
      </c>
      <c r="E23" s="363">
        <v>4130</v>
      </c>
      <c r="F23" s="363">
        <v>3442</v>
      </c>
      <c r="G23" s="363">
        <v>688</v>
      </c>
    </row>
    <row r="24" spans="1:7" ht="15" customHeight="1">
      <c r="A24" s="374" t="s">
        <v>661</v>
      </c>
      <c r="B24" s="274">
        <v>3352</v>
      </c>
      <c r="C24" s="274">
        <v>3013</v>
      </c>
      <c r="D24" s="335">
        <v>339</v>
      </c>
      <c r="E24" s="363">
        <v>3309</v>
      </c>
      <c r="F24" s="363">
        <v>2940</v>
      </c>
      <c r="G24" s="363">
        <v>369</v>
      </c>
    </row>
    <row r="25" spans="1:7" ht="15" customHeight="1">
      <c r="A25" s="374" t="s">
        <v>662</v>
      </c>
      <c r="B25" s="274">
        <v>2867</v>
      </c>
      <c r="C25" s="274">
        <v>2612</v>
      </c>
      <c r="D25" s="335">
        <v>255</v>
      </c>
      <c r="E25" s="363">
        <v>2706</v>
      </c>
      <c r="F25" s="363">
        <v>2486</v>
      </c>
      <c r="G25" s="363">
        <v>220</v>
      </c>
    </row>
    <row r="26" spans="1:7" ht="15" customHeight="1">
      <c r="A26" s="374" t="s">
        <v>663</v>
      </c>
      <c r="B26" s="274">
        <v>2031</v>
      </c>
      <c r="C26" s="274">
        <v>1655</v>
      </c>
      <c r="D26" s="335">
        <v>376</v>
      </c>
      <c r="E26" s="363">
        <v>1911</v>
      </c>
      <c r="F26" s="363">
        <v>1537</v>
      </c>
      <c r="G26" s="363">
        <v>374</v>
      </c>
    </row>
    <row r="27" spans="1:7" ht="15" customHeight="1">
      <c r="A27" s="374" t="s">
        <v>664</v>
      </c>
      <c r="B27" s="274">
        <v>1061</v>
      </c>
      <c r="C27" s="274">
        <v>801</v>
      </c>
      <c r="D27" s="335">
        <v>260</v>
      </c>
      <c r="E27" s="363">
        <v>1067</v>
      </c>
      <c r="F27" s="363">
        <v>776</v>
      </c>
      <c r="G27" s="363">
        <v>291</v>
      </c>
    </row>
    <row r="28" spans="1:7" ht="15" customHeight="1">
      <c r="A28" s="374" t="s">
        <v>665</v>
      </c>
      <c r="B28" s="274">
        <v>1077</v>
      </c>
      <c r="C28" s="274">
        <v>839</v>
      </c>
      <c r="D28" s="335">
        <v>238</v>
      </c>
      <c r="E28" s="363">
        <v>958</v>
      </c>
      <c r="F28" s="363">
        <v>758</v>
      </c>
      <c r="G28" s="363">
        <v>200</v>
      </c>
    </row>
    <row r="29" spans="1:7" ht="15" customHeight="1">
      <c r="A29" s="374" t="s">
        <v>666</v>
      </c>
      <c r="B29" s="274">
        <v>811</v>
      </c>
      <c r="C29" s="274">
        <v>689</v>
      </c>
      <c r="D29" s="335">
        <v>122</v>
      </c>
      <c r="E29" s="363">
        <v>761</v>
      </c>
      <c r="F29" s="363">
        <v>659</v>
      </c>
      <c r="G29" s="363">
        <v>102</v>
      </c>
    </row>
    <row r="30" spans="1:7" ht="15" customHeight="1">
      <c r="A30" s="374" t="s">
        <v>667</v>
      </c>
      <c r="B30" s="274">
        <v>6344</v>
      </c>
      <c r="C30" s="274">
        <v>4993</v>
      </c>
      <c r="D30" s="335">
        <v>1351</v>
      </c>
      <c r="E30" s="363">
        <v>5802</v>
      </c>
      <c r="F30" s="363">
        <v>4802</v>
      </c>
      <c r="G30" s="363">
        <v>1000</v>
      </c>
    </row>
    <row r="31" spans="1:7" ht="15" customHeight="1">
      <c r="A31" s="370" t="s">
        <v>624</v>
      </c>
      <c r="B31" s="273">
        <v>12064</v>
      </c>
      <c r="C31" s="273">
        <v>9899</v>
      </c>
      <c r="D31" s="350">
        <v>2165</v>
      </c>
      <c r="E31" s="362">
        <v>11696</v>
      </c>
      <c r="F31" s="362">
        <v>10060</v>
      </c>
      <c r="G31" s="362">
        <v>1636</v>
      </c>
    </row>
    <row r="32" spans="1:7" ht="15" customHeight="1">
      <c r="A32" s="375" t="s">
        <v>625</v>
      </c>
      <c r="B32" s="273">
        <v>4773</v>
      </c>
      <c r="C32" s="273">
        <v>4092</v>
      </c>
      <c r="D32" s="350">
        <v>681</v>
      </c>
      <c r="E32" s="362">
        <v>4859</v>
      </c>
      <c r="F32" s="362">
        <v>4362</v>
      </c>
      <c r="G32" s="362">
        <v>497</v>
      </c>
    </row>
    <row r="33" spans="1:7" ht="15" customHeight="1">
      <c r="A33" s="373" t="s">
        <v>628</v>
      </c>
      <c r="B33" s="274">
        <v>1477</v>
      </c>
      <c r="C33" s="274">
        <v>1278</v>
      </c>
      <c r="D33" s="335">
        <v>199</v>
      </c>
      <c r="E33" s="363">
        <v>1533</v>
      </c>
      <c r="F33" s="363">
        <v>1355</v>
      </c>
      <c r="G33" s="363">
        <v>178</v>
      </c>
    </row>
    <row r="34" spans="1:7" ht="15" customHeight="1">
      <c r="A34" s="373" t="s">
        <v>668</v>
      </c>
      <c r="B34" s="274">
        <v>385</v>
      </c>
      <c r="C34" s="274">
        <v>316</v>
      </c>
      <c r="D34" s="335">
        <v>69</v>
      </c>
      <c r="E34" s="363">
        <v>380</v>
      </c>
      <c r="F34" s="363">
        <v>333</v>
      </c>
      <c r="G34" s="363">
        <v>47</v>
      </c>
    </row>
    <row r="35" spans="1:7" ht="15" customHeight="1">
      <c r="A35" s="373" t="s">
        <v>669</v>
      </c>
      <c r="B35" s="274">
        <v>246</v>
      </c>
      <c r="C35" s="274">
        <v>206</v>
      </c>
      <c r="D35" s="335">
        <v>40</v>
      </c>
      <c r="E35" s="363">
        <v>263</v>
      </c>
      <c r="F35" s="363">
        <v>231</v>
      </c>
      <c r="G35" s="363">
        <v>32</v>
      </c>
    </row>
    <row r="36" spans="1:7" ht="15" customHeight="1">
      <c r="A36" s="373" t="s">
        <v>670</v>
      </c>
      <c r="B36" s="274">
        <v>215</v>
      </c>
      <c r="C36" s="274">
        <v>177</v>
      </c>
      <c r="D36" s="335">
        <v>38</v>
      </c>
      <c r="E36" s="363">
        <v>254</v>
      </c>
      <c r="F36" s="363">
        <v>228</v>
      </c>
      <c r="G36" s="363">
        <v>26</v>
      </c>
    </row>
    <row r="37" spans="1:7" ht="15" customHeight="1">
      <c r="A37" s="373" t="s">
        <v>671</v>
      </c>
      <c r="B37" s="274">
        <v>209</v>
      </c>
      <c r="C37" s="274">
        <v>175</v>
      </c>
      <c r="D37" s="335">
        <v>34</v>
      </c>
      <c r="E37" s="363">
        <v>212</v>
      </c>
      <c r="F37" s="363">
        <v>197</v>
      </c>
      <c r="G37" s="363">
        <v>15</v>
      </c>
    </row>
    <row r="38" spans="1:7" ht="15" customHeight="1">
      <c r="A38" s="373" t="s">
        <v>672</v>
      </c>
      <c r="B38" s="274">
        <v>213</v>
      </c>
      <c r="C38" s="274">
        <v>186</v>
      </c>
      <c r="D38" s="335">
        <v>27</v>
      </c>
      <c r="E38" s="363">
        <v>204</v>
      </c>
      <c r="F38" s="363">
        <v>187</v>
      </c>
      <c r="G38" s="363">
        <v>17</v>
      </c>
    </row>
    <row r="39" spans="1:7" ht="15" customHeight="1">
      <c r="A39" s="373" t="s">
        <v>673</v>
      </c>
      <c r="B39" s="274">
        <v>177</v>
      </c>
      <c r="C39" s="274">
        <v>152</v>
      </c>
      <c r="D39" s="335">
        <v>25</v>
      </c>
      <c r="E39" s="363">
        <v>201</v>
      </c>
      <c r="F39" s="363">
        <v>184</v>
      </c>
      <c r="G39" s="363">
        <v>17</v>
      </c>
    </row>
    <row r="40" spans="1:7" ht="15" customHeight="1">
      <c r="A40" s="373" t="s">
        <v>674</v>
      </c>
      <c r="B40" s="274">
        <v>186</v>
      </c>
      <c r="C40" s="274">
        <v>163</v>
      </c>
      <c r="D40" s="335">
        <v>23</v>
      </c>
      <c r="E40" s="363">
        <v>184</v>
      </c>
      <c r="F40" s="363">
        <v>165</v>
      </c>
      <c r="G40" s="363">
        <v>19</v>
      </c>
    </row>
    <row r="41" spans="1:7" ht="15" customHeight="1">
      <c r="A41" s="373" t="s">
        <v>675</v>
      </c>
      <c r="B41" s="274">
        <v>194</v>
      </c>
      <c r="C41" s="274">
        <v>160</v>
      </c>
      <c r="D41" s="335">
        <v>34</v>
      </c>
      <c r="E41" s="363">
        <v>176</v>
      </c>
      <c r="F41" s="363">
        <v>162</v>
      </c>
      <c r="G41" s="363">
        <v>14</v>
      </c>
    </row>
    <row r="42" spans="1:7" ht="15" customHeight="1">
      <c r="A42" s="373" t="s">
        <v>676</v>
      </c>
      <c r="B42" s="274">
        <v>97</v>
      </c>
      <c r="C42" s="274">
        <v>89</v>
      </c>
      <c r="D42" s="335">
        <v>8</v>
      </c>
      <c r="E42" s="363">
        <v>128</v>
      </c>
      <c r="F42" s="363">
        <v>121</v>
      </c>
      <c r="G42" s="363">
        <v>7</v>
      </c>
    </row>
    <row r="43" spans="1:7" ht="15" customHeight="1">
      <c r="A43" s="373" t="s">
        <v>677</v>
      </c>
      <c r="B43" s="274">
        <v>745</v>
      </c>
      <c r="C43" s="274">
        <v>662</v>
      </c>
      <c r="D43" s="335">
        <v>83</v>
      </c>
      <c r="E43" s="363">
        <v>769</v>
      </c>
      <c r="F43" s="363">
        <v>701</v>
      </c>
      <c r="G43" s="363">
        <v>68</v>
      </c>
    </row>
    <row r="44" spans="1:7" ht="15" customHeight="1">
      <c r="A44" s="373" t="s">
        <v>637</v>
      </c>
      <c r="B44" s="274">
        <v>629</v>
      </c>
      <c r="C44" s="274">
        <v>528</v>
      </c>
      <c r="D44" s="335">
        <v>101</v>
      </c>
      <c r="E44" s="363">
        <v>555</v>
      </c>
      <c r="F44" s="363">
        <v>498</v>
      </c>
      <c r="G44" s="363">
        <v>57</v>
      </c>
    </row>
    <row r="45" spans="1:7" ht="15" customHeight="1">
      <c r="A45" s="374" t="s">
        <v>678</v>
      </c>
      <c r="B45" s="274">
        <v>4554</v>
      </c>
      <c r="C45" s="274">
        <v>3917</v>
      </c>
      <c r="D45" s="335">
        <v>637</v>
      </c>
      <c r="E45" s="363">
        <v>4444</v>
      </c>
      <c r="F45" s="363">
        <v>3988</v>
      </c>
      <c r="G45" s="363">
        <v>456</v>
      </c>
    </row>
    <row r="46" spans="1:7" ht="15" customHeight="1">
      <c r="A46" s="374" t="s">
        <v>679</v>
      </c>
      <c r="B46" s="274">
        <v>1014</v>
      </c>
      <c r="C46" s="274">
        <v>773</v>
      </c>
      <c r="D46" s="335">
        <v>241</v>
      </c>
      <c r="E46" s="363">
        <v>900</v>
      </c>
      <c r="F46" s="363">
        <v>706</v>
      </c>
      <c r="G46" s="363">
        <v>194</v>
      </c>
    </row>
    <row r="47" spans="1:7" ht="15" customHeight="1">
      <c r="A47" s="374" t="s">
        <v>680</v>
      </c>
      <c r="B47" s="274">
        <v>626</v>
      </c>
      <c r="C47" s="274">
        <v>396</v>
      </c>
      <c r="D47" s="335">
        <v>230</v>
      </c>
      <c r="E47" s="363">
        <v>561</v>
      </c>
      <c r="F47" s="363">
        <v>352</v>
      </c>
      <c r="G47" s="363">
        <v>209</v>
      </c>
    </row>
    <row r="48" spans="1:7" ht="15" customHeight="1">
      <c r="A48" s="374" t="s">
        <v>681</v>
      </c>
      <c r="B48" s="274">
        <v>412</v>
      </c>
      <c r="C48" s="274">
        <v>222</v>
      </c>
      <c r="D48" s="335">
        <v>190</v>
      </c>
      <c r="E48" s="363">
        <v>358</v>
      </c>
      <c r="F48" s="363">
        <v>212</v>
      </c>
      <c r="G48" s="363">
        <v>146</v>
      </c>
    </row>
    <row r="49" spans="1:7" ht="15" customHeight="1">
      <c r="A49" s="374" t="s">
        <v>682</v>
      </c>
      <c r="B49" s="338">
        <v>354</v>
      </c>
      <c r="C49" s="274">
        <v>279</v>
      </c>
      <c r="D49" s="335">
        <v>75</v>
      </c>
      <c r="E49" s="363">
        <v>350</v>
      </c>
      <c r="F49" s="363">
        <v>307</v>
      </c>
      <c r="G49" s="363">
        <v>43</v>
      </c>
    </row>
    <row r="50" spans="1:7" ht="15" customHeight="1">
      <c r="A50" s="374" t="s">
        <v>683</v>
      </c>
      <c r="B50" s="274">
        <v>331</v>
      </c>
      <c r="C50" s="274">
        <v>220</v>
      </c>
      <c r="D50" s="335">
        <v>111</v>
      </c>
      <c r="E50" s="274">
        <v>224</v>
      </c>
      <c r="F50" s="274">
        <v>133</v>
      </c>
      <c r="G50" s="274">
        <v>91</v>
      </c>
    </row>
    <row r="51" spans="1:7" ht="15" customHeight="1">
      <c r="A51" s="376" t="s">
        <v>684</v>
      </c>
      <c r="B51" s="376"/>
      <c r="C51" s="376"/>
      <c r="D51" s="376"/>
      <c r="E51" s="376"/>
      <c r="F51" s="376"/>
      <c r="G51" s="377"/>
    </row>
    <row r="52" spans="1:7" ht="15" customHeight="1">
      <c r="A52" s="378" t="s">
        <v>685</v>
      </c>
      <c r="B52" s="378"/>
      <c r="C52" s="378"/>
      <c r="D52" s="378"/>
      <c r="E52" s="378"/>
      <c r="F52" s="378"/>
      <c r="G52" s="379"/>
    </row>
    <row r="53" spans="1:7" ht="15" customHeight="1">
      <c r="A53" s="380" t="s">
        <v>686</v>
      </c>
      <c r="G53" s="358"/>
    </row>
    <row r="54" spans="1:7" ht="15" customHeight="1">
      <c r="A54" s="326" t="s">
        <v>687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1"/>
  <sheetViews>
    <sheetView zoomScale="110" zoomScaleNormal="110" workbookViewId="0"/>
  </sheetViews>
  <sheetFormatPr defaultColWidth="8.75" defaultRowHeight="15" customHeight="1"/>
  <cols>
    <col min="1" max="3" width="3.75" style="386" customWidth="1"/>
    <col min="4" max="4" width="30" style="386" customWidth="1"/>
    <col min="5" max="8" width="11.25" style="386" customWidth="1"/>
    <col min="9" max="16384" width="8.75" style="386"/>
  </cols>
  <sheetData>
    <row r="1" spans="1:8" ht="15" customHeight="1">
      <c r="A1" s="516" t="s">
        <v>861</v>
      </c>
    </row>
    <row r="3" spans="1:8" s="382" customFormat="1" ht="15" customHeight="1">
      <c r="A3" s="381" t="s">
        <v>688</v>
      </c>
    </row>
    <row r="4" spans="1:8" s="382" customFormat="1" ht="15" customHeight="1">
      <c r="A4" s="383" t="s">
        <v>592</v>
      </c>
    </row>
    <row r="5" spans="1:8" ht="15" customHeight="1">
      <c r="A5" s="384" t="s">
        <v>689</v>
      </c>
      <c r="B5" s="384"/>
      <c r="C5" s="385"/>
      <c r="D5" s="385"/>
      <c r="E5" s="385"/>
      <c r="H5" s="387" t="s">
        <v>690</v>
      </c>
    </row>
    <row r="6" spans="1:8" ht="15" customHeight="1">
      <c r="A6" s="553" t="s">
        <v>691</v>
      </c>
      <c r="B6" s="554"/>
      <c r="C6" s="554"/>
      <c r="D6" s="554"/>
      <c r="E6" s="554" t="s">
        <v>692</v>
      </c>
      <c r="F6" s="555"/>
      <c r="G6" s="554" t="s">
        <v>693</v>
      </c>
      <c r="H6" s="555"/>
    </row>
    <row r="7" spans="1:8" ht="15" customHeight="1">
      <c r="A7" s="553"/>
      <c r="B7" s="554"/>
      <c r="C7" s="554"/>
      <c r="D7" s="554"/>
      <c r="E7" s="388" t="s">
        <v>694</v>
      </c>
      <c r="F7" s="389" t="s">
        <v>695</v>
      </c>
      <c r="G7" s="389" t="s">
        <v>694</v>
      </c>
      <c r="H7" s="389" t="s">
        <v>695</v>
      </c>
    </row>
    <row r="8" spans="1:8" ht="26.25" customHeight="1">
      <c r="A8" s="553" t="s">
        <v>696</v>
      </c>
      <c r="B8" s="554"/>
      <c r="C8" s="554"/>
      <c r="D8" s="554"/>
      <c r="E8" s="390">
        <v>128342</v>
      </c>
      <c r="F8" s="390">
        <v>326313</v>
      </c>
      <c r="G8" s="390">
        <v>136460</v>
      </c>
      <c r="H8" s="390">
        <v>337498</v>
      </c>
    </row>
    <row r="9" spans="1:8" ht="26.25" customHeight="1">
      <c r="A9" s="556" t="s">
        <v>697</v>
      </c>
      <c r="B9" s="554" t="s">
        <v>698</v>
      </c>
      <c r="C9" s="554"/>
      <c r="D9" s="554"/>
      <c r="E9" s="391">
        <v>128264</v>
      </c>
      <c r="F9" s="391">
        <v>323199</v>
      </c>
      <c r="G9" s="391">
        <v>136363</v>
      </c>
      <c r="H9" s="391">
        <v>333744</v>
      </c>
    </row>
    <row r="10" spans="1:8" ht="26.25" customHeight="1">
      <c r="A10" s="556"/>
      <c r="B10" s="557" t="s">
        <v>699</v>
      </c>
      <c r="C10" s="554" t="s">
        <v>700</v>
      </c>
      <c r="D10" s="554"/>
      <c r="E10" s="391">
        <v>91539</v>
      </c>
      <c r="F10" s="391">
        <v>284560</v>
      </c>
      <c r="G10" s="391">
        <v>94491</v>
      </c>
      <c r="H10" s="391">
        <v>288895</v>
      </c>
    </row>
    <row r="11" spans="1:8" ht="26.25" customHeight="1">
      <c r="A11" s="556"/>
      <c r="B11" s="557"/>
      <c r="C11" s="558" t="s">
        <v>701</v>
      </c>
      <c r="D11" s="392" t="s">
        <v>700</v>
      </c>
      <c r="E11" s="391">
        <v>81691</v>
      </c>
      <c r="F11" s="391">
        <v>241354</v>
      </c>
      <c r="G11" s="391">
        <v>84966</v>
      </c>
      <c r="H11" s="391">
        <v>247879</v>
      </c>
    </row>
    <row r="12" spans="1:8" ht="26.25" customHeight="1">
      <c r="A12" s="556"/>
      <c r="B12" s="557"/>
      <c r="C12" s="558"/>
      <c r="D12" s="393" t="s">
        <v>702</v>
      </c>
      <c r="E12" s="391">
        <v>25583</v>
      </c>
      <c r="F12" s="391">
        <v>51166</v>
      </c>
      <c r="G12" s="391">
        <v>27489</v>
      </c>
      <c r="H12" s="391">
        <v>54978</v>
      </c>
    </row>
    <row r="13" spans="1:8" ht="26.25" customHeight="1">
      <c r="A13" s="556"/>
      <c r="B13" s="557"/>
      <c r="C13" s="558"/>
      <c r="D13" s="393" t="s">
        <v>703</v>
      </c>
      <c r="E13" s="391">
        <v>44777</v>
      </c>
      <c r="F13" s="391">
        <v>162902</v>
      </c>
      <c r="G13" s="391">
        <v>44831</v>
      </c>
      <c r="H13" s="391">
        <v>162889</v>
      </c>
    </row>
    <row r="14" spans="1:8" ht="26.25" customHeight="1">
      <c r="A14" s="556"/>
      <c r="B14" s="557"/>
      <c r="C14" s="558"/>
      <c r="D14" s="393" t="s">
        <v>704</v>
      </c>
      <c r="E14" s="391">
        <v>1915</v>
      </c>
      <c r="F14" s="391">
        <v>4518</v>
      </c>
      <c r="G14" s="391">
        <v>2108</v>
      </c>
      <c r="H14" s="391">
        <v>4863</v>
      </c>
    </row>
    <row r="15" spans="1:8" ht="26.25" customHeight="1">
      <c r="A15" s="556"/>
      <c r="B15" s="557"/>
      <c r="C15" s="558"/>
      <c r="D15" s="394" t="s">
        <v>705</v>
      </c>
      <c r="E15" s="391">
        <v>9416</v>
      </c>
      <c r="F15" s="391">
        <v>22768</v>
      </c>
      <c r="G15" s="391">
        <v>10538</v>
      </c>
      <c r="H15" s="391">
        <v>25149</v>
      </c>
    </row>
    <row r="16" spans="1:8" ht="26.25" customHeight="1">
      <c r="A16" s="556"/>
      <c r="B16" s="557"/>
      <c r="C16" s="559" t="s">
        <v>706</v>
      </c>
      <c r="D16" s="392" t="s">
        <v>700</v>
      </c>
      <c r="E16" s="391">
        <v>9848</v>
      </c>
      <c r="F16" s="391">
        <v>43206</v>
      </c>
      <c r="G16" s="391">
        <v>9525</v>
      </c>
      <c r="H16" s="391">
        <v>41016</v>
      </c>
    </row>
    <row r="17" spans="1:8" ht="26.25" customHeight="1">
      <c r="A17" s="556"/>
      <c r="B17" s="557"/>
      <c r="C17" s="559"/>
      <c r="D17" s="393" t="s">
        <v>707</v>
      </c>
      <c r="E17" s="391">
        <v>334</v>
      </c>
      <c r="F17" s="391">
        <v>1336</v>
      </c>
      <c r="G17" s="391">
        <v>274</v>
      </c>
      <c r="H17" s="391">
        <v>1096</v>
      </c>
    </row>
    <row r="18" spans="1:8" ht="26.25" customHeight="1">
      <c r="A18" s="556"/>
      <c r="B18" s="557"/>
      <c r="C18" s="559"/>
      <c r="D18" s="393" t="s">
        <v>708</v>
      </c>
      <c r="E18" s="391">
        <v>1116</v>
      </c>
      <c r="F18" s="391">
        <v>3348</v>
      </c>
      <c r="G18" s="391">
        <v>1119</v>
      </c>
      <c r="H18" s="391">
        <v>3357</v>
      </c>
    </row>
    <row r="19" spans="1:8" ht="26.25" customHeight="1">
      <c r="A19" s="556"/>
      <c r="B19" s="557"/>
      <c r="C19" s="559"/>
      <c r="D19" s="395" t="s">
        <v>709</v>
      </c>
      <c r="E19" s="391">
        <v>1453</v>
      </c>
      <c r="F19" s="391">
        <v>8558</v>
      </c>
      <c r="G19" s="391">
        <v>1321</v>
      </c>
      <c r="H19" s="391">
        <v>7767</v>
      </c>
    </row>
    <row r="20" spans="1:8" ht="26.25" customHeight="1">
      <c r="A20" s="556"/>
      <c r="B20" s="557"/>
      <c r="C20" s="559"/>
      <c r="D20" s="395" t="s">
        <v>710</v>
      </c>
      <c r="E20" s="391">
        <v>3070</v>
      </c>
      <c r="F20" s="391">
        <v>14534</v>
      </c>
      <c r="G20" s="391">
        <v>2737</v>
      </c>
      <c r="H20" s="391">
        <v>12902</v>
      </c>
    </row>
    <row r="21" spans="1:8" ht="26.25" customHeight="1">
      <c r="A21" s="556"/>
      <c r="B21" s="557"/>
      <c r="C21" s="559"/>
      <c r="D21" s="396" t="s">
        <v>711</v>
      </c>
      <c r="E21" s="391">
        <v>284</v>
      </c>
      <c r="F21" s="391">
        <v>907</v>
      </c>
      <c r="G21" s="391">
        <v>238</v>
      </c>
      <c r="H21" s="391">
        <v>755</v>
      </c>
    </row>
    <row r="22" spans="1:8" ht="26.25" customHeight="1">
      <c r="A22" s="556"/>
      <c r="B22" s="557"/>
      <c r="C22" s="559"/>
      <c r="D22" s="396" t="s">
        <v>712</v>
      </c>
      <c r="E22" s="391">
        <v>1009</v>
      </c>
      <c r="F22" s="391">
        <v>4727</v>
      </c>
      <c r="G22" s="391">
        <v>1126</v>
      </c>
      <c r="H22" s="391">
        <v>5280</v>
      </c>
    </row>
    <row r="23" spans="1:8" ht="26.25" customHeight="1">
      <c r="A23" s="556"/>
      <c r="B23" s="557"/>
      <c r="C23" s="559"/>
      <c r="D23" s="396" t="s">
        <v>713</v>
      </c>
      <c r="E23" s="391">
        <v>178</v>
      </c>
      <c r="F23" s="391">
        <v>893</v>
      </c>
      <c r="G23" s="391">
        <v>164</v>
      </c>
      <c r="H23" s="391">
        <v>805</v>
      </c>
    </row>
    <row r="24" spans="1:8" ht="26.25" customHeight="1">
      <c r="A24" s="556"/>
      <c r="B24" s="557"/>
      <c r="C24" s="559"/>
      <c r="D24" s="396" t="s">
        <v>714</v>
      </c>
      <c r="E24" s="391">
        <v>503</v>
      </c>
      <c r="F24" s="391">
        <v>3331</v>
      </c>
      <c r="G24" s="391">
        <v>453</v>
      </c>
      <c r="H24" s="391">
        <v>2960</v>
      </c>
    </row>
    <row r="25" spans="1:8" ht="26.25" customHeight="1">
      <c r="A25" s="556"/>
      <c r="B25" s="557"/>
      <c r="C25" s="559"/>
      <c r="D25" s="393" t="s">
        <v>715</v>
      </c>
      <c r="E25" s="391">
        <v>724</v>
      </c>
      <c r="F25" s="391">
        <v>1523</v>
      </c>
      <c r="G25" s="391">
        <v>805</v>
      </c>
      <c r="H25" s="391">
        <v>1692</v>
      </c>
    </row>
    <row r="26" spans="1:8" ht="26.25" customHeight="1">
      <c r="A26" s="556"/>
      <c r="B26" s="557"/>
      <c r="C26" s="559"/>
      <c r="D26" s="394" t="s">
        <v>716</v>
      </c>
      <c r="E26" s="391">
        <v>1177</v>
      </c>
      <c r="F26" s="391">
        <v>4049</v>
      </c>
      <c r="G26" s="391">
        <v>1288</v>
      </c>
      <c r="H26" s="391">
        <v>4402</v>
      </c>
    </row>
    <row r="27" spans="1:8" ht="26.25" customHeight="1">
      <c r="A27" s="556"/>
      <c r="B27" s="560" t="s">
        <v>717</v>
      </c>
      <c r="C27" s="560"/>
      <c r="D27" s="560"/>
      <c r="E27" s="391">
        <v>1240</v>
      </c>
      <c r="F27" s="391">
        <v>3150</v>
      </c>
      <c r="G27" s="391">
        <v>1802</v>
      </c>
      <c r="H27" s="391">
        <v>4763</v>
      </c>
    </row>
    <row r="28" spans="1:8" ht="26.25" customHeight="1">
      <c r="A28" s="556"/>
      <c r="B28" s="560" t="s">
        <v>718</v>
      </c>
      <c r="C28" s="560"/>
      <c r="D28" s="560"/>
      <c r="E28" s="391">
        <v>35482</v>
      </c>
      <c r="F28" s="391">
        <v>35482</v>
      </c>
      <c r="G28" s="391">
        <v>40065</v>
      </c>
      <c r="H28" s="391">
        <v>40065</v>
      </c>
    </row>
    <row r="29" spans="1:8" ht="26.25" customHeight="1">
      <c r="A29" s="551" t="s">
        <v>719</v>
      </c>
      <c r="B29" s="551"/>
      <c r="C29" s="551"/>
      <c r="D29" s="552"/>
      <c r="E29" s="397">
        <v>78</v>
      </c>
      <c r="F29" s="397">
        <v>3114</v>
      </c>
      <c r="G29" s="397">
        <v>97</v>
      </c>
      <c r="H29" s="397">
        <v>3754</v>
      </c>
    </row>
    <row r="30" spans="1:8" ht="15" customHeight="1">
      <c r="A30" s="385" t="s">
        <v>720</v>
      </c>
      <c r="B30" s="385"/>
      <c r="C30" s="385"/>
      <c r="D30" s="385"/>
      <c r="E30" s="398"/>
      <c r="F30" s="398"/>
    </row>
    <row r="31" spans="1:8" ht="15" customHeight="1">
      <c r="A31" s="382" t="s">
        <v>721</v>
      </c>
      <c r="B31" s="385"/>
      <c r="C31" s="385"/>
      <c r="D31" s="385"/>
    </row>
  </sheetData>
  <mergeCells count="13">
    <mergeCell ref="A29:D29"/>
    <mergeCell ref="A6:D7"/>
    <mergeCell ref="E6:F6"/>
    <mergeCell ref="G6:H6"/>
    <mergeCell ref="A8:D8"/>
    <mergeCell ref="A9:A28"/>
    <mergeCell ref="B9:D9"/>
    <mergeCell ref="B10:B26"/>
    <mergeCell ref="C10:D10"/>
    <mergeCell ref="C11:C15"/>
    <mergeCell ref="C16:C26"/>
    <mergeCell ref="B27:D27"/>
    <mergeCell ref="B28:D2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3"/>
  <sheetViews>
    <sheetView zoomScale="110" zoomScaleNormal="110" workbookViewId="0"/>
  </sheetViews>
  <sheetFormatPr defaultColWidth="8.75" defaultRowHeight="15" customHeight="1"/>
  <cols>
    <col min="1" max="3" width="3.75" style="386" customWidth="1"/>
    <col min="4" max="4" width="30" style="386" customWidth="1"/>
    <col min="5" max="8" width="11.25" style="386" customWidth="1"/>
    <col min="9" max="16384" width="8.75" style="386"/>
  </cols>
  <sheetData>
    <row r="1" spans="1:6" ht="15" customHeight="1">
      <c r="A1" s="516" t="s">
        <v>861</v>
      </c>
    </row>
    <row r="3" spans="1:6" ht="15" customHeight="1">
      <c r="A3" s="384" t="s">
        <v>722</v>
      </c>
      <c r="B3" s="384"/>
      <c r="C3" s="385"/>
      <c r="D3" s="385"/>
      <c r="E3" s="399"/>
      <c r="F3" s="387" t="s">
        <v>690</v>
      </c>
    </row>
    <row r="4" spans="1:6" ht="15" customHeight="1">
      <c r="A4" s="553" t="s">
        <v>691</v>
      </c>
      <c r="B4" s="554"/>
      <c r="C4" s="554"/>
      <c r="D4" s="554"/>
      <c r="E4" s="554" t="s">
        <v>723</v>
      </c>
      <c r="F4" s="555"/>
    </row>
    <row r="5" spans="1:6" ht="15" customHeight="1">
      <c r="A5" s="553"/>
      <c r="B5" s="554"/>
      <c r="C5" s="554"/>
      <c r="D5" s="554"/>
      <c r="E5" s="388" t="s">
        <v>694</v>
      </c>
      <c r="F5" s="389" t="s">
        <v>695</v>
      </c>
    </row>
    <row r="6" spans="1:6" ht="26.25" customHeight="1">
      <c r="A6" s="553" t="s">
        <v>696</v>
      </c>
      <c r="B6" s="554"/>
      <c r="C6" s="554"/>
      <c r="D6" s="554"/>
      <c r="E6" s="400">
        <v>142774</v>
      </c>
      <c r="F6" s="400">
        <v>341621</v>
      </c>
    </row>
    <row r="7" spans="1:6" ht="26.25" customHeight="1">
      <c r="A7" s="556" t="s">
        <v>697</v>
      </c>
      <c r="B7" s="554" t="s">
        <v>698</v>
      </c>
      <c r="C7" s="554"/>
      <c r="D7" s="554"/>
      <c r="E7" s="401">
        <v>142590</v>
      </c>
      <c r="F7" s="401">
        <v>336940</v>
      </c>
    </row>
    <row r="8" spans="1:6" ht="26.25" customHeight="1">
      <c r="A8" s="556"/>
      <c r="B8" s="557" t="s">
        <v>699</v>
      </c>
      <c r="C8" s="554" t="s">
        <v>700</v>
      </c>
      <c r="D8" s="554"/>
      <c r="E8" s="401">
        <v>96839</v>
      </c>
      <c r="F8" s="401">
        <v>287995</v>
      </c>
    </row>
    <row r="9" spans="1:6" ht="26.25" customHeight="1">
      <c r="A9" s="556"/>
      <c r="B9" s="557"/>
      <c r="C9" s="558" t="s">
        <v>701</v>
      </c>
      <c r="D9" s="392" t="s">
        <v>700</v>
      </c>
      <c r="E9" s="401">
        <v>88712</v>
      </c>
      <c r="F9" s="401">
        <v>255140</v>
      </c>
    </row>
    <row r="10" spans="1:6" ht="26.25" customHeight="1">
      <c r="A10" s="556"/>
      <c r="B10" s="557"/>
      <c r="C10" s="558"/>
      <c r="D10" s="393" t="s">
        <v>702</v>
      </c>
      <c r="E10" s="401">
        <v>29655</v>
      </c>
      <c r="F10" s="401">
        <v>59310</v>
      </c>
    </row>
    <row r="11" spans="1:6" ht="26.25" customHeight="1">
      <c r="A11" s="556"/>
      <c r="B11" s="557"/>
      <c r="C11" s="558"/>
      <c r="D11" s="393" t="s">
        <v>703</v>
      </c>
      <c r="E11" s="401">
        <v>44856</v>
      </c>
      <c r="F11" s="401">
        <v>162540</v>
      </c>
    </row>
    <row r="12" spans="1:6" ht="26.25" customHeight="1">
      <c r="A12" s="556"/>
      <c r="B12" s="557"/>
      <c r="C12" s="558"/>
      <c r="D12" s="393" t="s">
        <v>704</v>
      </c>
      <c r="E12" s="401">
        <v>2308</v>
      </c>
      <c r="F12" s="401">
        <v>5259</v>
      </c>
    </row>
    <row r="13" spans="1:6" ht="26.25" customHeight="1">
      <c r="A13" s="556"/>
      <c r="B13" s="557"/>
      <c r="C13" s="558"/>
      <c r="D13" s="394" t="s">
        <v>705</v>
      </c>
      <c r="E13" s="401">
        <v>11893</v>
      </c>
      <c r="F13" s="401">
        <v>28031</v>
      </c>
    </row>
    <row r="14" spans="1:6" ht="26.25" customHeight="1">
      <c r="A14" s="556"/>
      <c r="B14" s="557"/>
      <c r="C14" s="559" t="s">
        <v>706</v>
      </c>
      <c r="D14" s="392" t="s">
        <v>700</v>
      </c>
      <c r="E14" s="401">
        <v>8127</v>
      </c>
      <c r="F14" s="401">
        <v>32855</v>
      </c>
    </row>
    <row r="15" spans="1:6" ht="26.25" customHeight="1">
      <c r="A15" s="556"/>
      <c r="B15" s="557"/>
      <c r="C15" s="559"/>
      <c r="D15" s="393" t="s">
        <v>707</v>
      </c>
      <c r="E15" s="401">
        <v>237</v>
      </c>
      <c r="F15" s="401">
        <v>948</v>
      </c>
    </row>
    <row r="16" spans="1:6" ht="26.25" customHeight="1">
      <c r="A16" s="556"/>
      <c r="B16" s="557"/>
      <c r="C16" s="559"/>
      <c r="D16" s="393" t="s">
        <v>708</v>
      </c>
      <c r="E16" s="401">
        <v>1076</v>
      </c>
      <c r="F16" s="401">
        <v>3228</v>
      </c>
    </row>
    <row r="17" spans="1:6" ht="26.25" customHeight="1">
      <c r="A17" s="556"/>
      <c r="B17" s="557"/>
      <c r="C17" s="559"/>
      <c r="D17" s="395" t="s">
        <v>709</v>
      </c>
      <c r="E17" s="401">
        <v>857</v>
      </c>
      <c r="F17" s="401">
        <v>4986</v>
      </c>
    </row>
    <row r="18" spans="1:6" ht="26.25" customHeight="1">
      <c r="A18" s="556"/>
      <c r="B18" s="557"/>
      <c r="C18" s="559"/>
      <c r="D18" s="395" t="s">
        <v>710</v>
      </c>
      <c r="E18" s="401">
        <v>2122</v>
      </c>
      <c r="F18" s="401">
        <v>9854</v>
      </c>
    </row>
    <row r="19" spans="1:6" ht="26.25" customHeight="1">
      <c r="A19" s="556"/>
      <c r="B19" s="557"/>
      <c r="C19" s="559"/>
      <c r="D19" s="396" t="s">
        <v>711</v>
      </c>
      <c r="E19" s="401">
        <v>241</v>
      </c>
      <c r="F19" s="401">
        <v>787</v>
      </c>
    </row>
    <row r="20" spans="1:6" ht="26.25" customHeight="1">
      <c r="A20" s="556"/>
      <c r="B20" s="557"/>
      <c r="C20" s="559"/>
      <c r="D20" s="396" t="s">
        <v>712</v>
      </c>
      <c r="E20" s="401">
        <v>941</v>
      </c>
      <c r="F20" s="401">
        <v>4346</v>
      </c>
    </row>
    <row r="21" spans="1:6" ht="26.25" customHeight="1">
      <c r="A21" s="556"/>
      <c r="B21" s="557"/>
      <c r="C21" s="559"/>
      <c r="D21" s="396" t="s">
        <v>713</v>
      </c>
      <c r="E21" s="401">
        <v>120</v>
      </c>
      <c r="F21" s="401">
        <v>583</v>
      </c>
    </row>
    <row r="22" spans="1:6" ht="26.25" customHeight="1">
      <c r="A22" s="556"/>
      <c r="B22" s="557"/>
      <c r="C22" s="559"/>
      <c r="D22" s="396" t="s">
        <v>714</v>
      </c>
      <c r="E22" s="401">
        <v>283</v>
      </c>
      <c r="F22" s="401">
        <v>1792</v>
      </c>
    </row>
    <row r="23" spans="1:6" ht="26.25" customHeight="1">
      <c r="A23" s="556"/>
      <c r="B23" s="557"/>
      <c r="C23" s="559"/>
      <c r="D23" s="393" t="s">
        <v>715</v>
      </c>
      <c r="E23" s="401">
        <v>911</v>
      </c>
      <c r="F23" s="401">
        <v>1907</v>
      </c>
    </row>
    <row r="24" spans="1:6" ht="26.25" customHeight="1">
      <c r="A24" s="556"/>
      <c r="B24" s="557"/>
      <c r="C24" s="559"/>
      <c r="D24" s="394" t="s">
        <v>716</v>
      </c>
      <c r="E24" s="401">
        <v>1339</v>
      </c>
      <c r="F24" s="401">
        <v>4424</v>
      </c>
    </row>
    <row r="25" spans="1:6" ht="26.25" customHeight="1">
      <c r="A25" s="556"/>
      <c r="B25" s="560" t="s">
        <v>717</v>
      </c>
      <c r="C25" s="560"/>
      <c r="D25" s="560"/>
      <c r="E25" s="401">
        <v>2164</v>
      </c>
      <c r="F25" s="401">
        <v>5334</v>
      </c>
    </row>
    <row r="26" spans="1:6" ht="26.25" customHeight="1">
      <c r="A26" s="556"/>
      <c r="B26" s="560" t="s">
        <v>718</v>
      </c>
      <c r="C26" s="560"/>
      <c r="D26" s="560"/>
      <c r="E26" s="401">
        <v>43572</v>
      </c>
      <c r="F26" s="401">
        <v>43572</v>
      </c>
    </row>
    <row r="27" spans="1:6" ht="26.25" customHeight="1">
      <c r="A27" s="551" t="s">
        <v>719</v>
      </c>
      <c r="B27" s="551"/>
      <c r="C27" s="551"/>
      <c r="D27" s="552"/>
      <c r="E27" s="402">
        <v>184</v>
      </c>
      <c r="F27" s="402">
        <v>4681</v>
      </c>
    </row>
    <row r="28" spans="1:6" ht="15" customHeight="1">
      <c r="A28" s="385"/>
      <c r="B28" s="385"/>
      <c r="C28" s="385"/>
      <c r="D28" s="385"/>
      <c r="E28" s="385"/>
      <c r="F28" s="403"/>
    </row>
    <row r="29" spans="1:6" ht="15" customHeight="1">
      <c r="A29" s="382"/>
      <c r="B29" s="385"/>
      <c r="C29" s="385"/>
      <c r="D29" s="385"/>
      <c r="E29" s="385"/>
      <c r="F29" s="403"/>
    </row>
    <row r="30" spans="1:6" ht="15" customHeight="1">
      <c r="A30" s="382"/>
      <c r="B30" s="385"/>
      <c r="C30" s="385"/>
      <c r="D30" s="385"/>
      <c r="E30" s="385"/>
      <c r="F30" s="403"/>
    </row>
    <row r="31" spans="1:6" ht="15" customHeight="1">
      <c r="E31" s="385"/>
      <c r="F31" s="385"/>
    </row>
    <row r="32" spans="1:6" ht="15" customHeight="1">
      <c r="E32" s="385"/>
      <c r="F32" s="385"/>
    </row>
    <row r="33" spans="5:6" ht="15" customHeight="1">
      <c r="E33" s="385"/>
      <c r="F33" s="385"/>
    </row>
  </sheetData>
  <mergeCells count="12">
    <mergeCell ref="B26:D26"/>
    <mergeCell ref="A27:D27"/>
    <mergeCell ref="A4:D5"/>
    <mergeCell ref="E4:F4"/>
    <mergeCell ref="A6:D6"/>
    <mergeCell ref="A7:A26"/>
    <mergeCell ref="B7:D7"/>
    <mergeCell ref="B8:B24"/>
    <mergeCell ref="C8:D8"/>
    <mergeCell ref="C9:C13"/>
    <mergeCell ref="C14:C24"/>
    <mergeCell ref="B25:D2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70"/>
  <sheetViews>
    <sheetView zoomScale="110" zoomScaleNormal="110" workbookViewId="0"/>
  </sheetViews>
  <sheetFormatPr defaultColWidth="8.75" defaultRowHeight="15" customHeight="1"/>
  <cols>
    <col min="1" max="1" width="8.75" style="80" customWidth="1"/>
    <col min="2" max="2" width="8.125" style="80" customWidth="1"/>
    <col min="3" max="5" width="6.875" style="80" customWidth="1"/>
    <col min="6" max="6" width="6.25" style="80" customWidth="1"/>
    <col min="7" max="9" width="5.625" style="80" customWidth="1"/>
    <col min="10" max="10" width="6.875" style="80" customWidth="1"/>
    <col min="11" max="13" width="6.25" style="80" customWidth="1"/>
    <col min="14" max="16384" width="8.75" style="439"/>
  </cols>
  <sheetData>
    <row r="1" spans="1:13" s="285" customFormat="1" ht="15" customHeight="1">
      <c r="A1" s="518" t="s">
        <v>861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285" customFormat="1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408" customFormat="1" ht="15" customHeight="1">
      <c r="A3" s="404" t="s">
        <v>724</v>
      </c>
      <c r="B3" s="405"/>
      <c r="C3" s="405"/>
      <c r="D3" s="405"/>
      <c r="E3" s="405"/>
      <c r="F3" s="405"/>
      <c r="G3" s="406"/>
      <c r="H3" s="406"/>
      <c r="I3" s="407"/>
      <c r="J3" s="407"/>
      <c r="K3" s="407"/>
      <c r="L3" s="407"/>
      <c r="M3" s="406"/>
    </row>
    <row r="4" spans="1:13" s="408" customFormat="1" ht="15" customHeight="1">
      <c r="A4" s="409" t="s">
        <v>725</v>
      </c>
      <c r="B4" s="410"/>
      <c r="C4" s="411"/>
      <c r="D4" s="412"/>
      <c r="E4" s="412"/>
      <c r="F4" s="412"/>
      <c r="G4" s="412"/>
      <c r="H4" s="412"/>
      <c r="I4" s="412"/>
      <c r="J4" s="412"/>
      <c r="K4" s="412"/>
      <c r="L4" s="412"/>
      <c r="M4" s="269" t="s">
        <v>726</v>
      </c>
    </row>
    <row r="5" spans="1:13" s="408" customFormat="1" ht="12" customHeight="1">
      <c r="A5" s="563" t="s">
        <v>727</v>
      </c>
      <c r="B5" s="566" t="s">
        <v>728</v>
      </c>
      <c r="C5" s="413" t="s">
        <v>729</v>
      </c>
      <c r="D5" s="569" t="s">
        <v>730</v>
      </c>
      <c r="E5" s="569"/>
      <c r="F5" s="569"/>
      <c r="G5" s="569"/>
      <c r="H5" s="414"/>
      <c r="I5" s="414"/>
      <c r="J5" s="570" t="s">
        <v>731</v>
      </c>
      <c r="K5" s="571"/>
      <c r="L5" s="571"/>
      <c r="M5" s="571"/>
    </row>
    <row r="6" spans="1:13" s="408" customFormat="1" ht="12" customHeight="1">
      <c r="A6" s="564"/>
      <c r="B6" s="567"/>
      <c r="C6" s="566" t="s">
        <v>141</v>
      </c>
      <c r="D6" s="573" t="s">
        <v>732</v>
      </c>
      <c r="E6" s="569"/>
      <c r="F6" s="569"/>
      <c r="G6" s="569"/>
      <c r="H6" s="574"/>
      <c r="I6" s="566" t="s">
        <v>733</v>
      </c>
      <c r="J6" s="566" t="s">
        <v>734</v>
      </c>
      <c r="K6" s="566" t="s">
        <v>735</v>
      </c>
      <c r="L6" s="566" t="s">
        <v>736</v>
      </c>
      <c r="M6" s="561" t="s">
        <v>737</v>
      </c>
    </row>
    <row r="7" spans="1:13" s="408" customFormat="1" ht="30" customHeight="1">
      <c r="A7" s="565"/>
      <c r="B7" s="568"/>
      <c r="C7" s="572"/>
      <c r="D7" s="415" t="s">
        <v>734</v>
      </c>
      <c r="E7" s="415" t="s">
        <v>738</v>
      </c>
      <c r="F7" s="416" t="s">
        <v>739</v>
      </c>
      <c r="G7" s="416" t="s">
        <v>740</v>
      </c>
      <c r="H7" s="417" t="s">
        <v>741</v>
      </c>
      <c r="I7" s="572"/>
      <c r="J7" s="572"/>
      <c r="K7" s="572"/>
      <c r="L7" s="572"/>
      <c r="M7" s="562"/>
    </row>
    <row r="8" spans="1:13" s="408" customFormat="1" ht="12" customHeight="1">
      <c r="A8" s="418" t="s">
        <v>742</v>
      </c>
      <c r="B8" s="419">
        <v>297567</v>
      </c>
      <c r="C8" s="420">
        <v>164934</v>
      </c>
      <c r="D8" s="420">
        <v>158558</v>
      </c>
      <c r="E8" s="420">
        <v>128391</v>
      </c>
      <c r="F8" s="420">
        <v>21464</v>
      </c>
      <c r="G8" s="420">
        <v>4221</v>
      </c>
      <c r="H8" s="420">
        <v>4482</v>
      </c>
      <c r="I8" s="420">
        <v>6376</v>
      </c>
      <c r="J8" s="420">
        <v>94892</v>
      </c>
      <c r="K8" s="420">
        <v>38242</v>
      </c>
      <c r="L8" s="420">
        <v>14200</v>
      </c>
      <c r="M8" s="420">
        <v>42450</v>
      </c>
    </row>
    <row r="9" spans="1:13" s="408" customFormat="1" ht="12" customHeight="1">
      <c r="A9" s="421" t="s">
        <v>743</v>
      </c>
      <c r="B9" s="422">
        <v>15716</v>
      </c>
      <c r="C9" s="423">
        <v>2625</v>
      </c>
      <c r="D9" s="423">
        <v>2498</v>
      </c>
      <c r="E9" s="423">
        <v>702</v>
      </c>
      <c r="F9" s="423">
        <v>78</v>
      </c>
      <c r="G9" s="423">
        <v>1663</v>
      </c>
      <c r="H9" s="423">
        <v>55</v>
      </c>
      <c r="I9" s="423">
        <v>127</v>
      </c>
      <c r="J9" s="423">
        <v>11217</v>
      </c>
      <c r="K9" s="423">
        <v>86</v>
      </c>
      <c r="L9" s="423">
        <v>10913</v>
      </c>
      <c r="M9" s="423">
        <v>218</v>
      </c>
    </row>
    <row r="10" spans="1:13" s="408" customFormat="1" ht="12" customHeight="1">
      <c r="A10" s="421" t="s">
        <v>83</v>
      </c>
      <c r="B10" s="422">
        <v>18132</v>
      </c>
      <c r="C10" s="423">
        <v>11319</v>
      </c>
      <c r="D10" s="423">
        <v>10622</v>
      </c>
      <c r="E10" s="423">
        <v>7727</v>
      </c>
      <c r="F10" s="423">
        <v>276</v>
      </c>
      <c r="G10" s="423">
        <v>2382</v>
      </c>
      <c r="H10" s="423">
        <v>237</v>
      </c>
      <c r="I10" s="423">
        <v>697</v>
      </c>
      <c r="J10" s="423">
        <v>3741</v>
      </c>
      <c r="K10" s="423">
        <v>336</v>
      </c>
      <c r="L10" s="423">
        <v>3072</v>
      </c>
      <c r="M10" s="423">
        <v>333</v>
      </c>
    </row>
    <row r="11" spans="1:13" s="408" customFormat="1" ht="12" customHeight="1">
      <c r="A11" s="421" t="s">
        <v>85</v>
      </c>
      <c r="B11" s="422">
        <v>17886</v>
      </c>
      <c r="C11" s="423">
        <v>12895</v>
      </c>
      <c r="D11" s="423">
        <v>12223</v>
      </c>
      <c r="E11" s="423">
        <v>11392</v>
      </c>
      <c r="F11" s="423">
        <v>436</v>
      </c>
      <c r="G11" s="423">
        <v>86</v>
      </c>
      <c r="H11" s="423">
        <v>309</v>
      </c>
      <c r="I11" s="423">
        <v>672</v>
      </c>
      <c r="J11" s="423">
        <v>1324</v>
      </c>
      <c r="K11" s="423">
        <v>1008</v>
      </c>
      <c r="L11" s="423">
        <v>126</v>
      </c>
      <c r="M11" s="423">
        <v>190</v>
      </c>
    </row>
    <row r="12" spans="1:13" s="408" customFormat="1" ht="12" customHeight="1">
      <c r="A12" s="421" t="s">
        <v>87</v>
      </c>
      <c r="B12" s="422">
        <v>18972</v>
      </c>
      <c r="C12" s="423">
        <v>13484</v>
      </c>
      <c r="D12" s="423">
        <v>12887</v>
      </c>
      <c r="E12" s="423">
        <v>11455</v>
      </c>
      <c r="F12" s="423">
        <v>890</v>
      </c>
      <c r="G12" s="423">
        <v>32</v>
      </c>
      <c r="H12" s="423">
        <v>510</v>
      </c>
      <c r="I12" s="423">
        <v>597</v>
      </c>
      <c r="J12" s="423">
        <v>2135</v>
      </c>
      <c r="K12" s="423">
        <v>1869</v>
      </c>
      <c r="L12" s="423">
        <v>33</v>
      </c>
      <c r="M12" s="423">
        <v>233</v>
      </c>
    </row>
    <row r="13" spans="1:13" s="408" customFormat="1" ht="12" customHeight="1">
      <c r="A13" s="421" t="s">
        <v>89</v>
      </c>
      <c r="B13" s="422">
        <v>21676</v>
      </c>
      <c r="C13" s="423">
        <v>15268</v>
      </c>
      <c r="D13" s="423">
        <v>14695</v>
      </c>
      <c r="E13" s="423">
        <v>12625</v>
      </c>
      <c r="F13" s="423">
        <v>1629</v>
      </c>
      <c r="G13" s="423">
        <v>16</v>
      </c>
      <c r="H13" s="423">
        <v>425</v>
      </c>
      <c r="I13" s="423">
        <v>573</v>
      </c>
      <c r="J13" s="423">
        <v>2750</v>
      </c>
      <c r="K13" s="423">
        <v>2443</v>
      </c>
      <c r="L13" s="423">
        <v>18</v>
      </c>
      <c r="M13" s="423">
        <v>289</v>
      </c>
    </row>
    <row r="14" spans="1:13" s="408" customFormat="1" ht="12" customHeight="1">
      <c r="A14" s="421" t="s">
        <v>91</v>
      </c>
      <c r="B14" s="422">
        <v>24443</v>
      </c>
      <c r="C14" s="423">
        <v>18165</v>
      </c>
      <c r="D14" s="423">
        <v>17553</v>
      </c>
      <c r="E14" s="423">
        <v>14845</v>
      </c>
      <c r="F14" s="423">
        <v>2374</v>
      </c>
      <c r="G14" s="423">
        <v>20</v>
      </c>
      <c r="H14" s="423">
        <v>314</v>
      </c>
      <c r="I14" s="423">
        <v>612</v>
      </c>
      <c r="J14" s="423">
        <v>2698</v>
      </c>
      <c r="K14" s="423">
        <v>2337</v>
      </c>
      <c r="L14" s="423">
        <v>13</v>
      </c>
      <c r="M14" s="423">
        <v>348</v>
      </c>
    </row>
    <row r="15" spans="1:13" s="408" customFormat="1" ht="12" customHeight="1">
      <c r="A15" s="421" t="s">
        <v>93</v>
      </c>
      <c r="B15" s="422">
        <v>30231</v>
      </c>
      <c r="C15" s="423">
        <v>23145</v>
      </c>
      <c r="D15" s="423">
        <v>22360</v>
      </c>
      <c r="E15" s="423">
        <v>18553</v>
      </c>
      <c r="F15" s="423">
        <v>3487</v>
      </c>
      <c r="G15" s="423">
        <v>6</v>
      </c>
      <c r="H15" s="423">
        <v>314</v>
      </c>
      <c r="I15" s="423">
        <v>785</v>
      </c>
      <c r="J15" s="423">
        <v>3075</v>
      </c>
      <c r="K15" s="423">
        <v>2550</v>
      </c>
      <c r="L15" s="423">
        <v>7</v>
      </c>
      <c r="M15" s="423">
        <v>518</v>
      </c>
    </row>
    <row r="16" spans="1:13" s="408" customFormat="1" ht="12" customHeight="1">
      <c r="A16" s="421" t="s">
        <v>74</v>
      </c>
      <c r="B16" s="422">
        <v>26075</v>
      </c>
      <c r="C16" s="423">
        <v>19884</v>
      </c>
      <c r="D16" s="423">
        <v>19174</v>
      </c>
      <c r="E16" s="423">
        <v>15937</v>
      </c>
      <c r="F16" s="423">
        <v>2934</v>
      </c>
      <c r="G16" s="423">
        <v>3</v>
      </c>
      <c r="H16" s="423">
        <v>300</v>
      </c>
      <c r="I16" s="423">
        <v>710</v>
      </c>
      <c r="J16" s="423">
        <v>2891</v>
      </c>
      <c r="K16" s="423">
        <v>2395</v>
      </c>
      <c r="L16" s="423">
        <v>5</v>
      </c>
      <c r="M16" s="423">
        <v>491</v>
      </c>
    </row>
    <row r="17" spans="1:13" s="408" customFormat="1" ht="12" customHeight="1">
      <c r="A17" s="421" t="s">
        <v>76</v>
      </c>
      <c r="B17" s="422">
        <v>20390</v>
      </c>
      <c r="C17" s="423">
        <v>15344</v>
      </c>
      <c r="D17" s="423">
        <v>14840</v>
      </c>
      <c r="E17" s="423">
        <v>12201</v>
      </c>
      <c r="F17" s="423">
        <v>2320</v>
      </c>
      <c r="G17" s="423">
        <v>2</v>
      </c>
      <c r="H17" s="423">
        <v>317</v>
      </c>
      <c r="I17" s="423">
        <v>504</v>
      </c>
      <c r="J17" s="423">
        <v>3011</v>
      </c>
      <c r="K17" s="423">
        <v>2495</v>
      </c>
      <c r="L17" s="424" t="s">
        <v>602</v>
      </c>
      <c r="M17" s="423">
        <v>516</v>
      </c>
    </row>
    <row r="18" spans="1:13" s="408" customFormat="1" ht="12" customHeight="1">
      <c r="A18" s="421" t="s">
        <v>78</v>
      </c>
      <c r="B18" s="422">
        <v>16923</v>
      </c>
      <c r="C18" s="423">
        <v>11563</v>
      </c>
      <c r="D18" s="423">
        <v>11129</v>
      </c>
      <c r="E18" s="423">
        <v>8929</v>
      </c>
      <c r="F18" s="423">
        <v>1937</v>
      </c>
      <c r="G18" s="423">
        <v>1</v>
      </c>
      <c r="H18" s="423">
        <v>262</v>
      </c>
      <c r="I18" s="423">
        <v>434</v>
      </c>
      <c r="J18" s="423">
        <v>4165</v>
      </c>
      <c r="K18" s="423">
        <v>2952</v>
      </c>
      <c r="L18" s="423" t="s">
        <v>462</v>
      </c>
      <c r="M18" s="423">
        <v>1213</v>
      </c>
    </row>
    <row r="19" spans="1:13" s="408" customFormat="1" ht="12" customHeight="1">
      <c r="A19" s="421" t="s">
        <v>80</v>
      </c>
      <c r="B19" s="422">
        <v>19329</v>
      </c>
      <c r="C19" s="423">
        <v>9174</v>
      </c>
      <c r="D19" s="423">
        <v>8789</v>
      </c>
      <c r="E19" s="423">
        <v>6411</v>
      </c>
      <c r="F19" s="423">
        <v>2011</v>
      </c>
      <c r="G19" s="423">
        <v>4</v>
      </c>
      <c r="H19" s="423">
        <v>363</v>
      </c>
      <c r="I19" s="423">
        <v>385</v>
      </c>
      <c r="J19" s="423">
        <v>8884</v>
      </c>
      <c r="K19" s="423">
        <v>4564</v>
      </c>
      <c r="L19" s="423">
        <v>7</v>
      </c>
      <c r="M19" s="423">
        <v>4313</v>
      </c>
    </row>
    <row r="20" spans="1:13" s="408" customFormat="1" ht="12" customHeight="1">
      <c r="A20" s="421" t="s">
        <v>82</v>
      </c>
      <c r="B20" s="422">
        <v>23354</v>
      </c>
      <c r="C20" s="423">
        <v>7148</v>
      </c>
      <c r="D20" s="423">
        <v>6960</v>
      </c>
      <c r="E20" s="423">
        <v>4744</v>
      </c>
      <c r="F20" s="423">
        <v>1772</v>
      </c>
      <c r="G20" s="423">
        <v>3</v>
      </c>
      <c r="H20" s="423">
        <v>441</v>
      </c>
      <c r="I20" s="423">
        <v>188</v>
      </c>
      <c r="J20" s="423">
        <v>14307</v>
      </c>
      <c r="K20" s="423">
        <v>5803</v>
      </c>
      <c r="L20" s="423">
        <v>3</v>
      </c>
      <c r="M20" s="423">
        <v>8501</v>
      </c>
    </row>
    <row r="21" spans="1:13" s="408" customFormat="1" ht="12" customHeight="1">
      <c r="A21" s="421" t="s">
        <v>84</v>
      </c>
      <c r="B21" s="422">
        <v>19996</v>
      </c>
      <c r="C21" s="423">
        <v>3384</v>
      </c>
      <c r="D21" s="423">
        <v>3311</v>
      </c>
      <c r="E21" s="423">
        <v>2068</v>
      </c>
      <c r="F21" s="423">
        <v>883</v>
      </c>
      <c r="G21" s="423">
        <v>2</v>
      </c>
      <c r="H21" s="423">
        <v>358</v>
      </c>
      <c r="I21" s="423">
        <v>73</v>
      </c>
      <c r="J21" s="423">
        <v>14494</v>
      </c>
      <c r="K21" s="423">
        <v>4940</v>
      </c>
      <c r="L21" s="423">
        <v>2</v>
      </c>
      <c r="M21" s="423">
        <v>9552</v>
      </c>
    </row>
    <row r="22" spans="1:13" s="408" customFormat="1" ht="12" customHeight="1">
      <c r="A22" s="421" t="s">
        <v>86</v>
      </c>
      <c r="B22" s="422">
        <v>14078</v>
      </c>
      <c r="C22" s="423">
        <v>1167</v>
      </c>
      <c r="D22" s="423">
        <v>1149</v>
      </c>
      <c r="E22" s="423">
        <v>612</v>
      </c>
      <c r="F22" s="423">
        <v>326</v>
      </c>
      <c r="G22" s="424" t="s">
        <v>462</v>
      </c>
      <c r="H22" s="423">
        <v>211</v>
      </c>
      <c r="I22" s="423">
        <v>18</v>
      </c>
      <c r="J22" s="423">
        <v>11226</v>
      </c>
      <c r="K22" s="423">
        <v>3006</v>
      </c>
      <c r="L22" s="423">
        <v>1</v>
      </c>
      <c r="M22" s="423">
        <v>8219</v>
      </c>
    </row>
    <row r="23" spans="1:13" s="408" customFormat="1" ht="12" customHeight="1">
      <c r="A23" s="421" t="s">
        <v>744</v>
      </c>
      <c r="B23" s="422">
        <v>10366</v>
      </c>
      <c r="C23" s="423">
        <v>369</v>
      </c>
      <c r="D23" s="423">
        <v>368</v>
      </c>
      <c r="E23" s="423">
        <v>190</v>
      </c>
      <c r="F23" s="423">
        <v>111</v>
      </c>
      <c r="G23" s="424">
        <v>1</v>
      </c>
      <c r="H23" s="423">
        <v>66</v>
      </c>
      <c r="I23" s="423">
        <v>1</v>
      </c>
      <c r="J23" s="423">
        <v>8974</v>
      </c>
      <c r="K23" s="423">
        <v>1458</v>
      </c>
      <c r="L23" s="423" t="s">
        <v>462</v>
      </c>
      <c r="M23" s="423">
        <v>7516</v>
      </c>
    </row>
    <row r="24" spans="1:13" s="408" customFormat="1" ht="8.25" customHeight="1">
      <c r="A24" s="425" t="s">
        <v>745</v>
      </c>
      <c r="B24" s="426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</row>
    <row r="25" spans="1:13" s="408" customFormat="1" ht="12" customHeight="1">
      <c r="A25" s="421" t="s">
        <v>746</v>
      </c>
      <c r="B25" s="422">
        <v>87123</v>
      </c>
      <c r="C25" s="423">
        <v>21242</v>
      </c>
      <c r="D25" s="423">
        <v>20577</v>
      </c>
      <c r="E25" s="423">
        <v>14025</v>
      </c>
      <c r="F25" s="423">
        <v>5103</v>
      </c>
      <c r="G25" s="423">
        <v>10</v>
      </c>
      <c r="H25" s="423">
        <v>1439</v>
      </c>
      <c r="I25" s="423">
        <v>665</v>
      </c>
      <c r="J25" s="423">
        <v>57885</v>
      </c>
      <c r="K25" s="423">
        <v>19771</v>
      </c>
      <c r="L25" s="423">
        <v>13</v>
      </c>
      <c r="M25" s="423">
        <v>38101</v>
      </c>
    </row>
    <row r="26" spans="1:13" s="408" customFormat="1" ht="12" customHeight="1">
      <c r="A26" s="421" t="s">
        <v>747</v>
      </c>
      <c r="B26" s="422">
        <v>42683</v>
      </c>
      <c r="C26" s="423">
        <v>16322</v>
      </c>
      <c r="D26" s="423">
        <v>15749</v>
      </c>
      <c r="E26" s="423">
        <v>11155</v>
      </c>
      <c r="F26" s="423">
        <v>3783</v>
      </c>
      <c r="G26" s="423">
        <v>7</v>
      </c>
      <c r="H26" s="423">
        <v>804</v>
      </c>
      <c r="I26" s="423">
        <v>573</v>
      </c>
      <c r="J26" s="423">
        <v>23191</v>
      </c>
      <c r="K26" s="423">
        <v>10367</v>
      </c>
      <c r="L26" s="423">
        <v>10</v>
      </c>
      <c r="M26" s="423">
        <v>12814</v>
      </c>
    </row>
    <row r="27" spans="1:13" s="408" customFormat="1" ht="12" customHeight="1">
      <c r="A27" s="421" t="s">
        <v>748</v>
      </c>
      <c r="B27" s="422">
        <v>44440</v>
      </c>
      <c r="C27" s="423">
        <v>4920</v>
      </c>
      <c r="D27" s="423">
        <v>4828</v>
      </c>
      <c r="E27" s="423">
        <v>2870</v>
      </c>
      <c r="F27" s="423">
        <v>1320</v>
      </c>
      <c r="G27" s="423">
        <v>3</v>
      </c>
      <c r="H27" s="423">
        <v>635</v>
      </c>
      <c r="I27" s="423">
        <v>92</v>
      </c>
      <c r="J27" s="423">
        <v>34694</v>
      </c>
      <c r="K27" s="423">
        <v>9404</v>
      </c>
      <c r="L27" s="423">
        <v>3</v>
      </c>
      <c r="M27" s="423">
        <v>25287</v>
      </c>
    </row>
    <row r="28" spans="1:13" s="408" customFormat="1" ht="12" customHeight="1">
      <c r="A28" s="428" t="s">
        <v>749</v>
      </c>
      <c r="B28" s="429">
        <v>146104</v>
      </c>
      <c r="C28" s="430">
        <v>92380</v>
      </c>
      <c r="D28" s="430">
        <v>88457</v>
      </c>
      <c r="E28" s="430">
        <v>82523</v>
      </c>
      <c r="F28" s="430">
        <v>1619</v>
      </c>
      <c r="G28" s="430">
        <v>2009</v>
      </c>
      <c r="H28" s="430">
        <v>2306</v>
      </c>
      <c r="I28" s="430">
        <v>3923</v>
      </c>
      <c r="J28" s="430">
        <v>33313</v>
      </c>
      <c r="K28" s="430">
        <v>3509</v>
      </c>
      <c r="L28" s="430">
        <v>7351</v>
      </c>
      <c r="M28" s="430">
        <v>22453</v>
      </c>
    </row>
    <row r="29" spans="1:13" s="408" customFormat="1" ht="12" customHeight="1">
      <c r="A29" s="421" t="s">
        <v>750</v>
      </c>
      <c r="B29" s="422">
        <v>7976</v>
      </c>
      <c r="C29" s="423">
        <v>1248</v>
      </c>
      <c r="D29" s="423">
        <v>1177</v>
      </c>
      <c r="E29" s="423">
        <v>378</v>
      </c>
      <c r="F29" s="423">
        <v>29</v>
      </c>
      <c r="G29" s="423">
        <v>742</v>
      </c>
      <c r="H29" s="423">
        <v>28</v>
      </c>
      <c r="I29" s="423">
        <v>71</v>
      </c>
      <c r="J29" s="423">
        <v>5736</v>
      </c>
      <c r="K29" s="423">
        <v>28</v>
      </c>
      <c r="L29" s="423">
        <v>5573</v>
      </c>
      <c r="M29" s="423">
        <v>135</v>
      </c>
    </row>
    <row r="30" spans="1:13" s="408" customFormat="1" ht="12" customHeight="1">
      <c r="A30" s="421" t="s">
        <v>83</v>
      </c>
      <c r="B30" s="422">
        <v>8933</v>
      </c>
      <c r="C30" s="423">
        <v>5399</v>
      </c>
      <c r="D30" s="423">
        <v>5015</v>
      </c>
      <c r="E30" s="423">
        <v>3696</v>
      </c>
      <c r="F30" s="423">
        <v>74</v>
      </c>
      <c r="G30" s="423">
        <v>1161</v>
      </c>
      <c r="H30" s="423">
        <v>84</v>
      </c>
      <c r="I30" s="423">
        <v>384</v>
      </c>
      <c r="J30" s="423">
        <v>1904</v>
      </c>
      <c r="K30" s="423">
        <v>41</v>
      </c>
      <c r="L30" s="423">
        <v>1663</v>
      </c>
      <c r="M30" s="423">
        <v>200</v>
      </c>
    </row>
    <row r="31" spans="1:13" s="408" customFormat="1" ht="12" customHeight="1">
      <c r="A31" s="421" t="s">
        <v>85</v>
      </c>
      <c r="B31" s="422">
        <v>8964</v>
      </c>
      <c r="C31" s="423">
        <v>6718</v>
      </c>
      <c r="D31" s="423">
        <v>6371</v>
      </c>
      <c r="E31" s="423">
        <v>6192</v>
      </c>
      <c r="F31" s="423">
        <v>46</v>
      </c>
      <c r="G31" s="423">
        <v>60</v>
      </c>
      <c r="H31" s="423">
        <v>73</v>
      </c>
      <c r="I31" s="423">
        <v>347</v>
      </c>
      <c r="J31" s="423">
        <v>247</v>
      </c>
      <c r="K31" s="423">
        <v>49</v>
      </c>
      <c r="L31" s="423">
        <v>88</v>
      </c>
      <c r="M31" s="423">
        <v>110</v>
      </c>
    </row>
    <row r="32" spans="1:13" s="408" customFormat="1" ht="12" customHeight="1">
      <c r="A32" s="421" t="s">
        <v>87</v>
      </c>
      <c r="B32" s="422">
        <v>9661</v>
      </c>
      <c r="C32" s="423">
        <v>7586</v>
      </c>
      <c r="D32" s="423">
        <v>7248</v>
      </c>
      <c r="E32" s="423">
        <v>7072</v>
      </c>
      <c r="F32" s="423">
        <v>45</v>
      </c>
      <c r="G32" s="423">
        <v>18</v>
      </c>
      <c r="H32" s="423">
        <v>113</v>
      </c>
      <c r="I32" s="423">
        <v>338</v>
      </c>
      <c r="J32" s="423">
        <v>214</v>
      </c>
      <c r="K32" s="423">
        <v>62</v>
      </c>
      <c r="L32" s="423">
        <v>10</v>
      </c>
      <c r="M32" s="423">
        <v>142</v>
      </c>
    </row>
    <row r="33" spans="1:13" s="408" customFormat="1" ht="12" customHeight="1">
      <c r="A33" s="421" t="s">
        <v>89</v>
      </c>
      <c r="B33" s="422">
        <v>10927</v>
      </c>
      <c r="C33" s="423">
        <v>8645</v>
      </c>
      <c r="D33" s="423">
        <v>8292</v>
      </c>
      <c r="E33" s="423">
        <v>8131</v>
      </c>
      <c r="F33" s="423">
        <v>45</v>
      </c>
      <c r="G33" s="423">
        <v>10</v>
      </c>
      <c r="H33" s="423">
        <v>106</v>
      </c>
      <c r="I33" s="423">
        <v>353</v>
      </c>
      <c r="J33" s="423">
        <v>251</v>
      </c>
      <c r="K33" s="423">
        <v>72</v>
      </c>
      <c r="L33" s="423">
        <v>5</v>
      </c>
      <c r="M33" s="423">
        <v>174</v>
      </c>
    </row>
    <row r="34" spans="1:13" s="408" customFormat="1" ht="12" customHeight="1">
      <c r="A34" s="421" t="s">
        <v>91</v>
      </c>
      <c r="B34" s="422">
        <v>12679</v>
      </c>
      <c r="C34" s="423">
        <v>10300</v>
      </c>
      <c r="D34" s="423">
        <v>9914</v>
      </c>
      <c r="E34" s="423">
        <v>9720</v>
      </c>
      <c r="F34" s="423">
        <v>51</v>
      </c>
      <c r="G34" s="423">
        <v>9</v>
      </c>
      <c r="H34" s="423">
        <v>134</v>
      </c>
      <c r="I34" s="423">
        <v>386</v>
      </c>
      <c r="J34" s="423">
        <v>296</v>
      </c>
      <c r="K34" s="423">
        <v>72</v>
      </c>
      <c r="L34" s="423">
        <v>2</v>
      </c>
      <c r="M34" s="423">
        <v>222</v>
      </c>
    </row>
    <row r="35" spans="1:13" s="408" customFormat="1" ht="12" customHeight="1">
      <c r="A35" s="421" t="s">
        <v>93</v>
      </c>
      <c r="B35" s="422">
        <v>15630</v>
      </c>
      <c r="C35" s="423">
        <v>12951</v>
      </c>
      <c r="D35" s="423">
        <v>12480</v>
      </c>
      <c r="E35" s="423">
        <v>12227</v>
      </c>
      <c r="F35" s="423">
        <v>73</v>
      </c>
      <c r="G35" s="423">
        <v>2</v>
      </c>
      <c r="H35" s="423">
        <v>178</v>
      </c>
      <c r="I35" s="423">
        <v>471</v>
      </c>
      <c r="J35" s="423">
        <v>459</v>
      </c>
      <c r="K35" s="423">
        <v>121</v>
      </c>
      <c r="L35" s="423">
        <v>2</v>
      </c>
      <c r="M35" s="423">
        <v>336</v>
      </c>
    </row>
    <row r="36" spans="1:13" s="408" customFormat="1" ht="12" customHeight="1">
      <c r="A36" s="421" t="s">
        <v>74</v>
      </c>
      <c r="B36" s="422">
        <v>13444</v>
      </c>
      <c r="C36" s="423">
        <v>11040</v>
      </c>
      <c r="D36" s="423">
        <v>10611</v>
      </c>
      <c r="E36" s="423">
        <v>10366</v>
      </c>
      <c r="F36" s="423">
        <v>64</v>
      </c>
      <c r="G36" s="424">
        <v>1</v>
      </c>
      <c r="H36" s="423">
        <v>180</v>
      </c>
      <c r="I36" s="423">
        <v>429</v>
      </c>
      <c r="J36" s="423">
        <v>443</v>
      </c>
      <c r="K36" s="423">
        <v>129</v>
      </c>
      <c r="L36" s="423">
        <v>2</v>
      </c>
      <c r="M36" s="423">
        <v>312</v>
      </c>
    </row>
    <row r="37" spans="1:13" s="408" customFormat="1" ht="12" customHeight="1">
      <c r="A37" s="421" t="s">
        <v>76</v>
      </c>
      <c r="B37" s="422">
        <v>10479</v>
      </c>
      <c r="C37" s="423">
        <v>8752</v>
      </c>
      <c r="D37" s="423">
        <v>8439</v>
      </c>
      <c r="E37" s="423">
        <v>8170</v>
      </c>
      <c r="F37" s="423">
        <v>74</v>
      </c>
      <c r="G37" s="424">
        <v>1</v>
      </c>
      <c r="H37" s="423">
        <v>194</v>
      </c>
      <c r="I37" s="423">
        <v>313</v>
      </c>
      <c r="J37" s="423">
        <v>486</v>
      </c>
      <c r="K37" s="423">
        <v>165</v>
      </c>
      <c r="L37" s="424" t="s">
        <v>462</v>
      </c>
      <c r="M37" s="423">
        <v>321</v>
      </c>
    </row>
    <row r="38" spans="1:13" s="408" customFormat="1" ht="12" customHeight="1">
      <c r="A38" s="421" t="s">
        <v>78</v>
      </c>
      <c r="B38" s="422">
        <v>8426</v>
      </c>
      <c r="C38" s="423">
        <v>6760</v>
      </c>
      <c r="D38" s="423">
        <v>6461</v>
      </c>
      <c r="E38" s="423">
        <v>6164</v>
      </c>
      <c r="F38" s="423">
        <v>132</v>
      </c>
      <c r="G38" s="423" t="s">
        <v>462</v>
      </c>
      <c r="H38" s="423">
        <v>165</v>
      </c>
      <c r="I38" s="423">
        <v>299</v>
      </c>
      <c r="J38" s="423">
        <v>966</v>
      </c>
      <c r="K38" s="423">
        <v>221</v>
      </c>
      <c r="L38" s="423" t="s">
        <v>462</v>
      </c>
      <c r="M38" s="423">
        <v>745</v>
      </c>
    </row>
    <row r="39" spans="1:13" s="408" customFormat="1" ht="12" customHeight="1">
      <c r="A39" s="421" t="s">
        <v>80</v>
      </c>
      <c r="B39" s="422">
        <v>9284</v>
      </c>
      <c r="C39" s="423">
        <v>5529</v>
      </c>
      <c r="D39" s="423">
        <v>5225</v>
      </c>
      <c r="E39" s="423">
        <v>4671</v>
      </c>
      <c r="F39" s="423">
        <v>293</v>
      </c>
      <c r="G39" s="424">
        <v>3</v>
      </c>
      <c r="H39" s="423">
        <v>258</v>
      </c>
      <c r="I39" s="423">
        <v>304</v>
      </c>
      <c r="J39" s="423">
        <v>3060</v>
      </c>
      <c r="K39" s="423">
        <v>499</v>
      </c>
      <c r="L39" s="423">
        <v>4</v>
      </c>
      <c r="M39" s="423">
        <v>2557</v>
      </c>
    </row>
    <row r="40" spans="1:13" s="408" customFormat="1" ht="12" customHeight="1">
      <c r="A40" s="421" t="s">
        <v>82</v>
      </c>
      <c r="B40" s="422">
        <v>10742</v>
      </c>
      <c r="C40" s="423">
        <v>4351</v>
      </c>
      <c r="D40" s="423">
        <v>4197</v>
      </c>
      <c r="E40" s="423">
        <v>3529</v>
      </c>
      <c r="F40" s="423">
        <v>341</v>
      </c>
      <c r="G40" s="424">
        <v>2</v>
      </c>
      <c r="H40" s="423">
        <v>325</v>
      </c>
      <c r="I40" s="423">
        <v>154</v>
      </c>
      <c r="J40" s="423">
        <v>5498</v>
      </c>
      <c r="K40" s="423">
        <v>645</v>
      </c>
      <c r="L40" s="423">
        <v>2</v>
      </c>
      <c r="M40" s="423">
        <v>4851</v>
      </c>
    </row>
    <row r="41" spans="1:13" s="408" customFormat="1" ht="12" customHeight="1">
      <c r="A41" s="421" t="s">
        <v>84</v>
      </c>
      <c r="B41" s="422">
        <v>8979</v>
      </c>
      <c r="C41" s="423">
        <v>2139</v>
      </c>
      <c r="D41" s="423">
        <v>2078</v>
      </c>
      <c r="E41" s="423">
        <v>1582</v>
      </c>
      <c r="F41" s="423">
        <v>227</v>
      </c>
      <c r="G41" s="423" t="s">
        <v>462</v>
      </c>
      <c r="H41" s="423">
        <v>269</v>
      </c>
      <c r="I41" s="423">
        <v>61</v>
      </c>
      <c r="J41" s="423">
        <v>5932</v>
      </c>
      <c r="K41" s="423">
        <v>676</v>
      </c>
      <c r="L41" s="423" t="s">
        <v>462</v>
      </c>
      <c r="M41" s="423">
        <v>5256</v>
      </c>
    </row>
    <row r="42" spans="1:13" s="408" customFormat="1" ht="12" customHeight="1">
      <c r="A42" s="421" t="s">
        <v>86</v>
      </c>
      <c r="B42" s="422">
        <v>6320</v>
      </c>
      <c r="C42" s="423">
        <v>748</v>
      </c>
      <c r="D42" s="423">
        <v>736</v>
      </c>
      <c r="E42" s="423">
        <v>480</v>
      </c>
      <c r="F42" s="423">
        <v>99</v>
      </c>
      <c r="G42" s="424" t="s">
        <v>462</v>
      </c>
      <c r="H42" s="423">
        <v>157</v>
      </c>
      <c r="I42" s="423">
        <v>12</v>
      </c>
      <c r="J42" s="423">
        <v>4796</v>
      </c>
      <c r="K42" s="423">
        <v>500</v>
      </c>
      <c r="L42" s="423" t="s">
        <v>462</v>
      </c>
      <c r="M42" s="423">
        <v>4296</v>
      </c>
    </row>
    <row r="43" spans="1:13" s="408" customFormat="1" ht="12" customHeight="1">
      <c r="A43" s="421" t="s">
        <v>751</v>
      </c>
      <c r="B43" s="422">
        <v>3660</v>
      </c>
      <c r="C43" s="423">
        <v>214</v>
      </c>
      <c r="D43" s="423">
        <v>213</v>
      </c>
      <c r="E43" s="423">
        <v>145</v>
      </c>
      <c r="F43" s="423">
        <v>26</v>
      </c>
      <c r="G43" s="424">
        <v>0</v>
      </c>
      <c r="H43" s="423">
        <v>42</v>
      </c>
      <c r="I43" s="423">
        <v>1</v>
      </c>
      <c r="J43" s="423">
        <v>3025</v>
      </c>
      <c r="K43" s="423">
        <v>229</v>
      </c>
      <c r="L43" s="424">
        <v>0</v>
      </c>
      <c r="M43" s="423">
        <v>2796</v>
      </c>
    </row>
    <row r="44" spans="1:13" s="408" customFormat="1" ht="8.25" customHeight="1">
      <c r="A44" s="425" t="s">
        <v>745</v>
      </c>
      <c r="B44" s="426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</row>
    <row r="45" spans="1:13" s="408" customFormat="1" ht="12" customHeight="1">
      <c r="A45" s="421" t="s">
        <v>752</v>
      </c>
      <c r="B45" s="422">
        <v>38985</v>
      </c>
      <c r="C45" s="423">
        <v>12981</v>
      </c>
      <c r="D45" s="423">
        <v>12449</v>
      </c>
      <c r="E45" s="423">
        <v>10407</v>
      </c>
      <c r="F45" s="423">
        <v>986</v>
      </c>
      <c r="G45" s="423">
        <v>5</v>
      </c>
      <c r="H45" s="423">
        <v>1051</v>
      </c>
      <c r="I45" s="423">
        <v>532</v>
      </c>
      <c r="J45" s="423">
        <v>22311</v>
      </c>
      <c r="K45" s="423">
        <v>2549</v>
      </c>
      <c r="L45" s="423">
        <v>6</v>
      </c>
      <c r="M45" s="423">
        <v>19756</v>
      </c>
    </row>
    <row r="46" spans="1:13" s="408" customFormat="1" ht="12" customHeight="1">
      <c r="A46" s="421" t="s">
        <v>747</v>
      </c>
      <c r="B46" s="422">
        <v>20026</v>
      </c>
      <c r="C46" s="423">
        <v>9880</v>
      </c>
      <c r="D46" s="423">
        <v>9422</v>
      </c>
      <c r="E46" s="423">
        <v>8200</v>
      </c>
      <c r="F46" s="423">
        <v>634</v>
      </c>
      <c r="G46" s="424">
        <v>5</v>
      </c>
      <c r="H46" s="423">
        <v>583</v>
      </c>
      <c r="I46" s="423">
        <v>458</v>
      </c>
      <c r="J46" s="423">
        <v>8558</v>
      </c>
      <c r="K46" s="423">
        <v>1144</v>
      </c>
      <c r="L46" s="423">
        <v>6</v>
      </c>
      <c r="M46" s="423">
        <v>7408</v>
      </c>
    </row>
    <row r="47" spans="1:13" s="408" customFormat="1" ht="12" customHeight="1">
      <c r="A47" s="421" t="s">
        <v>748</v>
      </c>
      <c r="B47" s="422">
        <v>18959</v>
      </c>
      <c r="C47" s="423">
        <v>3101</v>
      </c>
      <c r="D47" s="423">
        <v>3027</v>
      </c>
      <c r="E47" s="423">
        <v>2207</v>
      </c>
      <c r="F47" s="423">
        <v>352</v>
      </c>
      <c r="G47" s="423" t="s">
        <v>462</v>
      </c>
      <c r="H47" s="423">
        <v>468</v>
      </c>
      <c r="I47" s="423">
        <v>74</v>
      </c>
      <c r="J47" s="423">
        <v>13753</v>
      </c>
      <c r="K47" s="423">
        <v>1405</v>
      </c>
      <c r="L47" s="423" t="s">
        <v>462</v>
      </c>
      <c r="M47" s="423">
        <v>12348</v>
      </c>
    </row>
    <row r="48" spans="1:13" s="408" customFormat="1" ht="12" customHeight="1">
      <c r="A48" s="428" t="s">
        <v>753</v>
      </c>
      <c r="B48" s="429">
        <v>151463</v>
      </c>
      <c r="C48" s="430">
        <v>72554</v>
      </c>
      <c r="D48" s="430">
        <v>70101</v>
      </c>
      <c r="E48" s="430">
        <v>45868</v>
      </c>
      <c r="F48" s="430">
        <v>19845</v>
      </c>
      <c r="G48" s="430">
        <v>2212</v>
      </c>
      <c r="H48" s="430">
        <v>2176</v>
      </c>
      <c r="I48" s="430">
        <v>2453</v>
      </c>
      <c r="J48" s="430">
        <v>61579</v>
      </c>
      <c r="K48" s="430">
        <v>34733</v>
      </c>
      <c r="L48" s="430">
        <v>6849</v>
      </c>
      <c r="M48" s="430">
        <v>19997</v>
      </c>
    </row>
    <row r="49" spans="1:13" s="408" customFormat="1" ht="12" customHeight="1">
      <c r="A49" s="421" t="s">
        <v>754</v>
      </c>
      <c r="B49" s="422">
        <v>7740</v>
      </c>
      <c r="C49" s="423">
        <v>1377</v>
      </c>
      <c r="D49" s="423">
        <v>1321</v>
      </c>
      <c r="E49" s="423">
        <v>324</v>
      </c>
      <c r="F49" s="423">
        <v>49</v>
      </c>
      <c r="G49" s="423">
        <v>921</v>
      </c>
      <c r="H49" s="423">
        <v>27</v>
      </c>
      <c r="I49" s="423">
        <v>56</v>
      </c>
      <c r="J49" s="423">
        <v>5481</v>
      </c>
      <c r="K49" s="423">
        <v>58</v>
      </c>
      <c r="L49" s="423">
        <v>5340</v>
      </c>
      <c r="M49" s="423">
        <v>83</v>
      </c>
    </row>
    <row r="50" spans="1:13" s="408" customFormat="1" ht="12" customHeight="1">
      <c r="A50" s="421" t="s">
        <v>83</v>
      </c>
      <c r="B50" s="422">
        <v>9199</v>
      </c>
      <c r="C50" s="423">
        <v>5920</v>
      </c>
      <c r="D50" s="423">
        <v>5607</v>
      </c>
      <c r="E50" s="423">
        <v>4031</v>
      </c>
      <c r="F50" s="423">
        <v>202</v>
      </c>
      <c r="G50" s="423">
        <v>1221</v>
      </c>
      <c r="H50" s="423">
        <v>153</v>
      </c>
      <c r="I50" s="423">
        <v>313</v>
      </c>
      <c r="J50" s="423">
        <v>1837</v>
      </c>
      <c r="K50" s="423">
        <v>295</v>
      </c>
      <c r="L50" s="423">
        <v>1409</v>
      </c>
      <c r="M50" s="423">
        <v>133</v>
      </c>
    </row>
    <row r="51" spans="1:13" s="408" customFormat="1" ht="12" customHeight="1">
      <c r="A51" s="421" t="s">
        <v>85</v>
      </c>
      <c r="B51" s="422">
        <v>8922</v>
      </c>
      <c r="C51" s="423">
        <v>6177</v>
      </c>
      <c r="D51" s="423">
        <v>5852</v>
      </c>
      <c r="E51" s="423">
        <v>5200</v>
      </c>
      <c r="F51" s="423">
        <v>390</v>
      </c>
      <c r="G51" s="423">
        <v>26</v>
      </c>
      <c r="H51" s="423">
        <v>236</v>
      </c>
      <c r="I51" s="423">
        <v>325</v>
      </c>
      <c r="J51" s="423">
        <v>1077</v>
      </c>
      <c r="K51" s="423">
        <v>959</v>
      </c>
      <c r="L51" s="423">
        <v>38</v>
      </c>
      <c r="M51" s="423">
        <v>80</v>
      </c>
    </row>
    <row r="52" spans="1:13" s="408" customFormat="1" ht="12" customHeight="1">
      <c r="A52" s="421" t="s">
        <v>87</v>
      </c>
      <c r="B52" s="422">
        <v>9311</v>
      </c>
      <c r="C52" s="423">
        <v>5898</v>
      </c>
      <c r="D52" s="423">
        <v>5639</v>
      </c>
      <c r="E52" s="423">
        <v>4383</v>
      </c>
      <c r="F52" s="423">
        <v>845</v>
      </c>
      <c r="G52" s="423">
        <v>14</v>
      </c>
      <c r="H52" s="423">
        <v>397</v>
      </c>
      <c r="I52" s="423">
        <v>259</v>
      </c>
      <c r="J52" s="423">
        <v>1921</v>
      </c>
      <c r="K52" s="423">
        <v>1807</v>
      </c>
      <c r="L52" s="423">
        <v>23</v>
      </c>
      <c r="M52" s="423">
        <v>91</v>
      </c>
    </row>
    <row r="53" spans="1:13" s="408" customFormat="1" ht="12" customHeight="1">
      <c r="A53" s="421" t="s">
        <v>89</v>
      </c>
      <c r="B53" s="422">
        <v>10749</v>
      </c>
      <c r="C53" s="423">
        <v>6623</v>
      </c>
      <c r="D53" s="423">
        <v>6403</v>
      </c>
      <c r="E53" s="423">
        <v>4494</v>
      </c>
      <c r="F53" s="423">
        <v>1584</v>
      </c>
      <c r="G53" s="423">
        <v>6</v>
      </c>
      <c r="H53" s="423">
        <v>319</v>
      </c>
      <c r="I53" s="423">
        <v>220</v>
      </c>
      <c r="J53" s="423">
        <v>2499</v>
      </c>
      <c r="K53" s="423">
        <v>2371</v>
      </c>
      <c r="L53" s="423">
        <v>13</v>
      </c>
      <c r="M53" s="423">
        <v>115</v>
      </c>
    </row>
    <row r="54" spans="1:13" s="408" customFormat="1" ht="12" customHeight="1">
      <c r="A54" s="421" t="s">
        <v>91</v>
      </c>
      <c r="B54" s="422">
        <v>11764</v>
      </c>
      <c r="C54" s="423">
        <v>7865</v>
      </c>
      <c r="D54" s="423">
        <v>7639</v>
      </c>
      <c r="E54" s="423">
        <v>5125</v>
      </c>
      <c r="F54" s="423">
        <v>2323</v>
      </c>
      <c r="G54" s="423">
        <v>11</v>
      </c>
      <c r="H54" s="423">
        <v>180</v>
      </c>
      <c r="I54" s="423">
        <v>226</v>
      </c>
      <c r="J54" s="423">
        <v>2402</v>
      </c>
      <c r="K54" s="423">
        <v>2265</v>
      </c>
      <c r="L54" s="423">
        <v>11</v>
      </c>
      <c r="M54" s="423">
        <v>126</v>
      </c>
    </row>
    <row r="55" spans="1:13" s="408" customFormat="1" ht="12" customHeight="1">
      <c r="A55" s="421" t="s">
        <v>93</v>
      </c>
      <c r="B55" s="422">
        <v>14601</v>
      </c>
      <c r="C55" s="423">
        <v>10194</v>
      </c>
      <c r="D55" s="423">
        <v>9880</v>
      </c>
      <c r="E55" s="423">
        <v>6326</v>
      </c>
      <c r="F55" s="423">
        <v>3414</v>
      </c>
      <c r="G55" s="423">
        <v>4</v>
      </c>
      <c r="H55" s="423">
        <v>136</v>
      </c>
      <c r="I55" s="423">
        <v>314</v>
      </c>
      <c r="J55" s="423">
        <v>2616</v>
      </c>
      <c r="K55" s="423">
        <v>2429</v>
      </c>
      <c r="L55" s="423">
        <v>5</v>
      </c>
      <c r="M55" s="423">
        <v>182</v>
      </c>
    </row>
    <row r="56" spans="1:13" s="408" customFormat="1" ht="12" customHeight="1">
      <c r="A56" s="421" t="s">
        <v>74</v>
      </c>
      <c r="B56" s="422">
        <v>12631</v>
      </c>
      <c r="C56" s="423">
        <v>8844</v>
      </c>
      <c r="D56" s="423">
        <v>8563</v>
      </c>
      <c r="E56" s="423">
        <v>5571</v>
      </c>
      <c r="F56" s="423">
        <v>2870</v>
      </c>
      <c r="G56" s="423">
        <v>2</v>
      </c>
      <c r="H56" s="423">
        <v>120</v>
      </c>
      <c r="I56" s="423">
        <v>281</v>
      </c>
      <c r="J56" s="423">
        <v>2448</v>
      </c>
      <c r="K56" s="423">
        <v>2266</v>
      </c>
      <c r="L56" s="423">
        <v>3</v>
      </c>
      <c r="M56" s="423">
        <v>179</v>
      </c>
    </row>
    <row r="57" spans="1:13" s="408" customFormat="1" ht="12" customHeight="1">
      <c r="A57" s="421" t="s">
        <v>76</v>
      </c>
      <c r="B57" s="422">
        <v>9911</v>
      </c>
      <c r="C57" s="423">
        <v>6592</v>
      </c>
      <c r="D57" s="423">
        <v>6401</v>
      </c>
      <c r="E57" s="423">
        <v>4031</v>
      </c>
      <c r="F57" s="423">
        <v>2246</v>
      </c>
      <c r="G57" s="423">
        <v>1</v>
      </c>
      <c r="H57" s="423">
        <v>123</v>
      </c>
      <c r="I57" s="423">
        <v>191</v>
      </c>
      <c r="J57" s="423">
        <v>2525</v>
      </c>
      <c r="K57" s="423">
        <v>2330</v>
      </c>
      <c r="L57" s="423" t="s">
        <v>462</v>
      </c>
      <c r="M57" s="423">
        <v>195</v>
      </c>
    </row>
    <row r="58" spans="1:13" s="408" customFormat="1" ht="12" customHeight="1">
      <c r="A58" s="421" t="s">
        <v>78</v>
      </c>
      <c r="B58" s="422">
        <v>8497</v>
      </c>
      <c r="C58" s="423">
        <v>4803</v>
      </c>
      <c r="D58" s="423">
        <v>4668</v>
      </c>
      <c r="E58" s="423">
        <v>2765</v>
      </c>
      <c r="F58" s="423">
        <v>1805</v>
      </c>
      <c r="G58" s="424">
        <v>1</v>
      </c>
      <c r="H58" s="423">
        <v>97</v>
      </c>
      <c r="I58" s="423">
        <v>135</v>
      </c>
      <c r="J58" s="423">
        <v>3199</v>
      </c>
      <c r="K58" s="423">
        <v>2731</v>
      </c>
      <c r="L58" s="423" t="s">
        <v>462</v>
      </c>
      <c r="M58" s="423">
        <v>468</v>
      </c>
    </row>
    <row r="59" spans="1:13" s="408" customFormat="1" ht="12" customHeight="1">
      <c r="A59" s="421" t="s">
        <v>80</v>
      </c>
      <c r="B59" s="422">
        <v>10045</v>
      </c>
      <c r="C59" s="423">
        <v>3645</v>
      </c>
      <c r="D59" s="423">
        <v>3564</v>
      </c>
      <c r="E59" s="423">
        <v>1740</v>
      </c>
      <c r="F59" s="423">
        <v>1718</v>
      </c>
      <c r="G59" s="423">
        <v>1</v>
      </c>
      <c r="H59" s="423">
        <v>105</v>
      </c>
      <c r="I59" s="423">
        <v>81</v>
      </c>
      <c r="J59" s="423">
        <v>5824</v>
      </c>
      <c r="K59" s="423">
        <v>4065</v>
      </c>
      <c r="L59" s="423">
        <v>3</v>
      </c>
      <c r="M59" s="423">
        <v>1756</v>
      </c>
    </row>
    <row r="60" spans="1:13" s="408" customFormat="1" ht="12" customHeight="1">
      <c r="A60" s="421" t="s">
        <v>82</v>
      </c>
      <c r="B60" s="422">
        <v>12612</v>
      </c>
      <c r="C60" s="423">
        <v>2797</v>
      </c>
      <c r="D60" s="423">
        <v>2763</v>
      </c>
      <c r="E60" s="423">
        <v>1215</v>
      </c>
      <c r="F60" s="423">
        <v>1431</v>
      </c>
      <c r="G60" s="423">
        <v>1</v>
      </c>
      <c r="H60" s="423">
        <v>116</v>
      </c>
      <c r="I60" s="423">
        <v>34</v>
      </c>
      <c r="J60" s="423">
        <v>8809</v>
      </c>
      <c r="K60" s="423">
        <v>5158</v>
      </c>
      <c r="L60" s="423">
        <v>1</v>
      </c>
      <c r="M60" s="423">
        <v>3650</v>
      </c>
    </row>
    <row r="61" spans="1:13" s="408" customFormat="1" ht="12" customHeight="1">
      <c r="A61" s="421" t="s">
        <v>84</v>
      </c>
      <c r="B61" s="422">
        <v>11017</v>
      </c>
      <c r="C61" s="423">
        <v>1245</v>
      </c>
      <c r="D61" s="423">
        <v>1233</v>
      </c>
      <c r="E61" s="423">
        <v>486</v>
      </c>
      <c r="F61" s="423">
        <v>656</v>
      </c>
      <c r="G61" s="424">
        <v>2</v>
      </c>
      <c r="H61" s="423">
        <v>89</v>
      </c>
      <c r="I61" s="423">
        <v>12</v>
      </c>
      <c r="J61" s="423">
        <v>8562</v>
      </c>
      <c r="K61" s="423">
        <v>4264</v>
      </c>
      <c r="L61" s="423">
        <v>2</v>
      </c>
      <c r="M61" s="423">
        <v>4296</v>
      </c>
    </row>
    <row r="62" spans="1:13" s="408" customFormat="1" ht="12" customHeight="1">
      <c r="A62" s="421" t="s">
        <v>86</v>
      </c>
      <c r="B62" s="422">
        <v>7758</v>
      </c>
      <c r="C62" s="423">
        <v>419</v>
      </c>
      <c r="D62" s="423">
        <v>413</v>
      </c>
      <c r="E62" s="423">
        <v>132</v>
      </c>
      <c r="F62" s="423">
        <v>227</v>
      </c>
      <c r="G62" s="424" t="s">
        <v>462</v>
      </c>
      <c r="H62" s="423">
        <v>54</v>
      </c>
      <c r="I62" s="423">
        <v>6</v>
      </c>
      <c r="J62" s="423">
        <v>6430</v>
      </c>
      <c r="K62" s="423">
        <v>2506</v>
      </c>
      <c r="L62" s="424">
        <v>1</v>
      </c>
      <c r="M62" s="423">
        <v>3923</v>
      </c>
    </row>
    <row r="63" spans="1:13" s="408" customFormat="1" ht="12" customHeight="1">
      <c r="A63" s="421" t="s">
        <v>751</v>
      </c>
      <c r="B63" s="422">
        <v>6706</v>
      </c>
      <c r="C63" s="423">
        <v>155</v>
      </c>
      <c r="D63" s="423">
        <v>155</v>
      </c>
      <c r="E63" s="423">
        <v>45</v>
      </c>
      <c r="F63" s="423">
        <v>85</v>
      </c>
      <c r="G63" s="424">
        <v>1</v>
      </c>
      <c r="H63" s="423">
        <v>24</v>
      </c>
      <c r="I63" s="423" t="s">
        <v>462</v>
      </c>
      <c r="J63" s="423">
        <v>5949</v>
      </c>
      <c r="K63" s="423">
        <v>1229</v>
      </c>
      <c r="L63" s="423" t="s">
        <v>462</v>
      </c>
      <c r="M63" s="423">
        <v>4720</v>
      </c>
    </row>
    <row r="64" spans="1:13" s="408" customFormat="1" ht="8.25" customHeight="1">
      <c r="A64" s="431" t="s">
        <v>745</v>
      </c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</row>
    <row r="65" spans="1:13" s="408" customFormat="1" ht="12" customHeight="1">
      <c r="A65" s="421" t="s">
        <v>752</v>
      </c>
      <c r="B65" s="422">
        <v>48138</v>
      </c>
      <c r="C65" s="423">
        <v>8261</v>
      </c>
      <c r="D65" s="423">
        <v>8128</v>
      </c>
      <c r="E65" s="423">
        <v>3618</v>
      </c>
      <c r="F65" s="423">
        <v>4117</v>
      </c>
      <c r="G65" s="423">
        <v>5</v>
      </c>
      <c r="H65" s="423">
        <v>388</v>
      </c>
      <c r="I65" s="423">
        <v>133</v>
      </c>
      <c r="J65" s="423">
        <v>35574</v>
      </c>
      <c r="K65" s="423">
        <v>17222</v>
      </c>
      <c r="L65" s="423">
        <v>7</v>
      </c>
      <c r="M65" s="423">
        <v>18345</v>
      </c>
    </row>
    <row r="66" spans="1:13" s="408" customFormat="1" ht="12" customHeight="1">
      <c r="A66" s="421" t="s">
        <v>747</v>
      </c>
      <c r="B66" s="422">
        <v>22657</v>
      </c>
      <c r="C66" s="423">
        <v>6442</v>
      </c>
      <c r="D66" s="423">
        <v>6327</v>
      </c>
      <c r="E66" s="423">
        <v>2955</v>
      </c>
      <c r="F66" s="423">
        <v>3149</v>
      </c>
      <c r="G66" s="423">
        <v>2</v>
      </c>
      <c r="H66" s="423">
        <v>221</v>
      </c>
      <c r="I66" s="423">
        <v>115</v>
      </c>
      <c r="J66" s="423">
        <v>14633</v>
      </c>
      <c r="K66" s="423">
        <v>9223</v>
      </c>
      <c r="L66" s="423">
        <v>4</v>
      </c>
      <c r="M66" s="423">
        <v>5406</v>
      </c>
    </row>
    <row r="67" spans="1:13" s="408" customFormat="1" ht="12" customHeight="1">
      <c r="A67" s="421" t="s">
        <v>748</v>
      </c>
      <c r="B67" s="422">
        <v>25481</v>
      </c>
      <c r="C67" s="423">
        <v>1819</v>
      </c>
      <c r="D67" s="423">
        <v>1801</v>
      </c>
      <c r="E67" s="423">
        <v>663</v>
      </c>
      <c r="F67" s="423">
        <v>968</v>
      </c>
      <c r="G67" s="424">
        <v>3</v>
      </c>
      <c r="H67" s="423">
        <v>167</v>
      </c>
      <c r="I67" s="423">
        <v>18</v>
      </c>
      <c r="J67" s="423">
        <v>20941</v>
      </c>
      <c r="K67" s="423">
        <v>7999</v>
      </c>
      <c r="L67" s="423">
        <v>3</v>
      </c>
      <c r="M67" s="423">
        <v>12939</v>
      </c>
    </row>
    <row r="68" spans="1:13" s="434" customFormat="1" ht="15" customHeight="1">
      <c r="A68" s="432" t="s">
        <v>755</v>
      </c>
      <c r="B68" s="433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</row>
    <row r="69" spans="1:13" s="434" customFormat="1" ht="15" customHeight="1">
      <c r="A69" s="317"/>
      <c r="B69" s="435"/>
      <c r="C69" s="436"/>
      <c r="D69" s="437"/>
      <c r="E69" s="438"/>
      <c r="F69" s="438"/>
      <c r="G69" s="438"/>
      <c r="H69" s="435"/>
      <c r="I69" s="435"/>
      <c r="J69" s="435"/>
      <c r="K69" s="435"/>
      <c r="L69" s="435"/>
      <c r="M69" s="435"/>
    </row>
    <row r="70" spans="1:13" ht="15" customHeight="1">
      <c r="A70" s="326"/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0"/>
  <sheetViews>
    <sheetView zoomScale="110" zoomScaleNormal="110" workbookViewId="0"/>
  </sheetViews>
  <sheetFormatPr defaultRowHeight="15" customHeight="1"/>
  <cols>
    <col min="1" max="1" width="25" style="440" customWidth="1"/>
    <col min="2" max="8" width="8.75" style="440" customWidth="1"/>
    <col min="9" max="16384" width="9" style="440"/>
  </cols>
  <sheetData>
    <row r="1" spans="1:8" ht="15" customHeight="1">
      <c r="A1" s="521" t="s">
        <v>861</v>
      </c>
    </row>
    <row r="3" spans="1:8" ht="15" customHeight="1">
      <c r="A3" s="1" t="s">
        <v>756</v>
      </c>
    </row>
    <row r="4" spans="1:8" ht="15" customHeight="1">
      <c r="A4" s="441" t="s">
        <v>757</v>
      </c>
      <c r="H4" s="291" t="s">
        <v>726</v>
      </c>
    </row>
    <row r="5" spans="1:8" ht="15" customHeight="1">
      <c r="A5" s="522" t="s">
        <v>758</v>
      </c>
      <c r="B5" s="579" t="s">
        <v>486</v>
      </c>
      <c r="C5" s="575" t="s">
        <v>759</v>
      </c>
      <c r="D5" s="575" t="s">
        <v>760</v>
      </c>
      <c r="E5" s="575" t="s">
        <v>761</v>
      </c>
      <c r="F5" s="575" t="s">
        <v>762</v>
      </c>
      <c r="G5" s="575" t="s">
        <v>763</v>
      </c>
      <c r="H5" s="576" t="s">
        <v>764</v>
      </c>
    </row>
    <row r="6" spans="1:8" ht="15" customHeight="1">
      <c r="A6" s="578"/>
      <c r="B6" s="579"/>
      <c r="C6" s="575"/>
      <c r="D6" s="575"/>
      <c r="E6" s="575"/>
      <c r="F6" s="575"/>
      <c r="G6" s="575"/>
      <c r="H6" s="577"/>
    </row>
    <row r="7" spans="1:8" ht="15" customHeight="1">
      <c r="A7" s="442" t="s">
        <v>765</v>
      </c>
      <c r="B7" s="443">
        <f>SUM(C7:G7)</f>
        <v>12088</v>
      </c>
      <c r="C7" s="444">
        <f t="shared" ref="C7:H7" si="0">SUM(C8:C9)</f>
        <v>3385</v>
      </c>
      <c r="D7" s="444">
        <f t="shared" si="0"/>
        <v>3244</v>
      </c>
      <c r="E7" s="444">
        <f t="shared" si="0"/>
        <v>2578</v>
      </c>
      <c r="F7" s="444">
        <f t="shared" si="0"/>
        <v>1795</v>
      </c>
      <c r="G7" s="444">
        <f t="shared" si="0"/>
        <v>1086</v>
      </c>
      <c r="H7" s="444">
        <f t="shared" si="0"/>
        <v>14898</v>
      </c>
    </row>
    <row r="8" spans="1:8" ht="15" customHeight="1">
      <c r="A8" s="445" t="s">
        <v>487</v>
      </c>
      <c r="B8" s="446">
        <f>SUM(C8:G8)</f>
        <v>4518</v>
      </c>
      <c r="C8" s="447">
        <v>1688</v>
      </c>
      <c r="D8" s="447">
        <v>1251</v>
      </c>
      <c r="E8" s="447">
        <v>798</v>
      </c>
      <c r="F8" s="447">
        <v>493</v>
      </c>
      <c r="G8" s="447">
        <v>288</v>
      </c>
      <c r="H8" s="447">
        <f>B8+1612</f>
        <v>6130</v>
      </c>
    </row>
    <row r="9" spans="1:8" ht="15" customHeight="1">
      <c r="A9" s="448" t="s">
        <v>488</v>
      </c>
      <c r="B9" s="449">
        <f>SUM(C9:G9)</f>
        <v>7570</v>
      </c>
      <c r="C9" s="450">
        <v>1697</v>
      </c>
      <c r="D9" s="450">
        <v>1993</v>
      </c>
      <c r="E9" s="450">
        <v>1780</v>
      </c>
      <c r="F9" s="450">
        <v>1302</v>
      </c>
      <c r="G9" s="450">
        <v>798</v>
      </c>
      <c r="H9" s="450">
        <f>B9+1198</f>
        <v>8768</v>
      </c>
    </row>
    <row r="11" spans="1:8" ht="15" customHeight="1">
      <c r="A11" s="441" t="s">
        <v>766</v>
      </c>
      <c r="H11" s="291" t="s">
        <v>726</v>
      </c>
    </row>
    <row r="12" spans="1:8" ht="15" customHeight="1">
      <c r="A12" s="522" t="s">
        <v>758</v>
      </c>
      <c r="B12" s="579" t="s">
        <v>486</v>
      </c>
      <c r="C12" s="575" t="s">
        <v>759</v>
      </c>
      <c r="D12" s="575" t="s">
        <v>760</v>
      </c>
      <c r="E12" s="575" t="s">
        <v>761</v>
      </c>
      <c r="F12" s="575" t="s">
        <v>762</v>
      </c>
      <c r="G12" s="575" t="s">
        <v>763</v>
      </c>
      <c r="H12" s="576" t="s">
        <v>764</v>
      </c>
    </row>
    <row r="13" spans="1:8" ht="15" customHeight="1">
      <c r="A13" s="578"/>
      <c r="B13" s="579"/>
      <c r="C13" s="575"/>
      <c r="D13" s="575"/>
      <c r="E13" s="575"/>
      <c r="F13" s="575"/>
      <c r="G13" s="575"/>
      <c r="H13" s="577"/>
    </row>
    <row r="14" spans="1:8" ht="15" customHeight="1">
      <c r="A14" s="442" t="s">
        <v>765</v>
      </c>
      <c r="B14" s="443">
        <v>14355</v>
      </c>
      <c r="C14" s="444">
        <v>2979</v>
      </c>
      <c r="D14" s="444">
        <v>3640</v>
      </c>
      <c r="E14" s="444">
        <v>3305</v>
      </c>
      <c r="F14" s="444">
        <v>2524</v>
      </c>
      <c r="G14" s="444">
        <v>1907</v>
      </c>
      <c r="H14" s="444">
        <v>16871</v>
      </c>
    </row>
    <row r="15" spans="1:8" ht="15" customHeight="1">
      <c r="A15" s="445" t="s">
        <v>487</v>
      </c>
      <c r="B15" s="446">
        <v>5447</v>
      </c>
      <c r="C15" s="447">
        <v>1643</v>
      </c>
      <c r="D15" s="447">
        <v>1575</v>
      </c>
      <c r="E15" s="447">
        <v>1069</v>
      </c>
      <c r="F15" s="447">
        <v>663</v>
      </c>
      <c r="G15" s="447">
        <v>497</v>
      </c>
      <c r="H15" s="447">
        <v>6957</v>
      </c>
    </row>
    <row r="16" spans="1:8" ht="15" customHeight="1">
      <c r="A16" s="448" t="s">
        <v>488</v>
      </c>
      <c r="B16" s="449">
        <v>8908</v>
      </c>
      <c r="C16" s="450">
        <v>1336</v>
      </c>
      <c r="D16" s="450">
        <v>2065</v>
      </c>
      <c r="E16" s="450">
        <v>2236</v>
      </c>
      <c r="F16" s="450">
        <v>1861</v>
      </c>
      <c r="G16" s="450">
        <v>1410</v>
      </c>
      <c r="H16" s="450">
        <v>9914</v>
      </c>
    </row>
    <row r="17" spans="1:8" ht="15" customHeight="1">
      <c r="A17" s="382"/>
      <c r="H17" s="451"/>
    </row>
    <row r="20" spans="1:8" ht="15" customHeight="1">
      <c r="A20" s="452"/>
      <c r="B20" s="453"/>
      <c r="C20" s="385"/>
      <c r="D20" s="385"/>
      <c r="E20" s="385"/>
      <c r="F20" s="385"/>
      <c r="G20" s="385"/>
      <c r="H20" s="385"/>
    </row>
  </sheetData>
  <mergeCells count="16"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3"/>
  <sheetViews>
    <sheetView zoomScale="110" zoomScaleNormal="110" workbookViewId="0"/>
  </sheetViews>
  <sheetFormatPr defaultRowHeight="15" customHeight="1"/>
  <cols>
    <col min="1" max="1" width="25" style="440" customWidth="1"/>
    <col min="2" max="8" width="8.75" style="440" customWidth="1"/>
    <col min="9" max="16384" width="9" style="440"/>
  </cols>
  <sheetData>
    <row r="1" spans="1:8" ht="15" customHeight="1">
      <c r="A1" s="521" t="s">
        <v>861</v>
      </c>
    </row>
    <row r="3" spans="1:8" ht="15" customHeight="1">
      <c r="A3" s="1" t="s">
        <v>767</v>
      </c>
    </row>
    <row r="4" spans="1:8" ht="15" customHeight="1">
      <c r="A4" s="441" t="s">
        <v>768</v>
      </c>
      <c r="B4" s="454"/>
      <c r="C4" s="454"/>
      <c r="D4" s="454"/>
      <c r="H4" s="291" t="s">
        <v>769</v>
      </c>
    </row>
    <row r="5" spans="1:8" ht="15" customHeight="1">
      <c r="A5" s="522" t="s">
        <v>770</v>
      </c>
      <c r="B5" s="580" t="s">
        <v>771</v>
      </c>
      <c r="C5" s="581"/>
      <c r="D5" s="581"/>
      <c r="E5" s="581"/>
      <c r="F5" s="581"/>
      <c r="G5" s="581"/>
      <c r="H5" s="581"/>
    </row>
    <row r="6" spans="1:8" ht="15" customHeight="1">
      <c r="A6" s="523"/>
      <c r="B6" s="10" t="s">
        <v>486</v>
      </c>
      <c r="C6" s="455" t="s">
        <v>772</v>
      </c>
      <c r="D6" s="455" t="s">
        <v>759</v>
      </c>
      <c r="E6" s="455" t="s">
        <v>760</v>
      </c>
      <c r="F6" s="455" t="s">
        <v>761</v>
      </c>
      <c r="G6" s="455" t="s">
        <v>762</v>
      </c>
      <c r="H6" s="456" t="s">
        <v>763</v>
      </c>
    </row>
    <row r="7" spans="1:8" ht="15" customHeight="1">
      <c r="A7" s="457" t="s">
        <v>773</v>
      </c>
      <c r="B7" s="458">
        <v>15180</v>
      </c>
      <c r="C7" s="444">
        <f t="shared" ref="C7:H7" si="0">SUM(C8:C12)</f>
        <v>2027</v>
      </c>
      <c r="D7" s="444">
        <f t="shared" si="0"/>
        <v>4916</v>
      </c>
      <c r="E7" s="444">
        <f t="shared" si="0"/>
        <v>4349</v>
      </c>
      <c r="F7" s="444">
        <f t="shared" si="0"/>
        <v>2646</v>
      </c>
      <c r="G7" s="444">
        <f t="shared" si="0"/>
        <v>986</v>
      </c>
      <c r="H7" s="444">
        <f t="shared" si="0"/>
        <v>256</v>
      </c>
    </row>
    <row r="8" spans="1:8" ht="15" customHeight="1">
      <c r="A8" s="459" t="s">
        <v>774</v>
      </c>
      <c r="B8" s="446">
        <f>SUM(C8:H8)</f>
        <v>4266</v>
      </c>
      <c r="C8" s="447">
        <v>1658</v>
      </c>
      <c r="D8" s="447">
        <v>2306</v>
      </c>
      <c r="E8" s="447">
        <v>252</v>
      </c>
      <c r="F8" s="447">
        <v>43</v>
      </c>
      <c r="G8" s="447">
        <v>6</v>
      </c>
      <c r="H8" s="447">
        <v>1</v>
      </c>
    </row>
    <row r="9" spans="1:8" ht="15" customHeight="1">
      <c r="A9" s="459" t="s">
        <v>760</v>
      </c>
      <c r="B9" s="446">
        <f>SUM(C9:H9)</f>
        <v>4714</v>
      </c>
      <c r="C9" s="447">
        <v>325</v>
      </c>
      <c r="D9" s="447">
        <v>2245</v>
      </c>
      <c r="E9" s="447">
        <v>1896</v>
      </c>
      <c r="F9" s="447">
        <v>220</v>
      </c>
      <c r="G9" s="447">
        <v>24</v>
      </c>
      <c r="H9" s="460">
        <v>4</v>
      </c>
    </row>
    <row r="10" spans="1:8" ht="15" customHeight="1">
      <c r="A10" s="459" t="s">
        <v>761</v>
      </c>
      <c r="B10" s="446">
        <f>SUM(C10:H10)</f>
        <v>3750</v>
      </c>
      <c r="C10" s="447">
        <v>34</v>
      </c>
      <c r="D10" s="447">
        <v>346</v>
      </c>
      <c r="E10" s="447">
        <v>1884</v>
      </c>
      <c r="F10" s="447">
        <v>1320</v>
      </c>
      <c r="G10" s="447">
        <v>149</v>
      </c>
      <c r="H10" s="447">
        <v>17</v>
      </c>
    </row>
    <row r="11" spans="1:8" ht="15" customHeight="1">
      <c r="A11" s="459" t="s">
        <v>762</v>
      </c>
      <c r="B11" s="446">
        <f>SUM(C11:H11)</f>
        <v>1843</v>
      </c>
      <c r="C11" s="447">
        <v>7</v>
      </c>
      <c r="D11" s="447">
        <v>18</v>
      </c>
      <c r="E11" s="447">
        <v>299</v>
      </c>
      <c r="F11" s="447">
        <v>957</v>
      </c>
      <c r="G11" s="447">
        <v>518</v>
      </c>
      <c r="H11" s="447">
        <v>44</v>
      </c>
    </row>
    <row r="12" spans="1:8" ht="15" customHeight="1">
      <c r="A12" s="461" t="s">
        <v>763</v>
      </c>
      <c r="B12" s="449">
        <f>SUM(C12:H12)</f>
        <v>607</v>
      </c>
      <c r="C12" s="462">
        <v>3</v>
      </c>
      <c r="D12" s="450">
        <v>1</v>
      </c>
      <c r="E12" s="450">
        <v>18</v>
      </c>
      <c r="F12" s="450">
        <v>106</v>
      </c>
      <c r="G12" s="450">
        <v>289</v>
      </c>
      <c r="H12" s="450">
        <v>190</v>
      </c>
    </row>
    <row r="13" spans="1:8" ht="15" customHeight="1">
      <c r="A13" s="382"/>
      <c r="H13" s="451"/>
    </row>
    <row r="14" spans="1:8" ht="15" customHeight="1">
      <c r="A14" s="441" t="s">
        <v>775</v>
      </c>
      <c r="B14" s="454"/>
      <c r="C14" s="454"/>
      <c r="D14" s="454"/>
      <c r="H14" s="291" t="s">
        <v>769</v>
      </c>
    </row>
    <row r="15" spans="1:8" ht="15" customHeight="1">
      <c r="A15" s="522" t="s">
        <v>770</v>
      </c>
      <c r="B15" s="526" t="s">
        <v>771</v>
      </c>
      <c r="C15" s="526"/>
      <c r="D15" s="526"/>
      <c r="E15" s="526"/>
      <c r="F15" s="526"/>
      <c r="G15" s="526"/>
      <c r="H15" s="580"/>
    </row>
    <row r="16" spans="1:8" ht="15" customHeight="1">
      <c r="A16" s="578"/>
      <c r="B16" s="10" t="s">
        <v>486</v>
      </c>
      <c r="C16" s="455" t="s">
        <v>772</v>
      </c>
      <c r="D16" s="455" t="s">
        <v>759</v>
      </c>
      <c r="E16" s="455" t="s">
        <v>760</v>
      </c>
      <c r="F16" s="455" t="s">
        <v>761</v>
      </c>
      <c r="G16" s="455" t="s">
        <v>762</v>
      </c>
      <c r="H16" s="456" t="s">
        <v>763</v>
      </c>
    </row>
    <row r="17" spans="1:8" ht="15" customHeight="1">
      <c r="A17" s="457" t="s">
        <v>773</v>
      </c>
      <c r="B17" s="458">
        <v>16666</v>
      </c>
      <c r="C17" s="444">
        <v>1611</v>
      </c>
      <c r="D17" s="444">
        <v>3871</v>
      </c>
      <c r="E17" s="444">
        <v>5119</v>
      </c>
      <c r="F17" s="444">
        <v>3690</v>
      </c>
      <c r="G17" s="444">
        <v>1817</v>
      </c>
      <c r="H17" s="444">
        <v>558</v>
      </c>
    </row>
    <row r="18" spans="1:8" ht="15" customHeight="1">
      <c r="A18" s="459" t="s">
        <v>774</v>
      </c>
      <c r="B18" s="446">
        <v>3233</v>
      </c>
      <c r="C18" s="447">
        <v>1201</v>
      </c>
      <c r="D18" s="447">
        <v>1685</v>
      </c>
      <c r="E18" s="447">
        <v>300</v>
      </c>
      <c r="F18" s="447">
        <v>32</v>
      </c>
      <c r="G18" s="447">
        <v>14</v>
      </c>
      <c r="H18" s="447">
        <v>1</v>
      </c>
    </row>
    <row r="19" spans="1:8" ht="15" customHeight="1">
      <c r="A19" s="459" t="s">
        <v>760</v>
      </c>
      <c r="B19" s="446">
        <v>4843</v>
      </c>
      <c r="C19" s="447">
        <v>354</v>
      </c>
      <c r="D19" s="447">
        <v>1828</v>
      </c>
      <c r="E19" s="447">
        <v>2398</v>
      </c>
      <c r="F19" s="447">
        <v>225</v>
      </c>
      <c r="G19" s="447">
        <v>34</v>
      </c>
      <c r="H19" s="460">
        <v>4</v>
      </c>
    </row>
    <row r="20" spans="1:8" ht="15" customHeight="1">
      <c r="A20" s="459" t="s">
        <v>761</v>
      </c>
      <c r="B20" s="446">
        <v>4362</v>
      </c>
      <c r="C20" s="447">
        <v>45</v>
      </c>
      <c r="D20" s="447">
        <v>325</v>
      </c>
      <c r="E20" s="447">
        <v>2088</v>
      </c>
      <c r="F20" s="447">
        <v>1696</v>
      </c>
      <c r="G20" s="447">
        <v>186</v>
      </c>
      <c r="H20" s="447">
        <v>22</v>
      </c>
    </row>
    <row r="21" spans="1:8" ht="15" customHeight="1">
      <c r="A21" s="459" t="s">
        <v>762</v>
      </c>
      <c r="B21" s="446">
        <v>2949</v>
      </c>
      <c r="C21" s="447">
        <v>10</v>
      </c>
      <c r="D21" s="447">
        <v>28</v>
      </c>
      <c r="E21" s="447">
        <v>325</v>
      </c>
      <c r="F21" s="447">
        <v>1524</v>
      </c>
      <c r="G21" s="447">
        <v>968</v>
      </c>
      <c r="H21" s="447">
        <v>94</v>
      </c>
    </row>
    <row r="22" spans="1:8" ht="15" customHeight="1">
      <c r="A22" s="461" t="s">
        <v>763</v>
      </c>
      <c r="B22" s="449">
        <v>1279</v>
      </c>
      <c r="C22" s="462">
        <v>1</v>
      </c>
      <c r="D22" s="450">
        <v>5</v>
      </c>
      <c r="E22" s="450">
        <v>8</v>
      </c>
      <c r="F22" s="450">
        <v>213</v>
      </c>
      <c r="G22" s="450">
        <v>615</v>
      </c>
      <c r="H22" s="450">
        <v>437</v>
      </c>
    </row>
    <row r="23" spans="1:8" ht="15" customHeight="1">
      <c r="A23" s="382"/>
      <c r="H23" s="451"/>
    </row>
  </sheetData>
  <mergeCells count="4">
    <mergeCell ref="A5:A6"/>
    <mergeCell ref="B5:H5"/>
    <mergeCell ref="A15:A16"/>
    <mergeCell ref="B15:H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8"/>
  <sheetViews>
    <sheetView zoomScale="110" zoomScaleNormal="110" workbookViewId="0"/>
  </sheetViews>
  <sheetFormatPr defaultColWidth="8.75" defaultRowHeight="15" customHeight="1"/>
  <cols>
    <col min="1" max="1" width="26.25" style="119" customWidth="1"/>
    <col min="2" max="4" width="20" style="119" customWidth="1"/>
    <col min="5" max="16384" width="8.75" style="119"/>
  </cols>
  <sheetData>
    <row r="1" spans="1:4" ht="15" customHeight="1">
      <c r="A1" s="518" t="s">
        <v>861</v>
      </c>
    </row>
    <row r="3" spans="1:4" ht="15" customHeight="1">
      <c r="A3" s="118" t="s">
        <v>776</v>
      </c>
    </row>
    <row r="4" spans="1:4" s="56" customFormat="1" ht="15" customHeight="1">
      <c r="A4" s="121" t="s">
        <v>725</v>
      </c>
      <c r="D4" s="269" t="s">
        <v>777</v>
      </c>
    </row>
    <row r="5" spans="1:4" s="464" customFormat="1" ht="30" customHeight="1">
      <c r="A5" s="243" t="s">
        <v>778</v>
      </c>
      <c r="B5" s="271" t="s">
        <v>779</v>
      </c>
      <c r="C5" s="271" t="s">
        <v>780</v>
      </c>
      <c r="D5" s="463" t="s">
        <v>781</v>
      </c>
    </row>
    <row r="6" spans="1:4" s="56" customFormat="1" ht="15" customHeight="1">
      <c r="A6" s="465" t="s">
        <v>782</v>
      </c>
      <c r="B6" s="466">
        <v>139516</v>
      </c>
      <c r="C6" s="467">
        <v>332112</v>
      </c>
      <c r="D6" s="468">
        <v>2.3804599999999998</v>
      </c>
    </row>
    <row r="7" spans="1:4" s="56" customFormat="1" ht="15" customHeight="1">
      <c r="A7" s="469" t="s">
        <v>783</v>
      </c>
      <c r="B7" s="338">
        <v>77856</v>
      </c>
      <c r="C7" s="470">
        <v>212251</v>
      </c>
      <c r="D7" s="471">
        <v>2.7262</v>
      </c>
    </row>
    <row r="8" spans="1:4" s="56" customFormat="1" ht="15" customHeight="1">
      <c r="A8" s="469" t="s">
        <v>784</v>
      </c>
      <c r="B8" s="338">
        <v>941</v>
      </c>
      <c r="C8" s="470">
        <v>1949</v>
      </c>
      <c r="D8" s="471">
        <v>2.0712000000000002</v>
      </c>
    </row>
    <row r="9" spans="1:4" s="56" customFormat="1" ht="15" customHeight="1">
      <c r="A9" s="469" t="s">
        <v>785</v>
      </c>
      <c r="B9" s="338">
        <v>60632</v>
      </c>
      <c r="C9" s="470">
        <v>117710</v>
      </c>
      <c r="D9" s="471">
        <v>1.9413800000000001</v>
      </c>
    </row>
    <row r="10" spans="1:4" s="56" customFormat="1" ht="15" customHeight="1">
      <c r="A10" s="472" t="s">
        <v>786</v>
      </c>
      <c r="B10" s="338">
        <v>17557</v>
      </c>
      <c r="C10" s="470">
        <v>27681</v>
      </c>
      <c r="D10" s="471">
        <v>1.57664</v>
      </c>
    </row>
    <row r="11" spans="1:4" s="56" customFormat="1" ht="15" customHeight="1">
      <c r="A11" s="472" t="s">
        <v>787</v>
      </c>
      <c r="B11" s="338">
        <v>21862</v>
      </c>
      <c r="C11" s="470">
        <v>39794</v>
      </c>
      <c r="D11" s="471">
        <v>1.8202400000000001</v>
      </c>
    </row>
    <row r="12" spans="1:4" s="56" customFormat="1" ht="15" customHeight="1">
      <c r="A12" s="472" t="s">
        <v>788</v>
      </c>
      <c r="B12" s="338">
        <v>18915</v>
      </c>
      <c r="C12" s="470">
        <v>44572</v>
      </c>
      <c r="D12" s="471">
        <v>2.3564400000000001</v>
      </c>
    </row>
    <row r="13" spans="1:4" s="56" customFormat="1" ht="15" customHeight="1">
      <c r="A13" s="472" t="s">
        <v>789</v>
      </c>
      <c r="B13" s="338">
        <v>1310</v>
      </c>
      <c r="C13" s="470">
        <v>3215</v>
      </c>
      <c r="D13" s="471">
        <v>2.4542000000000002</v>
      </c>
    </row>
    <row r="14" spans="1:4" s="56" customFormat="1" ht="15" customHeight="1">
      <c r="A14" s="472" t="s">
        <v>790</v>
      </c>
      <c r="B14" s="338">
        <v>988</v>
      </c>
      <c r="C14" s="470">
        <v>2448</v>
      </c>
      <c r="D14" s="471">
        <v>2.4777300000000002</v>
      </c>
    </row>
    <row r="15" spans="1:4" s="56" customFormat="1" ht="15" customHeight="1">
      <c r="A15" s="473" t="s">
        <v>450</v>
      </c>
      <c r="B15" s="356">
        <v>87</v>
      </c>
      <c r="C15" s="474">
        <v>202</v>
      </c>
      <c r="D15" s="284">
        <v>2.3218399999999999</v>
      </c>
    </row>
    <row r="16" spans="1:4" s="56" customFormat="1" ht="15" customHeight="1">
      <c r="A16" s="56" t="s">
        <v>791</v>
      </c>
      <c r="B16" s="475"/>
      <c r="C16" s="475"/>
      <c r="D16" s="475"/>
    </row>
    <row r="17" spans="1:1" ht="15" customHeight="1">
      <c r="A17" s="56" t="s">
        <v>792</v>
      </c>
    </row>
    <row r="18" spans="1:1" ht="15" customHeight="1">
      <c r="A18" s="476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6"/>
  <sheetViews>
    <sheetView zoomScale="110" zoomScaleNormal="110" workbookViewId="0"/>
  </sheetViews>
  <sheetFormatPr defaultColWidth="8.875" defaultRowHeight="15" customHeight="1"/>
  <cols>
    <col min="1" max="1" width="33.75" style="56" customWidth="1"/>
    <col min="2" max="4" width="17.5" style="56" customWidth="1"/>
    <col min="5" max="16384" width="8.875" style="56"/>
  </cols>
  <sheetData>
    <row r="1" spans="1:4" ht="15" customHeight="1">
      <c r="A1" s="518" t="s">
        <v>861</v>
      </c>
    </row>
    <row r="3" spans="1:4" ht="15" customHeight="1">
      <c r="A3" s="118" t="s">
        <v>793</v>
      </c>
    </row>
    <row r="4" spans="1:4" ht="15" customHeight="1">
      <c r="A4" s="477" t="s">
        <v>592</v>
      </c>
    </row>
    <row r="5" spans="1:4" ht="15" customHeight="1">
      <c r="A5" s="476" t="s">
        <v>794</v>
      </c>
      <c r="B5" s="57"/>
      <c r="C5" s="57"/>
      <c r="D5" s="269" t="s">
        <v>726</v>
      </c>
    </row>
    <row r="6" spans="1:4" ht="15" customHeight="1">
      <c r="A6" s="244" t="s">
        <v>795</v>
      </c>
      <c r="B6" s="128" t="s">
        <v>796</v>
      </c>
      <c r="C6" s="128" t="s">
        <v>797</v>
      </c>
      <c r="D6" s="244" t="s">
        <v>798</v>
      </c>
    </row>
    <row r="7" spans="1:4" ht="15" customHeight="1">
      <c r="A7" s="478" t="s">
        <v>141</v>
      </c>
      <c r="B7" s="479">
        <v>156994</v>
      </c>
      <c r="C7" s="479">
        <f>C8+C12+C16+C24</f>
        <v>157698</v>
      </c>
      <c r="D7" s="479">
        <f>D8+D12+D16+D24</f>
        <v>157099</v>
      </c>
    </row>
    <row r="8" spans="1:4" ht="15" customHeight="1">
      <c r="A8" s="469" t="s">
        <v>799</v>
      </c>
      <c r="B8" s="480">
        <f>+B9+B10+B11</f>
        <v>2137</v>
      </c>
      <c r="C8" s="480">
        <v>1659</v>
      </c>
      <c r="D8" s="480">
        <v>1303</v>
      </c>
    </row>
    <row r="9" spans="1:4" ht="15" customHeight="1">
      <c r="A9" s="472" t="s">
        <v>800</v>
      </c>
      <c r="B9" s="480">
        <v>2114</v>
      </c>
      <c r="C9" s="480">
        <v>1655</v>
      </c>
      <c r="D9" s="480">
        <v>1300</v>
      </c>
    </row>
    <row r="10" spans="1:4" ht="15" customHeight="1">
      <c r="A10" s="472" t="s">
        <v>801</v>
      </c>
      <c r="B10" s="480">
        <v>4</v>
      </c>
      <c r="C10" s="481" t="s">
        <v>461</v>
      </c>
      <c r="D10" s="480">
        <v>3</v>
      </c>
    </row>
    <row r="11" spans="1:4" ht="15" customHeight="1">
      <c r="A11" s="472" t="s">
        <v>802</v>
      </c>
      <c r="B11" s="480">
        <v>19</v>
      </c>
      <c r="C11" s="480">
        <v>4</v>
      </c>
      <c r="D11" s="481" t="s">
        <v>462</v>
      </c>
    </row>
    <row r="12" spans="1:4" ht="15" customHeight="1">
      <c r="A12" s="469" t="s">
        <v>803</v>
      </c>
      <c r="B12" s="480">
        <f>+B13+B14+B15</f>
        <v>48202</v>
      </c>
      <c r="C12" s="480">
        <f>+C13+C14+C15</f>
        <v>43258</v>
      </c>
      <c r="D12" s="480">
        <f>+D13+D14+D15</f>
        <v>38251</v>
      </c>
    </row>
    <row r="13" spans="1:4" ht="15" customHeight="1">
      <c r="A13" s="472" t="s">
        <v>804</v>
      </c>
      <c r="B13" s="480">
        <v>24</v>
      </c>
      <c r="C13" s="480">
        <v>35</v>
      </c>
      <c r="D13" s="480">
        <v>12</v>
      </c>
    </row>
    <row r="14" spans="1:4" ht="15" customHeight="1">
      <c r="A14" s="472" t="s">
        <v>805</v>
      </c>
      <c r="B14" s="480">
        <v>15055</v>
      </c>
      <c r="C14" s="480">
        <v>14535</v>
      </c>
      <c r="D14" s="480">
        <v>13735</v>
      </c>
    </row>
    <row r="15" spans="1:4" ht="15" customHeight="1">
      <c r="A15" s="472" t="s">
        <v>806</v>
      </c>
      <c r="B15" s="480">
        <v>33123</v>
      </c>
      <c r="C15" s="480">
        <v>28688</v>
      </c>
      <c r="D15" s="480">
        <v>24504</v>
      </c>
    </row>
    <row r="16" spans="1:4" ht="15" customHeight="1">
      <c r="A16" s="469" t="s">
        <v>807</v>
      </c>
      <c r="B16" s="480">
        <f>+B17+B18+B19+B20+B21+B22+B23</f>
        <v>104543</v>
      </c>
      <c r="C16" s="480">
        <f>+C17+C18+C19+C20+C21+C22+C23</f>
        <v>108533</v>
      </c>
      <c r="D16" s="480">
        <f>+D17+D18+D19+D20+D21+D22+D23</f>
        <v>111909</v>
      </c>
    </row>
    <row r="17" spans="1:4" ht="15" customHeight="1">
      <c r="A17" s="472" t="s">
        <v>808</v>
      </c>
      <c r="B17" s="480">
        <v>737</v>
      </c>
      <c r="C17" s="480">
        <v>727</v>
      </c>
      <c r="D17" s="480">
        <v>471</v>
      </c>
    </row>
    <row r="18" spans="1:4" ht="15" customHeight="1">
      <c r="A18" s="472" t="s">
        <v>809</v>
      </c>
      <c r="B18" s="480">
        <v>11722</v>
      </c>
      <c r="C18" s="480">
        <v>12453</v>
      </c>
      <c r="D18" s="480">
        <v>17535</v>
      </c>
    </row>
    <row r="19" spans="1:4" ht="15" customHeight="1">
      <c r="A19" s="472" t="s">
        <v>810</v>
      </c>
      <c r="B19" s="480">
        <v>41613</v>
      </c>
      <c r="C19" s="480">
        <v>41433</v>
      </c>
      <c r="D19" s="480">
        <v>40410</v>
      </c>
    </row>
    <row r="20" spans="1:4" ht="15" customHeight="1">
      <c r="A20" s="472" t="s">
        <v>811</v>
      </c>
      <c r="B20" s="480">
        <v>7686</v>
      </c>
      <c r="C20" s="480">
        <v>6498</v>
      </c>
      <c r="D20" s="480">
        <v>5355</v>
      </c>
    </row>
    <row r="21" spans="1:4" ht="15" customHeight="1">
      <c r="A21" s="472" t="s">
        <v>812</v>
      </c>
      <c r="B21" s="480">
        <v>2468</v>
      </c>
      <c r="C21" s="480">
        <v>2890</v>
      </c>
      <c r="D21" s="480">
        <v>3046</v>
      </c>
    </row>
    <row r="22" spans="1:4" ht="15" customHeight="1">
      <c r="A22" s="472" t="s">
        <v>813</v>
      </c>
      <c r="B22" s="480">
        <v>36076</v>
      </c>
      <c r="C22" s="480">
        <v>40196</v>
      </c>
      <c r="D22" s="480">
        <v>40910</v>
      </c>
    </row>
    <row r="23" spans="1:4" ht="15" customHeight="1">
      <c r="A23" s="472" t="s">
        <v>814</v>
      </c>
      <c r="B23" s="480">
        <v>4241</v>
      </c>
      <c r="C23" s="480">
        <v>4336</v>
      </c>
      <c r="D23" s="480">
        <v>4182</v>
      </c>
    </row>
    <row r="24" spans="1:4" ht="15" customHeight="1">
      <c r="A24" s="473" t="s">
        <v>815</v>
      </c>
      <c r="B24" s="342">
        <v>2112</v>
      </c>
      <c r="C24" s="342">
        <v>4248</v>
      </c>
      <c r="D24" s="342">
        <v>5636</v>
      </c>
    </row>
    <row r="25" spans="1:4" ht="15" customHeight="1">
      <c r="A25" s="56" t="s">
        <v>816</v>
      </c>
      <c r="B25" s="358"/>
      <c r="C25" s="358"/>
      <c r="D25" s="358"/>
    </row>
    <row r="26" spans="1:4" ht="15" customHeight="1">
      <c r="B26" s="358"/>
      <c r="C26" s="358"/>
    </row>
    <row r="27" spans="1:4" ht="15" customHeight="1">
      <c r="A27" s="476" t="s">
        <v>817</v>
      </c>
      <c r="C27" s="269"/>
      <c r="D27" s="269" t="s">
        <v>47</v>
      </c>
    </row>
    <row r="28" spans="1:4" ht="15" customHeight="1">
      <c r="A28" s="244" t="s">
        <v>795</v>
      </c>
      <c r="B28" s="231" t="s">
        <v>818</v>
      </c>
      <c r="C28" s="231" t="s">
        <v>594</v>
      </c>
      <c r="D28" s="231" t="s">
        <v>819</v>
      </c>
    </row>
    <row r="29" spans="1:4" ht="15" customHeight="1">
      <c r="A29" s="478" t="s">
        <v>141</v>
      </c>
      <c r="B29" s="479">
        <v>157390</v>
      </c>
      <c r="C29" s="482">
        <v>160205</v>
      </c>
      <c r="D29" s="482">
        <v>158558</v>
      </c>
    </row>
    <row r="30" spans="1:4" ht="15" customHeight="1">
      <c r="A30" s="469" t="s">
        <v>799</v>
      </c>
      <c r="B30" s="480">
        <v>1169</v>
      </c>
      <c r="C30" s="236">
        <v>1187</v>
      </c>
      <c r="D30" s="236">
        <v>1059</v>
      </c>
    </row>
    <row r="31" spans="1:4" ht="15" customHeight="1">
      <c r="A31" s="472" t="s">
        <v>800</v>
      </c>
      <c r="B31" s="480">
        <v>1162</v>
      </c>
      <c r="C31" s="483">
        <v>1174</v>
      </c>
      <c r="D31" s="483">
        <v>1056</v>
      </c>
    </row>
    <row r="32" spans="1:4" ht="15" customHeight="1">
      <c r="A32" s="472" t="s">
        <v>801</v>
      </c>
      <c r="B32" s="480">
        <v>3</v>
      </c>
      <c r="C32" s="483">
        <v>8</v>
      </c>
      <c r="D32" s="483">
        <v>2</v>
      </c>
    </row>
    <row r="33" spans="1:4" ht="15" customHeight="1">
      <c r="A33" s="472" t="s">
        <v>802</v>
      </c>
      <c r="B33" s="480">
        <v>4</v>
      </c>
      <c r="C33" s="483">
        <v>5</v>
      </c>
      <c r="D33" s="483">
        <v>1</v>
      </c>
    </row>
    <row r="34" spans="1:4" ht="15" customHeight="1">
      <c r="A34" s="469" t="s">
        <v>803</v>
      </c>
      <c r="B34" s="480">
        <v>32822</v>
      </c>
      <c r="C34" s="236">
        <v>33985</v>
      </c>
      <c r="D34" s="236">
        <v>32006</v>
      </c>
    </row>
    <row r="35" spans="1:4" ht="15" customHeight="1">
      <c r="A35" s="472" t="s">
        <v>820</v>
      </c>
      <c r="B35" s="480">
        <v>14</v>
      </c>
      <c r="C35" s="483">
        <v>18</v>
      </c>
      <c r="D35" s="483">
        <v>8</v>
      </c>
    </row>
    <row r="36" spans="1:4" ht="15" customHeight="1">
      <c r="A36" s="472" t="s">
        <v>805</v>
      </c>
      <c r="B36" s="480">
        <v>12039</v>
      </c>
      <c r="C36" s="483">
        <v>12380</v>
      </c>
      <c r="D36" s="483">
        <v>12282</v>
      </c>
    </row>
    <row r="37" spans="1:4" ht="15" customHeight="1">
      <c r="A37" s="472" t="s">
        <v>806</v>
      </c>
      <c r="B37" s="480">
        <v>20769</v>
      </c>
      <c r="C37" s="483">
        <v>21587</v>
      </c>
      <c r="D37" s="483">
        <v>19716</v>
      </c>
    </row>
    <row r="38" spans="1:4" ht="15" customHeight="1">
      <c r="A38" s="469" t="s">
        <v>807</v>
      </c>
      <c r="B38" s="480">
        <v>107733</v>
      </c>
      <c r="C38" s="236">
        <v>111193</v>
      </c>
      <c r="D38" s="236">
        <v>119780</v>
      </c>
    </row>
    <row r="39" spans="1:4" ht="15" customHeight="1">
      <c r="A39" s="472" t="s">
        <v>808</v>
      </c>
      <c r="B39" s="480">
        <v>523</v>
      </c>
      <c r="C39" s="236">
        <v>541</v>
      </c>
      <c r="D39" s="236">
        <v>511</v>
      </c>
    </row>
    <row r="40" spans="1:4" ht="15" customHeight="1">
      <c r="A40" s="472" t="s">
        <v>821</v>
      </c>
      <c r="B40" s="480">
        <v>6107</v>
      </c>
      <c r="C40" s="236">
        <v>6699</v>
      </c>
      <c r="D40" s="236">
        <v>7543</v>
      </c>
    </row>
    <row r="41" spans="1:4" ht="15" customHeight="1">
      <c r="A41" s="472" t="s">
        <v>822</v>
      </c>
      <c r="B41" s="480">
        <v>11970</v>
      </c>
      <c r="C41" s="236">
        <v>11933</v>
      </c>
      <c r="D41" s="236">
        <v>13089</v>
      </c>
    </row>
    <row r="42" spans="1:4" ht="15" customHeight="1">
      <c r="A42" s="472" t="s">
        <v>823</v>
      </c>
      <c r="B42" s="480">
        <v>29276</v>
      </c>
      <c r="C42" s="236">
        <v>27288</v>
      </c>
      <c r="D42" s="236">
        <v>28104</v>
      </c>
    </row>
    <row r="43" spans="1:4" ht="15" customHeight="1">
      <c r="A43" s="472" t="s">
        <v>824</v>
      </c>
      <c r="B43" s="480">
        <v>5134</v>
      </c>
      <c r="C43" s="236">
        <v>4885</v>
      </c>
      <c r="D43" s="236">
        <v>4639</v>
      </c>
    </row>
    <row r="44" spans="1:4" ht="15" customHeight="1">
      <c r="A44" s="472" t="s">
        <v>825</v>
      </c>
      <c r="B44" s="480">
        <v>3868</v>
      </c>
      <c r="C44" s="236">
        <v>4450</v>
      </c>
      <c r="D44" s="236">
        <v>4843</v>
      </c>
    </row>
    <row r="45" spans="1:4" ht="15" customHeight="1">
      <c r="A45" s="484" t="s">
        <v>826</v>
      </c>
      <c r="B45" s="480">
        <v>5061</v>
      </c>
      <c r="C45" s="236">
        <v>5248</v>
      </c>
      <c r="D45" s="236">
        <v>5767</v>
      </c>
    </row>
    <row r="46" spans="1:4" ht="15" customHeight="1">
      <c r="A46" s="472" t="s">
        <v>827</v>
      </c>
      <c r="B46" s="480">
        <v>8663</v>
      </c>
      <c r="C46" s="236">
        <v>8460</v>
      </c>
      <c r="D46" s="236">
        <v>8329</v>
      </c>
    </row>
    <row r="47" spans="1:4" ht="15" customHeight="1">
      <c r="A47" s="472" t="s">
        <v>828</v>
      </c>
      <c r="B47" s="480">
        <v>5730</v>
      </c>
      <c r="C47" s="236">
        <v>5651</v>
      </c>
      <c r="D47" s="236">
        <v>5607</v>
      </c>
    </row>
    <row r="48" spans="1:4" ht="15" customHeight="1">
      <c r="A48" s="472" t="s">
        <v>829</v>
      </c>
      <c r="B48" s="480">
        <v>5712</v>
      </c>
      <c r="C48" s="236">
        <v>6262</v>
      </c>
      <c r="D48" s="236">
        <v>7231</v>
      </c>
    </row>
    <row r="49" spans="1:4" ht="15" customHeight="1">
      <c r="A49" s="472" t="s">
        <v>830</v>
      </c>
      <c r="B49" s="480">
        <v>11696</v>
      </c>
      <c r="C49" s="236">
        <v>14745</v>
      </c>
      <c r="D49" s="236">
        <v>17820</v>
      </c>
    </row>
    <row r="50" spans="1:4" ht="15" customHeight="1">
      <c r="A50" s="472" t="s">
        <v>831</v>
      </c>
      <c r="B50" s="480">
        <v>528</v>
      </c>
      <c r="C50" s="236">
        <v>797</v>
      </c>
      <c r="D50" s="236">
        <v>638</v>
      </c>
    </row>
    <row r="51" spans="1:4" ht="15" customHeight="1">
      <c r="A51" s="484" t="s">
        <v>832</v>
      </c>
      <c r="B51" s="480">
        <v>9489</v>
      </c>
      <c r="C51" s="236">
        <v>9809</v>
      </c>
      <c r="D51" s="236">
        <v>11055</v>
      </c>
    </row>
    <row r="52" spans="1:4" ht="15" customHeight="1">
      <c r="A52" s="484" t="s">
        <v>833</v>
      </c>
      <c r="B52" s="480">
        <v>3976</v>
      </c>
      <c r="C52" s="236">
        <v>4425</v>
      </c>
      <c r="D52" s="236">
        <v>4604</v>
      </c>
    </row>
    <row r="53" spans="1:4" ht="15" customHeight="1">
      <c r="A53" s="473" t="s">
        <v>815</v>
      </c>
      <c r="B53" s="342">
        <v>15666</v>
      </c>
      <c r="C53" s="485">
        <v>13840</v>
      </c>
      <c r="D53" s="485">
        <v>5713</v>
      </c>
    </row>
    <row r="54" spans="1:4" ht="15" customHeight="1">
      <c r="A54" s="56" t="s">
        <v>816</v>
      </c>
      <c r="B54" s="358"/>
      <c r="D54" s="358"/>
    </row>
    <row r="55" spans="1:4" ht="15" customHeight="1">
      <c r="A55" s="476"/>
      <c r="B55" s="358"/>
    </row>
    <row r="56" spans="1:4" ht="15" customHeight="1">
      <c r="A56" s="326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4"/>
  <sheetViews>
    <sheetView zoomScale="110" zoomScaleNormal="110" workbookViewId="0"/>
  </sheetViews>
  <sheetFormatPr defaultColWidth="11.25" defaultRowHeight="15" customHeight="1"/>
  <cols>
    <col min="1" max="1" width="11.25" style="22" customWidth="1"/>
    <col min="2" max="7" width="12.5" style="22" customWidth="1"/>
    <col min="8" max="16384" width="11.25" style="22"/>
  </cols>
  <sheetData>
    <row r="1" spans="1:7" s="9" customFormat="1" ht="15" customHeight="1">
      <c r="A1" s="516" t="s">
        <v>861</v>
      </c>
    </row>
    <row r="2" spans="1:7" s="9" customFormat="1" ht="15" customHeight="1"/>
    <row r="3" spans="1:7" ht="15" customHeight="1">
      <c r="A3" s="1" t="s">
        <v>834</v>
      </c>
    </row>
    <row r="4" spans="1:7" ht="15" customHeight="1">
      <c r="A4" s="486" t="s">
        <v>452</v>
      </c>
      <c r="G4" s="487" t="s">
        <v>835</v>
      </c>
    </row>
    <row r="5" spans="1:7" s="9" customFormat="1" ht="15" customHeight="1">
      <c r="A5" s="522" t="s">
        <v>2</v>
      </c>
      <c r="B5" s="580" t="s">
        <v>836</v>
      </c>
      <c r="C5" s="582"/>
      <c r="D5" s="580" t="s">
        <v>837</v>
      </c>
      <c r="E5" s="582"/>
      <c r="F5" s="580" t="s">
        <v>838</v>
      </c>
      <c r="G5" s="581"/>
    </row>
    <row r="6" spans="1:7" s="9" customFormat="1" ht="15" customHeight="1">
      <c r="A6" s="523"/>
      <c r="B6" s="11" t="s">
        <v>839</v>
      </c>
      <c r="C6" s="11" t="s">
        <v>840</v>
      </c>
      <c r="D6" s="11" t="s">
        <v>48</v>
      </c>
      <c r="E6" s="11" t="s">
        <v>98</v>
      </c>
      <c r="F6" s="11" t="s">
        <v>48</v>
      </c>
      <c r="G6" s="488" t="s">
        <v>98</v>
      </c>
    </row>
    <row r="7" spans="1:7" ht="15" customHeight="1">
      <c r="A7" s="14" t="s">
        <v>841</v>
      </c>
      <c r="B7" s="489">
        <v>49585</v>
      </c>
      <c r="C7" s="490">
        <v>59.76</v>
      </c>
      <c r="D7" s="491">
        <v>12283</v>
      </c>
      <c r="E7" s="492">
        <v>1</v>
      </c>
      <c r="F7" s="493">
        <f t="shared" ref="F7:G18" si="0">+D7/B7*100</f>
        <v>24.771604315821317</v>
      </c>
      <c r="G7" s="493">
        <f t="shared" si="0"/>
        <v>1.6733601070950468</v>
      </c>
    </row>
    <row r="8" spans="1:7" ht="15" customHeight="1">
      <c r="A8" s="14">
        <v>40</v>
      </c>
      <c r="B8" s="489">
        <v>76571</v>
      </c>
      <c r="C8" s="490">
        <v>59.73</v>
      </c>
      <c r="D8" s="491">
        <v>31807</v>
      </c>
      <c r="E8" s="492">
        <v>4.4000000000000004</v>
      </c>
      <c r="F8" s="493">
        <f t="shared" si="0"/>
        <v>41.539225032975928</v>
      </c>
      <c r="G8" s="493">
        <f t="shared" si="0"/>
        <v>7.3664825046040523</v>
      </c>
    </row>
    <row r="9" spans="1:7" ht="15" customHeight="1">
      <c r="A9" s="14">
        <v>45</v>
      </c>
      <c r="B9" s="489">
        <v>139368</v>
      </c>
      <c r="C9" s="490">
        <v>59.73</v>
      </c>
      <c r="D9" s="491">
        <v>83645</v>
      </c>
      <c r="E9" s="492">
        <v>11.2</v>
      </c>
      <c r="F9" s="493">
        <f t="shared" si="0"/>
        <v>60.017364100797884</v>
      </c>
      <c r="G9" s="493">
        <f t="shared" si="0"/>
        <v>18.751046375355767</v>
      </c>
    </row>
    <row r="10" spans="1:7" ht="15" customHeight="1">
      <c r="A10" s="14">
        <v>50</v>
      </c>
      <c r="B10" s="489">
        <v>195917</v>
      </c>
      <c r="C10" s="490">
        <v>59.73</v>
      </c>
      <c r="D10" s="491">
        <v>145148</v>
      </c>
      <c r="E10" s="492">
        <v>20.5</v>
      </c>
      <c r="F10" s="493">
        <f t="shared" si="0"/>
        <v>74.086475395192863</v>
      </c>
      <c r="G10" s="493">
        <f t="shared" si="0"/>
        <v>34.321111669177967</v>
      </c>
    </row>
    <row r="11" spans="1:7" ht="15" customHeight="1">
      <c r="A11" s="14">
        <v>55</v>
      </c>
      <c r="B11" s="489">
        <v>223241</v>
      </c>
      <c r="C11" s="490">
        <v>59.73</v>
      </c>
      <c r="D11" s="491">
        <v>181991</v>
      </c>
      <c r="E11" s="492">
        <v>23.9</v>
      </c>
      <c r="F11" s="493">
        <f t="shared" si="0"/>
        <v>81.52221142173704</v>
      </c>
      <c r="G11" s="493">
        <f t="shared" si="0"/>
        <v>40.013393604553826</v>
      </c>
    </row>
    <row r="12" spans="1:7" ht="15" customHeight="1">
      <c r="A12" s="14">
        <v>60</v>
      </c>
      <c r="B12" s="489">
        <v>253479</v>
      </c>
      <c r="C12" s="490">
        <v>59.73</v>
      </c>
      <c r="D12" s="491">
        <v>218151</v>
      </c>
      <c r="E12" s="492">
        <v>27.5</v>
      </c>
      <c r="F12" s="493">
        <f t="shared" si="0"/>
        <v>86.062750760418027</v>
      </c>
      <c r="G12" s="493">
        <f t="shared" si="0"/>
        <v>46.04051565377533</v>
      </c>
    </row>
    <row r="13" spans="1:7" ht="15" customHeight="1">
      <c r="A13" s="14" t="s">
        <v>842</v>
      </c>
      <c r="B13" s="489">
        <v>285259</v>
      </c>
      <c r="C13" s="490">
        <v>60.31</v>
      </c>
      <c r="D13" s="491">
        <v>253484</v>
      </c>
      <c r="E13" s="492">
        <v>29.8</v>
      </c>
      <c r="F13" s="493">
        <f t="shared" si="0"/>
        <v>88.86100000350558</v>
      </c>
      <c r="G13" s="493">
        <f t="shared" si="0"/>
        <v>49.411374564748797</v>
      </c>
    </row>
    <row r="14" spans="1:7" ht="15" customHeight="1">
      <c r="A14" s="23">
        <v>7</v>
      </c>
      <c r="B14" s="489">
        <v>298253</v>
      </c>
      <c r="C14" s="494">
        <v>60.31</v>
      </c>
      <c r="D14" s="447">
        <v>268857</v>
      </c>
      <c r="E14" s="495">
        <v>31.2</v>
      </c>
      <c r="F14" s="493">
        <f t="shared" si="0"/>
        <v>90.143938200118683</v>
      </c>
      <c r="G14" s="493">
        <f t="shared" si="0"/>
        <v>51.732714309401416</v>
      </c>
    </row>
    <row r="15" spans="1:7" ht="15" customHeight="1">
      <c r="A15" s="43">
        <v>12</v>
      </c>
      <c r="B15" s="447">
        <v>308307</v>
      </c>
      <c r="C15" s="494">
        <v>60.31</v>
      </c>
      <c r="D15" s="447">
        <v>277421</v>
      </c>
      <c r="E15" s="495">
        <v>31.1</v>
      </c>
      <c r="F15" s="496">
        <f t="shared" si="0"/>
        <v>89.982063332976551</v>
      </c>
      <c r="G15" s="496">
        <f t="shared" si="0"/>
        <v>51.566904327640529</v>
      </c>
    </row>
    <row r="16" spans="1:7" ht="15" customHeight="1">
      <c r="A16" s="43">
        <v>17</v>
      </c>
      <c r="B16" s="447">
        <v>315792</v>
      </c>
      <c r="C16" s="494">
        <v>60.31</v>
      </c>
      <c r="D16" s="447">
        <v>284642</v>
      </c>
      <c r="E16" s="495">
        <v>31.1</v>
      </c>
      <c r="F16" s="496">
        <f t="shared" si="0"/>
        <v>90.13591224603536</v>
      </c>
      <c r="G16" s="496">
        <f t="shared" si="0"/>
        <v>51.566904327640529</v>
      </c>
    </row>
    <row r="17" spans="1:7" ht="15" customHeight="1">
      <c r="A17" s="23">
        <v>22</v>
      </c>
      <c r="B17" s="489">
        <v>326313</v>
      </c>
      <c r="C17" s="494">
        <v>60.31</v>
      </c>
      <c r="D17" s="447">
        <v>292540</v>
      </c>
      <c r="E17" s="495">
        <v>31.4</v>
      </c>
      <c r="F17" s="496">
        <f t="shared" si="0"/>
        <v>89.65012120264899</v>
      </c>
      <c r="G17" s="496">
        <f t="shared" si="0"/>
        <v>52.064334272923233</v>
      </c>
    </row>
    <row r="18" spans="1:7" ht="15" customHeight="1">
      <c r="A18" s="23">
        <v>27</v>
      </c>
      <c r="B18" s="489">
        <v>337498</v>
      </c>
      <c r="C18" s="494">
        <v>60.24</v>
      </c>
      <c r="D18" s="447">
        <v>304711</v>
      </c>
      <c r="E18" s="495">
        <v>32.619999999999997</v>
      </c>
      <c r="F18" s="496">
        <f t="shared" si="0"/>
        <v>90.285275764597131</v>
      </c>
      <c r="G18" s="496">
        <f t="shared" si="0"/>
        <v>54.150066401062411</v>
      </c>
    </row>
    <row r="19" spans="1:7" ht="15" customHeight="1">
      <c r="A19" s="497" t="s">
        <v>843</v>
      </c>
      <c r="B19" s="498">
        <v>341621</v>
      </c>
      <c r="C19" s="499">
        <v>60.24</v>
      </c>
      <c r="D19" s="450">
        <v>311178</v>
      </c>
      <c r="E19" s="500">
        <v>34.14</v>
      </c>
      <c r="F19" s="501">
        <v>91.088662582218305</v>
      </c>
      <c r="G19" s="501">
        <v>56.673306772908361</v>
      </c>
    </row>
    <row r="20" spans="1:7" s="9" customFormat="1" ht="15" customHeight="1">
      <c r="A20" s="9" t="s">
        <v>844</v>
      </c>
      <c r="B20" s="502"/>
      <c r="C20" s="502"/>
      <c r="D20" s="502"/>
      <c r="E20" s="502"/>
      <c r="F20" s="502"/>
      <c r="G20" s="502"/>
    </row>
    <row r="21" spans="1:7" s="9" customFormat="1" ht="15" customHeight="1">
      <c r="A21" s="9" t="s">
        <v>845</v>
      </c>
    </row>
    <row r="22" spans="1:7" s="9" customFormat="1" ht="15" customHeight="1">
      <c r="A22" s="9" t="s">
        <v>846</v>
      </c>
    </row>
    <row r="23" spans="1:7" s="9" customFormat="1" ht="15" customHeight="1"/>
    <row r="24" spans="1:7" ht="15" customHeight="1">
      <c r="A24" s="9"/>
      <c r="B24" s="9"/>
      <c r="C24" s="9"/>
      <c r="D24" s="9"/>
      <c r="E24" s="9"/>
      <c r="F24" s="9"/>
      <c r="G24" s="9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6"/>
  <sheetViews>
    <sheetView zoomScale="110" zoomScaleNormal="110" workbookViewId="0"/>
  </sheetViews>
  <sheetFormatPr defaultColWidth="8.75" defaultRowHeight="15" customHeight="1"/>
  <cols>
    <col min="1" max="1" width="8.75" style="56" customWidth="1"/>
    <col min="2" max="2" width="8.125" style="56" customWidth="1"/>
    <col min="3" max="3" width="6.25" style="56" customWidth="1"/>
    <col min="4" max="4" width="8.125" style="56" customWidth="1"/>
    <col min="5" max="5" width="6.25" style="56" customWidth="1"/>
    <col min="6" max="6" width="8.125" style="56" customWidth="1"/>
    <col min="7" max="7" width="6.25" style="56" customWidth="1"/>
    <col min="8" max="8" width="8.125" style="56" customWidth="1"/>
    <col min="9" max="9" width="6.25" style="56" customWidth="1"/>
    <col min="10" max="10" width="8.125" style="56" customWidth="1"/>
    <col min="11" max="11" width="6.25" style="56" customWidth="1"/>
    <col min="12" max="12" width="5.625" style="56" customWidth="1"/>
    <col min="13" max="16384" width="8.75" style="56"/>
  </cols>
  <sheetData>
    <row r="1" spans="1:12" ht="15" customHeight="1">
      <c r="A1" s="518" t="s">
        <v>861</v>
      </c>
    </row>
    <row r="3" spans="1:12" ht="15" customHeight="1">
      <c r="A3" s="118" t="s">
        <v>847</v>
      </c>
    </row>
    <row r="4" spans="1:12" ht="15" customHeight="1">
      <c r="A4" s="268" t="s">
        <v>848</v>
      </c>
      <c r="L4" s="269" t="s">
        <v>849</v>
      </c>
    </row>
    <row r="5" spans="1:12" ht="15" customHeight="1">
      <c r="A5" s="534" t="s">
        <v>2</v>
      </c>
      <c r="B5" s="503" t="s">
        <v>850</v>
      </c>
      <c r="C5" s="504"/>
      <c r="D5" s="583" t="s">
        <v>851</v>
      </c>
      <c r="E5" s="584"/>
      <c r="F5" s="503" t="s">
        <v>852</v>
      </c>
      <c r="G5" s="504"/>
      <c r="H5" s="503" t="s">
        <v>853</v>
      </c>
      <c r="I5" s="504"/>
      <c r="J5" s="503" t="s">
        <v>854</v>
      </c>
      <c r="K5" s="505"/>
      <c r="L5" s="585" t="s">
        <v>855</v>
      </c>
    </row>
    <row r="6" spans="1:12" ht="15" customHeight="1">
      <c r="A6" s="538"/>
      <c r="B6" s="506"/>
      <c r="C6" s="507" t="s">
        <v>856</v>
      </c>
      <c r="D6" s="508"/>
      <c r="E6" s="507" t="s">
        <v>856</v>
      </c>
      <c r="F6" s="506"/>
      <c r="G6" s="507" t="s">
        <v>856</v>
      </c>
      <c r="H6" s="508"/>
      <c r="I6" s="507" t="s">
        <v>856</v>
      </c>
      <c r="J6" s="508"/>
      <c r="K6" s="507" t="s">
        <v>856</v>
      </c>
      <c r="L6" s="586"/>
    </row>
    <row r="7" spans="1:12" ht="15" customHeight="1">
      <c r="A7" s="48" t="s">
        <v>417</v>
      </c>
      <c r="B7" s="338">
        <v>49585</v>
      </c>
      <c r="C7" s="509" t="s">
        <v>461</v>
      </c>
      <c r="D7" s="510">
        <v>2021</v>
      </c>
      <c r="E7" s="509" t="s">
        <v>462</v>
      </c>
      <c r="F7" s="510">
        <v>6341</v>
      </c>
      <c r="G7" s="509" t="s">
        <v>462</v>
      </c>
      <c r="H7" s="510">
        <v>4320</v>
      </c>
      <c r="I7" s="509" t="s">
        <v>462</v>
      </c>
      <c r="J7" s="510">
        <v>45265</v>
      </c>
      <c r="K7" s="509" t="s">
        <v>462</v>
      </c>
      <c r="L7" s="278">
        <f t="shared" ref="L7:L14" si="0">+J7/B7*100</f>
        <v>91.287687808813146</v>
      </c>
    </row>
    <row r="8" spans="1:12" ht="15" customHeight="1">
      <c r="A8" s="48">
        <v>40</v>
      </c>
      <c r="B8" s="338">
        <v>76571</v>
      </c>
      <c r="C8" s="511">
        <f t="shared" ref="C8:C14" si="1">+(B8-B7)/B7*100</f>
        <v>54.42371684985379</v>
      </c>
      <c r="D8" s="510">
        <v>5501</v>
      </c>
      <c r="E8" s="511">
        <f t="shared" ref="E8:E14" si="2">+(D8-D7)/D7*100</f>
        <v>172.19198416625431</v>
      </c>
      <c r="F8" s="510">
        <v>16143</v>
      </c>
      <c r="G8" s="511">
        <f t="shared" ref="G8:G14" si="3">+(F8-F7)/F7*100</f>
        <v>154.58129632550072</v>
      </c>
      <c r="H8" s="510">
        <v>10642</v>
      </c>
      <c r="I8" s="511">
        <f t="shared" ref="I8:I14" si="4">+(H8-H7)/H7*100</f>
        <v>146.34259259259258</v>
      </c>
      <c r="J8" s="510">
        <v>65929</v>
      </c>
      <c r="K8" s="511">
        <f t="shared" ref="K8:K14" si="5">+(J8-J7)/J7*100</f>
        <v>45.651165359549324</v>
      </c>
      <c r="L8" s="278">
        <f t="shared" si="0"/>
        <v>86.101787883141128</v>
      </c>
    </row>
    <row r="9" spans="1:12" ht="15" customHeight="1">
      <c r="A9" s="48">
        <v>45</v>
      </c>
      <c r="B9" s="338">
        <v>139368</v>
      </c>
      <c r="C9" s="511">
        <f t="shared" si="1"/>
        <v>82.011466482088522</v>
      </c>
      <c r="D9" s="510">
        <v>10138</v>
      </c>
      <c r="E9" s="511">
        <f t="shared" si="2"/>
        <v>84.293764770041818</v>
      </c>
      <c r="F9" s="510">
        <v>35246</v>
      </c>
      <c r="G9" s="511">
        <f t="shared" si="3"/>
        <v>118.3361209192839</v>
      </c>
      <c r="H9" s="510">
        <v>25108</v>
      </c>
      <c r="I9" s="511">
        <f t="shared" si="4"/>
        <v>135.93309528284158</v>
      </c>
      <c r="J9" s="510">
        <v>114260</v>
      </c>
      <c r="K9" s="511">
        <f t="shared" si="5"/>
        <v>73.307649137708751</v>
      </c>
      <c r="L9" s="278">
        <f t="shared" si="0"/>
        <v>81.984386659778437</v>
      </c>
    </row>
    <row r="10" spans="1:12" ht="15" customHeight="1">
      <c r="A10" s="48">
        <v>50</v>
      </c>
      <c r="B10" s="338">
        <v>195917</v>
      </c>
      <c r="C10" s="511">
        <f t="shared" si="1"/>
        <v>40.575311405774642</v>
      </c>
      <c r="D10" s="510">
        <v>16540</v>
      </c>
      <c r="E10" s="511">
        <f t="shared" si="2"/>
        <v>63.148550009863882</v>
      </c>
      <c r="F10" s="510">
        <v>50184</v>
      </c>
      <c r="G10" s="511">
        <f t="shared" si="3"/>
        <v>42.382114282471775</v>
      </c>
      <c r="H10" s="510">
        <v>33644</v>
      </c>
      <c r="I10" s="511">
        <f t="shared" si="4"/>
        <v>33.997132388083479</v>
      </c>
      <c r="J10" s="510">
        <v>162273</v>
      </c>
      <c r="K10" s="511">
        <f t="shared" si="5"/>
        <v>42.020829686679498</v>
      </c>
      <c r="L10" s="278">
        <f t="shared" si="0"/>
        <v>82.827421816381431</v>
      </c>
    </row>
    <row r="11" spans="1:12" ht="15" customHeight="1">
      <c r="A11" s="48">
        <v>55</v>
      </c>
      <c r="B11" s="338">
        <v>223021</v>
      </c>
      <c r="C11" s="511">
        <f t="shared" si="1"/>
        <v>13.834429886125246</v>
      </c>
      <c r="D11" s="510">
        <v>23603</v>
      </c>
      <c r="E11" s="511">
        <f t="shared" si="2"/>
        <v>42.70253929866989</v>
      </c>
      <c r="F11" s="510">
        <v>62079</v>
      </c>
      <c r="G11" s="511">
        <f t="shared" si="3"/>
        <v>23.702773792443807</v>
      </c>
      <c r="H11" s="510">
        <v>38476</v>
      </c>
      <c r="I11" s="511">
        <f t="shared" si="4"/>
        <v>14.362144810367376</v>
      </c>
      <c r="J11" s="510">
        <v>184545</v>
      </c>
      <c r="K11" s="511">
        <f t="shared" si="5"/>
        <v>13.725018949547984</v>
      </c>
      <c r="L11" s="278">
        <f t="shared" si="0"/>
        <v>82.747812986221021</v>
      </c>
    </row>
    <row r="12" spans="1:12" ht="15" customHeight="1">
      <c r="A12" s="48">
        <v>60</v>
      </c>
      <c r="B12" s="338">
        <v>253368</v>
      </c>
      <c r="C12" s="511">
        <f t="shared" si="1"/>
        <v>13.607238780204556</v>
      </c>
      <c r="D12" s="510">
        <v>30431</v>
      </c>
      <c r="E12" s="511">
        <f t="shared" si="2"/>
        <v>28.928526034826081</v>
      </c>
      <c r="F12" s="510">
        <v>79992</v>
      </c>
      <c r="G12" s="511">
        <f t="shared" si="3"/>
        <v>28.855168414439664</v>
      </c>
      <c r="H12" s="510">
        <v>49561</v>
      </c>
      <c r="I12" s="511">
        <f t="shared" si="4"/>
        <v>28.810167377066222</v>
      </c>
      <c r="J12" s="510">
        <v>203807</v>
      </c>
      <c r="K12" s="511">
        <f t="shared" si="5"/>
        <v>10.437562654095208</v>
      </c>
      <c r="L12" s="278">
        <f t="shared" si="0"/>
        <v>80.439124119857283</v>
      </c>
    </row>
    <row r="13" spans="1:12" ht="15" customHeight="1">
      <c r="A13" s="48" t="s">
        <v>857</v>
      </c>
      <c r="B13" s="338">
        <v>283299</v>
      </c>
      <c r="C13" s="511">
        <f t="shared" si="1"/>
        <v>11.813251870796627</v>
      </c>
      <c r="D13" s="510">
        <v>41404</v>
      </c>
      <c r="E13" s="511">
        <f t="shared" si="2"/>
        <v>36.058624429036179</v>
      </c>
      <c r="F13" s="510">
        <v>103334</v>
      </c>
      <c r="G13" s="511">
        <f t="shared" si="3"/>
        <v>29.180418041804181</v>
      </c>
      <c r="H13" s="510">
        <v>61930</v>
      </c>
      <c r="I13" s="511">
        <f t="shared" si="4"/>
        <v>24.957123544722666</v>
      </c>
      <c r="J13" s="510">
        <v>221369</v>
      </c>
      <c r="K13" s="511">
        <f t="shared" si="5"/>
        <v>8.6169758644207501</v>
      </c>
      <c r="L13" s="278">
        <f t="shared" si="0"/>
        <v>78.139703987659686</v>
      </c>
    </row>
    <row r="14" spans="1:12" ht="15" customHeight="1">
      <c r="A14" s="237">
        <v>7</v>
      </c>
      <c r="B14" s="274">
        <v>297307</v>
      </c>
      <c r="C14" s="511">
        <f t="shared" si="1"/>
        <v>4.944599169075782</v>
      </c>
      <c r="D14" s="510">
        <v>44868</v>
      </c>
      <c r="E14" s="511">
        <f t="shared" si="2"/>
        <v>8.3663414162882805</v>
      </c>
      <c r="F14" s="510">
        <v>107416</v>
      </c>
      <c r="G14" s="511">
        <f t="shared" si="3"/>
        <v>3.9502970948574525</v>
      </c>
      <c r="H14" s="510">
        <v>62548</v>
      </c>
      <c r="I14" s="511">
        <f t="shared" si="4"/>
        <v>0.99790085580494092</v>
      </c>
      <c r="J14" s="510">
        <v>234759</v>
      </c>
      <c r="K14" s="511">
        <f t="shared" si="5"/>
        <v>6.0487240760901475</v>
      </c>
      <c r="L14" s="278">
        <f t="shared" si="0"/>
        <v>78.961813882619651</v>
      </c>
    </row>
    <row r="15" spans="1:12" ht="15" customHeight="1">
      <c r="A15" s="237">
        <v>12</v>
      </c>
      <c r="B15" s="274">
        <v>307313</v>
      </c>
      <c r="C15" s="511">
        <v>3.3655447063136759</v>
      </c>
      <c r="D15" s="510">
        <v>45558</v>
      </c>
      <c r="E15" s="511">
        <v>1.5378443434073281</v>
      </c>
      <c r="F15" s="510">
        <v>101114</v>
      </c>
      <c r="G15" s="511">
        <v>-5.8669099575482244</v>
      </c>
      <c r="H15" s="510">
        <v>55556</v>
      </c>
      <c r="I15" s="511">
        <v>-11.178614823815309</v>
      </c>
      <c r="J15" s="510">
        <v>251757</v>
      </c>
      <c r="K15" s="511">
        <v>7.2406169731511882</v>
      </c>
      <c r="L15" s="278">
        <v>81.922014363206245</v>
      </c>
    </row>
    <row r="16" spans="1:12" ht="15" customHeight="1">
      <c r="A16" s="237">
        <v>17</v>
      </c>
      <c r="B16" s="274">
        <v>314651</v>
      </c>
      <c r="C16" s="511">
        <v>2.4</v>
      </c>
      <c r="D16" s="510">
        <v>47223</v>
      </c>
      <c r="E16" s="511">
        <v>3.7</v>
      </c>
      <c r="F16" s="510">
        <v>98048</v>
      </c>
      <c r="G16" s="511">
        <v>-3</v>
      </c>
      <c r="H16" s="510">
        <v>50825</v>
      </c>
      <c r="I16" s="511">
        <v>-8.5</v>
      </c>
      <c r="J16" s="510">
        <v>263826</v>
      </c>
      <c r="K16" s="511">
        <v>4.8</v>
      </c>
      <c r="L16" s="278">
        <v>83.8</v>
      </c>
    </row>
    <row r="17" spans="1:12" ht="15" customHeight="1">
      <c r="A17" s="237">
        <v>22</v>
      </c>
      <c r="B17" s="274">
        <v>325406</v>
      </c>
      <c r="C17" s="511">
        <v>3.4</v>
      </c>
      <c r="D17" s="510">
        <v>49595</v>
      </c>
      <c r="E17" s="511">
        <v>5</v>
      </c>
      <c r="F17" s="510">
        <v>93098</v>
      </c>
      <c r="G17" s="511">
        <v>-5</v>
      </c>
      <c r="H17" s="510">
        <v>43503</v>
      </c>
      <c r="I17" s="511">
        <v>-14.4</v>
      </c>
      <c r="J17" s="510">
        <v>281903</v>
      </c>
      <c r="K17" s="511">
        <v>6.9</v>
      </c>
      <c r="L17" s="278">
        <v>86.6</v>
      </c>
    </row>
    <row r="18" spans="1:12" ht="15" customHeight="1">
      <c r="A18" s="237">
        <v>27</v>
      </c>
      <c r="B18" s="274">
        <v>337498</v>
      </c>
      <c r="C18" s="511">
        <v>3.7</v>
      </c>
      <c r="D18" s="510">
        <v>54508</v>
      </c>
      <c r="E18" s="511">
        <v>9.9</v>
      </c>
      <c r="F18" s="510">
        <v>97291</v>
      </c>
      <c r="G18" s="511">
        <v>4.5</v>
      </c>
      <c r="H18" s="510">
        <v>42783</v>
      </c>
      <c r="I18" s="511">
        <v>-1.7</v>
      </c>
      <c r="J18" s="510">
        <v>294715</v>
      </c>
      <c r="K18" s="511">
        <v>4.5</v>
      </c>
      <c r="L18" s="278">
        <v>87.323480000000004</v>
      </c>
    </row>
    <row r="19" spans="1:12" ht="15" customHeight="1">
      <c r="A19" s="280" t="s">
        <v>858</v>
      </c>
      <c r="B19" s="356">
        <v>341621</v>
      </c>
      <c r="C19" s="512">
        <v>1.2216368689592234</v>
      </c>
      <c r="D19" s="513">
        <v>52827</v>
      </c>
      <c r="E19" s="512">
        <v>-3.0839509796727085</v>
      </c>
      <c r="F19" s="513">
        <v>96334</v>
      </c>
      <c r="G19" s="512">
        <v>-0.98364699715287118</v>
      </c>
      <c r="H19" s="513">
        <v>43507</v>
      </c>
      <c r="I19" s="512">
        <v>1.6922609447677817</v>
      </c>
      <c r="J19" s="513">
        <v>298114</v>
      </c>
      <c r="K19" s="512">
        <v>1.1533176119301698</v>
      </c>
      <c r="L19" s="283">
        <v>87.3</v>
      </c>
    </row>
    <row r="20" spans="1:12" ht="15" customHeight="1">
      <c r="A20" s="56" t="s">
        <v>859</v>
      </c>
      <c r="B20" s="378"/>
      <c r="C20" s="514"/>
      <c r="D20" s="378"/>
      <c r="E20" s="514"/>
      <c r="F20" s="378"/>
      <c r="G20" s="514"/>
      <c r="H20" s="378"/>
      <c r="I20" s="514"/>
      <c r="J20" s="378"/>
      <c r="K20" s="514"/>
      <c r="L20" s="57"/>
    </row>
    <row r="21" spans="1:12" ht="15" customHeight="1">
      <c r="A21" s="9"/>
    </row>
    <row r="22" spans="1:12" ht="15" customHeight="1">
      <c r="A22" s="9"/>
    </row>
    <row r="23" spans="1:12" ht="15" customHeight="1">
      <c r="A23" s="326"/>
    </row>
    <row r="26" spans="1:12" ht="15" customHeight="1">
      <c r="C26" s="515"/>
      <c r="E26" s="515"/>
      <c r="G26" s="515"/>
      <c r="I26" s="515"/>
      <c r="K26" s="515"/>
    </row>
  </sheetData>
  <mergeCells count="3">
    <mergeCell ref="A5:A6"/>
    <mergeCell ref="D5:E5"/>
    <mergeCell ref="L5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 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2024-10-01T08:52:38Z</dcterms:modified>
</cp:coreProperties>
</file>