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563\Desktop\"/>
    </mc:Choice>
  </mc:AlternateContent>
  <bookViews>
    <workbookView xWindow="240" yWindow="60" windowWidth="19395" windowHeight="7155"/>
  </bookViews>
  <sheets>
    <sheet name="目次" sheetId="614" r:id="rId1"/>
    <sheet name="4-1" sheetId="581" r:id="rId2"/>
    <sheet name="4-2" sheetId="582" r:id="rId3"/>
    <sheet name="4-3" sheetId="583" r:id="rId4"/>
    <sheet name="4-4" sheetId="584" r:id="rId5"/>
    <sheet name="4-5" sheetId="585" r:id="rId6"/>
    <sheet name="4-6" sheetId="586" r:id="rId7"/>
    <sheet name="4-7(1)" sheetId="587" r:id="rId8"/>
    <sheet name="4-7(2)" sheetId="588" r:id="rId9"/>
    <sheet name="4-8" sheetId="589" r:id="rId10"/>
    <sheet name="4-9" sheetId="590" r:id="rId11"/>
    <sheet name="4-10" sheetId="591" r:id="rId12"/>
    <sheet name="4-11" sheetId="592" r:id="rId13"/>
    <sheet name="4-12" sheetId="593" r:id="rId14"/>
    <sheet name="4-13" sheetId="594" r:id="rId15"/>
    <sheet name="4-14" sheetId="595" r:id="rId16"/>
    <sheet name="4-15" sheetId="596" r:id="rId17"/>
    <sheet name="4-16" sheetId="597" r:id="rId18"/>
    <sheet name="4-17" sheetId="598" r:id="rId19"/>
    <sheet name="4-18" sheetId="599" r:id="rId20"/>
    <sheet name="4-19" sheetId="600" r:id="rId21"/>
    <sheet name="4-20" sheetId="601" r:id="rId22"/>
    <sheet name="4-21" sheetId="602" r:id="rId23"/>
    <sheet name="4-22" sheetId="603" r:id="rId24"/>
    <sheet name="4-23" sheetId="604" r:id="rId25"/>
    <sheet name="4-24(1)" sheetId="605" r:id="rId26"/>
    <sheet name="4-24(2)" sheetId="606" r:id="rId27"/>
    <sheet name="4-25" sheetId="607" r:id="rId28"/>
    <sheet name="4-26" sheetId="608" r:id="rId29"/>
    <sheet name="4-27" sheetId="609" r:id="rId30"/>
    <sheet name="4-28" sheetId="610" r:id="rId31"/>
    <sheet name="4-29" sheetId="611" r:id="rId32"/>
    <sheet name="4-30" sheetId="612" r:id="rId33"/>
    <sheet name="4-31" sheetId="613" r:id="rId34"/>
  </sheets>
  <definedNames>
    <definedName name="_xlnm._FilterDatabase" localSheetId="1" hidden="1">'4-1'!$A$7:$C$12</definedName>
    <definedName name="_xlnm._FilterDatabase" localSheetId="5" hidden="1">'4-5'!$A$22:$A$25</definedName>
    <definedName name="_xlnm.Print_Area" localSheetId="11">'4-10'!$A$3:$R$24</definedName>
  </definedNames>
  <calcPr calcId="162913" calcMode="manual"/>
</workbook>
</file>

<file path=xl/calcChain.xml><?xml version="1.0" encoding="utf-8"?>
<calcChain xmlns="http://schemas.openxmlformats.org/spreadsheetml/2006/main">
  <c r="G8" i="612" l="1"/>
  <c r="F8" i="612"/>
  <c r="E20" i="610"/>
  <c r="D20" i="610"/>
  <c r="C20" i="610"/>
  <c r="H84" i="608"/>
  <c r="G84" i="608"/>
  <c r="F84" i="608"/>
  <c r="E84" i="608"/>
  <c r="D84" i="608"/>
  <c r="C84" i="608"/>
  <c r="I83" i="608"/>
  <c r="I82" i="608"/>
  <c r="I81" i="608"/>
  <c r="I80" i="608"/>
  <c r="I79" i="608"/>
  <c r="I78" i="608"/>
  <c r="I77" i="608"/>
  <c r="I76" i="608"/>
  <c r="I75" i="608"/>
  <c r="I74" i="608"/>
  <c r="I73" i="608"/>
  <c r="I72" i="608"/>
  <c r="I71" i="608"/>
  <c r="I70" i="608"/>
  <c r="I69" i="608"/>
  <c r="I68" i="608"/>
  <c r="I67" i="608"/>
  <c r="I66" i="608"/>
  <c r="I65" i="608"/>
  <c r="I64" i="608"/>
  <c r="I63" i="608"/>
  <c r="I62" i="608"/>
  <c r="I61" i="608"/>
  <c r="I60" i="608"/>
  <c r="I59" i="608"/>
  <c r="I58" i="608"/>
  <c r="I57" i="608"/>
  <c r="I56" i="608"/>
  <c r="I55" i="608"/>
  <c r="I54" i="608"/>
  <c r="I53" i="608"/>
  <c r="I52" i="608"/>
  <c r="I51" i="608"/>
  <c r="I50" i="608"/>
  <c r="I49" i="608"/>
  <c r="I48" i="608"/>
  <c r="I47" i="608"/>
  <c r="I46" i="608"/>
  <c r="I45" i="608"/>
  <c r="I44" i="608"/>
  <c r="I43" i="608"/>
  <c r="I42" i="608"/>
  <c r="I41" i="608"/>
  <c r="I40" i="608"/>
  <c r="I39" i="608"/>
  <c r="I38" i="608"/>
  <c r="I37" i="608"/>
  <c r="I36" i="608"/>
  <c r="I35" i="608"/>
  <c r="I34" i="608"/>
  <c r="I33" i="608"/>
  <c r="I32" i="608"/>
  <c r="I31" i="608"/>
  <c r="I30" i="608"/>
  <c r="I29" i="608"/>
  <c r="I28" i="608"/>
  <c r="I27" i="608"/>
  <c r="I26" i="608"/>
  <c r="I25" i="608"/>
  <c r="I24" i="608"/>
  <c r="I23" i="608"/>
  <c r="I22" i="608"/>
  <c r="I21" i="608"/>
  <c r="I20" i="608"/>
  <c r="I19" i="608"/>
  <c r="I18" i="608"/>
  <c r="I17" i="608"/>
  <c r="I16" i="608"/>
  <c r="I15" i="608"/>
  <c r="I14" i="608"/>
  <c r="I13" i="608"/>
  <c r="I12" i="608"/>
  <c r="I11" i="608"/>
  <c r="I10" i="608"/>
  <c r="I9" i="608"/>
  <c r="I8" i="608"/>
  <c r="I7" i="608"/>
  <c r="I84" i="608" s="1"/>
  <c r="B8" i="605" l="1"/>
  <c r="B18" i="604"/>
  <c r="B17" i="604"/>
  <c r="B16" i="604"/>
  <c r="B15" i="604"/>
  <c r="B14" i="604"/>
  <c r="B13" i="604"/>
  <c r="B12" i="604"/>
  <c r="B11" i="604"/>
  <c r="B10" i="604"/>
  <c r="B9" i="604"/>
  <c r="F10" i="603"/>
  <c r="C10" i="603"/>
  <c r="B10" i="603" s="1"/>
  <c r="F6" i="600"/>
  <c r="E6" i="600"/>
  <c r="D6" i="600"/>
  <c r="C6" i="600"/>
  <c r="F23" i="596" l="1"/>
  <c r="E23" i="596"/>
  <c r="D23" i="596"/>
  <c r="F22" i="596"/>
  <c r="E22" i="596"/>
  <c r="D22" i="596"/>
  <c r="F20" i="596"/>
  <c r="E20" i="596"/>
  <c r="D20" i="596"/>
  <c r="S23" i="592"/>
  <c r="P23" i="592"/>
  <c r="M23" i="592"/>
  <c r="I23" i="592"/>
  <c r="F23" i="592"/>
  <c r="C23" i="592"/>
  <c r="S22" i="592"/>
  <c r="P22" i="592"/>
  <c r="M22" i="592"/>
  <c r="I22" i="592"/>
  <c r="F22" i="592"/>
  <c r="C22" i="592"/>
  <c r="S21" i="592"/>
  <c r="P21" i="592"/>
  <c r="M21" i="592"/>
  <c r="I21" i="592"/>
  <c r="F21" i="592"/>
  <c r="C21" i="592"/>
  <c r="S20" i="592"/>
  <c r="P20" i="592"/>
  <c r="M20" i="592"/>
  <c r="I20" i="592"/>
  <c r="F20" i="592"/>
  <c r="C20" i="592"/>
  <c r="S19" i="592"/>
  <c r="P19" i="592"/>
  <c r="M19" i="592"/>
  <c r="I19" i="592"/>
  <c r="F19" i="592"/>
  <c r="C19" i="592"/>
  <c r="S18" i="592"/>
  <c r="P18" i="592"/>
  <c r="M18" i="592"/>
  <c r="I18" i="592"/>
  <c r="F18" i="592"/>
  <c r="C18" i="592"/>
  <c r="S17" i="592"/>
  <c r="P17" i="592"/>
  <c r="M17" i="592"/>
  <c r="I17" i="592"/>
  <c r="F17" i="592"/>
  <c r="C17" i="592"/>
  <c r="S16" i="592"/>
  <c r="P16" i="592"/>
  <c r="M16" i="592"/>
  <c r="I16" i="592"/>
  <c r="F16" i="592"/>
  <c r="C16" i="592"/>
  <c r="S15" i="592"/>
  <c r="P15" i="592"/>
  <c r="M15" i="592"/>
  <c r="I15" i="592"/>
  <c r="F15" i="592"/>
  <c r="C15" i="592"/>
  <c r="S14" i="592"/>
  <c r="P14" i="592"/>
  <c r="M14" i="592"/>
  <c r="I14" i="592"/>
  <c r="F14" i="592"/>
  <c r="C14" i="592"/>
  <c r="S13" i="592"/>
  <c r="P13" i="592"/>
  <c r="M13" i="592"/>
  <c r="I13" i="592"/>
  <c r="F13" i="592"/>
  <c r="C13" i="592"/>
  <c r="S12" i="592"/>
  <c r="P12" i="592"/>
  <c r="M12" i="592"/>
  <c r="I12" i="592"/>
  <c r="F12" i="592"/>
  <c r="C12" i="592"/>
  <c r="S11" i="592"/>
  <c r="P11" i="592"/>
  <c r="M11" i="592"/>
  <c r="I11" i="592"/>
  <c r="F11" i="592"/>
  <c r="C11" i="592"/>
  <c r="S10" i="592"/>
  <c r="P10" i="592"/>
  <c r="M10" i="592"/>
  <c r="I10" i="592"/>
  <c r="F10" i="592"/>
  <c r="C10" i="592"/>
  <c r="S9" i="592"/>
  <c r="P9" i="592"/>
  <c r="M9" i="592"/>
  <c r="I9" i="592"/>
  <c r="F9" i="592"/>
  <c r="C9" i="592"/>
  <c r="M23" i="591"/>
  <c r="Q23" i="591" s="1"/>
  <c r="R23" i="591" s="1"/>
  <c r="L23" i="591"/>
  <c r="H23" i="591"/>
  <c r="M22" i="591"/>
  <c r="Q22" i="591" s="1"/>
  <c r="R22" i="591" s="1"/>
  <c r="L22" i="591"/>
  <c r="H22" i="591"/>
  <c r="R21" i="591"/>
  <c r="Q21" i="591"/>
  <c r="M21" i="591"/>
  <c r="N21" i="591" s="1"/>
  <c r="L21" i="591"/>
  <c r="H21" i="591"/>
  <c r="Q20" i="591"/>
  <c r="R20" i="591" s="1"/>
  <c r="N20" i="591"/>
  <c r="M20" i="591"/>
  <c r="L20" i="591"/>
  <c r="H20" i="591"/>
  <c r="M19" i="591"/>
  <c r="Q19" i="591" s="1"/>
  <c r="R19" i="591" s="1"/>
  <c r="L19" i="591"/>
  <c r="H19" i="591"/>
  <c r="M18" i="591"/>
  <c r="Q18" i="591" s="1"/>
  <c r="R18" i="591" s="1"/>
  <c r="L18" i="591"/>
  <c r="H18" i="591"/>
  <c r="R17" i="591"/>
  <c r="Q17" i="591"/>
  <c r="N17" i="591"/>
  <c r="M17" i="591"/>
  <c r="L17" i="591"/>
  <c r="H17" i="591"/>
  <c r="Q16" i="591"/>
  <c r="R16" i="591" s="1"/>
  <c r="N16" i="591"/>
  <c r="M16" i="591"/>
  <c r="L16" i="591"/>
  <c r="H16" i="591"/>
  <c r="M15" i="591"/>
  <c r="Q15" i="591" s="1"/>
  <c r="R15" i="591" s="1"/>
  <c r="L15" i="591"/>
  <c r="H15" i="591"/>
  <c r="M14" i="591"/>
  <c r="Q14" i="591" s="1"/>
  <c r="R14" i="591" s="1"/>
  <c r="L14" i="591"/>
  <c r="H14" i="591"/>
  <c r="R13" i="591"/>
  <c r="Q13" i="591"/>
  <c r="N13" i="591"/>
  <c r="M13" i="591"/>
  <c r="L13" i="591"/>
  <c r="H13" i="591"/>
  <c r="Q12" i="591"/>
  <c r="R12" i="591" s="1"/>
  <c r="N12" i="591"/>
  <c r="M12" i="591"/>
  <c r="L12" i="591"/>
  <c r="H12" i="591"/>
  <c r="M11" i="591"/>
  <c r="Q11" i="591" s="1"/>
  <c r="R11" i="591" s="1"/>
  <c r="L11" i="591"/>
  <c r="H11" i="591"/>
  <c r="M10" i="591"/>
  <c r="Q10" i="591" s="1"/>
  <c r="R10" i="591" s="1"/>
  <c r="L10" i="591"/>
  <c r="H10" i="591"/>
  <c r="R9" i="591"/>
  <c r="Q9" i="591"/>
  <c r="M9" i="591"/>
  <c r="N9" i="591" s="1"/>
  <c r="L9" i="591"/>
  <c r="H9" i="591"/>
  <c r="N7" i="591"/>
  <c r="M7" i="591"/>
  <c r="Q7" i="591" s="1"/>
  <c r="R7" i="591" s="1"/>
  <c r="L7" i="591"/>
  <c r="N11" i="591" l="1"/>
  <c r="N15" i="591"/>
  <c r="N19" i="591"/>
  <c r="N23" i="591"/>
  <c r="N10" i="591"/>
  <c r="N14" i="591"/>
  <c r="N18" i="591"/>
  <c r="N22" i="591"/>
  <c r="F18" i="587"/>
  <c r="F15" i="587"/>
  <c r="F11" i="587"/>
  <c r="C42" i="584"/>
  <c r="C38" i="584"/>
  <c r="C35" i="584"/>
  <c r="D33" i="584"/>
  <c r="C33" i="584"/>
  <c r="B33" i="584"/>
  <c r="C28" i="584"/>
  <c r="D31" i="583"/>
  <c r="D16" i="583"/>
  <c r="D33" i="583" s="1"/>
  <c r="P8" i="582"/>
</calcChain>
</file>

<file path=xl/sharedStrings.xml><?xml version="1.0" encoding="utf-8"?>
<sst xmlns="http://schemas.openxmlformats.org/spreadsheetml/2006/main" count="1217" uniqueCount="796">
  <si>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41"/>
  </si>
  <si>
    <t>年平均</t>
    <rPh sb="0" eb="1">
      <t>ネン</t>
    </rPh>
    <rPh sb="1" eb="3">
      <t>ヘイキン</t>
    </rPh>
    <phoneticPr fontId="41"/>
  </si>
  <si>
    <t>（令和2年＝100）</t>
    <rPh sb="1" eb="3">
      <t>レイワ</t>
    </rPh>
    <phoneticPr fontId="41"/>
  </si>
  <si>
    <t>年</t>
    <rPh sb="0" eb="1">
      <t>ネン</t>
    </rPh>
    <phoneticPr fontId="41"/>
  </si>
  <si>
    <t>総合</t>
    <phoneticPr fontId="41"/>
  </si>
  <si>
    <t>食料</t>
    <phoneticPr fontId="41"/>
  </si>
  <si>
    <t>住居</t>
    <phoneticPr fontId="41"/>
  </si>
  <si>
    <t>光熱･
水道</t>
    <phoneticPr fontId="41"/>
  </si>
  <si>
    <t>家具 ･
家事用品</t>
    <phoneticPr fontId="41"/>
  </si>
  <si>
    <t>被服及び履物</t>
    <phoneticPr fontId="41"/>
  </si>
  <si>
    <t>保健
医療</t>
    <phoneticPr fontId="41"/>
  </si>
  <si>
    <t>交通・
通信　</t>
    <phoneticPr fontId="41"/>
  </si>
  <si>
    <t>教育</t>
    <phoneticPr fontId="41"/>
  </si>
  <si>
    <t>教養
娯楽</t>
    <phoneticPr fontId="41"/>
  </si>
  <si>
    <t>諸雑費</t>
    <phoneticPr fontId="41"/>
  </si>
  <si>
    <t>（さいたま市）</t>
    <rPh sb="5" eb="6">
      <t>シ</t>
    </rPh>
    <phoneticPr fontId="41"/>
  </si>
  <si>
    <t>平成27</t>
    <rPh sb="0" eb="2">
      <t>ヘイセイ</t>
    </rPh>
    <phoneticPr fontId="46"/>
  </si>
  <si>
    <t>令和元</t>
    <rPh sb="0" eb="3">
      <t>レイワガン</t>
    </rPh>
    <phoneticPr fontId="2"/>
  </si>
  <si>
    <t>（全国）</t>
    <rPh sb="1" eb="3">
      <t>ゼンコク</t>
    </rPh>
    <phoneticPr fontId="48"/>
  </si>
  <si>
    <t>（注）基準改定により、令和2年を基準に変更</t>
    <rPh sb="1" eb="2">
      <t>チュウ</t>
    </rPh>
    <rPh sb="3" eb="5">
      <t>キジュン</t>
    </rPh>
    <rPh sb="5" eb="7">
      <t>カイテイ</t>
    </rPh>
    <rPh sb="11" eb="13">
      <t>レイワ</t>
    </rPh>
    <rPh sb="14" eb="15">
      <t>ネン</t>
    </rPh>
    <rPh sb="15" eb="16">
      <t>ヘイネン</t>
    </rPh>
    <rPh sb="16" eb="18">
      <t>キジュン</t>
    </rPh>
    <rPh sb="19" eb="21">
      <t>ヘンコウ</t>
    </rPh>
    <phoneticPr fontId="41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</si>
  <si>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41"/>
  </si>
  <si>
    <t>4-2. 消費生活相談内容別件数</t>
    <phoneticPr fontId="41"/>
  </si>
  <si>
    <t>（単位：件）</t>
    <rPh sb="1" eb="3">
      <t>タンイ</t>
    </rPh>
    <phoneticPr fontId="41"/>
  </si>
  <si>
    <t>相談内容</t>
    <rPh sb="0" eb="2">
      <t>ソウダン</t>
    </rPh>
    <rPh sb="2" eb="4">
      <t>ナイヨウ</t>
    </rPh>
    <phoneticPr fontId="1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</si>
  <si>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</si>
  <si>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</si>
  <si>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</si>
  <si>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</si>
  <si>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</si>
  <si>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</si>
  <si>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</si>
  <si>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</si>
  <si>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</si>
  <si>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</si>
  <si>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</si>
  <si>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</si>
  <si>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</si>
  <si>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その他</t>
  </si>
  <si>
    <t>計</t>
  </si>
  <si>
    <t>令和2</t>
    <phoneticPr fontId="2"/>
  </si>
  <si>
    <t>3</t>
    <phoneticPr fontId="2"/>
  </si>
  <si>
    <t>4</t>
    <phoneticPr fontId="2"/>
  </si>
  <si>
    <t>資料：くらし安心課</t>
    <rPh sb="6" eb="8">
      <t>アンシン</t>
    </rPh>
    <phoneticPr fontId="41"/>
  </si>
  <si>
    <t>4-3. 消費生活相談種類別件数</t>
    <rPh sb="11" eb="13">
      <t>シュルイ</t>
    </rPh>
    <rPh sb="13" eb="14">
      <t>ベツ</t>
    </rPh>
    <phoneticPr fontId="41"/>
  </si>
  <si>
    <t>内容別及び種類別</t>
  </si>
  <si>
    <t>令和2年度</t>
    <rPh sb="0" eb="2">
      <t>レイワ</t>
    </rPh>
    <rPh sb="3" eb="5">
      <t>ネンド</t>
    </rPh>
    <phoneticPr fontId="1"/>
  </si>
  <si>
    <t>3年度</t>
    <rPh sb="1" eb="3">
      <t>ネンド</t>
    </rPh>
    <phoneticPr fontId="1"/>
  </si>
  <si>
    <t>4年度</t>
    <rPh sb="1" eb="3">
      <t>ネンド</t>
    </rPh>
    <phoneticPr fontId="1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</si>
  <si>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</si>
  <si>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</si>
  <si>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</si>
  <si>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1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</si>
  <si>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</si>
  <si>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</si>
  <si>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</si>
  <si>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</si>
  <si>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</si>
  <si>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</si>
  <si>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1">
      <t>ショウ</t>
    </rPh>
    <rPh sb="1" eb="2">
      <t>シナ</t>
    </rPh>
    <rPh sb="2" eb="3">
      <t>ケイ</t>
    </rPh>
    <phoneticPr fontId="1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</si>
  <si>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</si>
  <si>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</si>
  <si>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</si>
  <si>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</si>
  <si>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</si>
  <si>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</si>
  <si>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</si>
  <si>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</si>
  <si>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1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</si>
  <si>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</si>
  <si>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</si>
  <si>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</si>
  <si>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</si>
  <si>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</si>
  <si>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1">
      <t>ヤク</t>
    </rPh>
    <rPh sb="1" eb="2">
      <t>ツトム</t>
    </rPh>
    <rPh sb="2" eb="3">
      <t>ケイ</t>
    </rPh>
    <phoneticPr fontId="1"/>
  </si>
  <si>
    <t>他の相談</t>
    <rPh sb="0" eb="1">
      <t>ホカ</t>
    </rPh>
    <rPh sb="2" eb="4">
      <t>ソウダン</t>
    </rPh>
    <phoneticPr fontId="1"/>
  </si>
  <si>
    <t>合　計</t>
    <rPh sb="0" eb="1">
      <t>ゴウ</t>
    </rPh>
    <rPh sb="2" eb="3">
      <t>ケイ</t>
    </rPh>
    <phoneticPr fontId="1"/>
  </si>
  <si>
    <t>4-4. １世帯当たり年平均１か月間の消費支出（さいたま市・総世帯）</t>
    <phoneticPr fontId="41"/>
  </si>
  <si>
    <t>（単位：円）</t>
    <phoneticPr fontId="41"/>
  </si>
  <si>
    <t>区　　　　　分</t>
    <phoneticPr fontId="41"/>
  </si>
  <si>
    <t>令和2年</t>
    <rPh sb="0" eb="2">
      <t>レイワ</t>
    </rPh>
    <rPh sb="3" eb="4">
      <t>ネン</t>
    </rPh>
    <phoneticPr fontId="41"/>
  </si>
  <si>
    <t>3年</t>
    <rPh sb="1" eb="2">
      <t>ネン</t>
    </rPh>
    <phoneticPr fontId="41"/>
  </si>
  <si>
    <t>4年</t>
    <rPh sb="1" eb="2">
      <t>ネン</t>
    </rPh>
    <phoneticPr fontId="41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</si>
  <si>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</si>
  <si>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</si>
  <si>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</si>
  <si>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</si>
  <si>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</si>
  <si>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41"/>
  </si>
  <si>
    <t>穀　　類</t>
    <phoneticPr fontId="41"/>
  </si>
  <si>
    <t>魚 介 類</t>
    <rPh sb="2" eb="3">
      <t>カイ</t>
    </rPh>
    <phoneticPr fontId="41"/>
  </si>
  <si>
    <t>肉　　類</t>
    <phoneticPr fontId="41"/>
  </si>
  <si>
    <t>乳卵類</t>
    <phoneticPr fontId="41"/>
  </si>
  <si>
    <t>野菜・海藻</t>
    <rPh sb="4" eb="5">
      <t>モ</t>
    </rPh>
    <phoneticPr fontId="41"/>
  </si>
  <si>
    <t>果　　物</t>
    <phoneticPr fontId="41"/>
  </si>
  <si>
    <t>油脂・調味料</t>
    <phoneticPr fontId="41"/>
  </si>
  <si>
    <t>菓子類</t>
    <phoneticPr fontId="41"/>
  </si>
  <si>
    <t>調理食品</t>
    <phoneticPr fontId="41"/>
  </si>
  <si>
    <t>飲　　料</t>
    <phoneticPr fontId="41"/>
  </si>
  <si>
    <t>酒　　類</t>
    <phoneticPr fontId="41"/>
  </si>
  <si>
    <t>外　　食</t>
    <phoneticPr fontId="41"/>
  </si>
  <si>
    <t>住　　居</t>
    <phoneticPr fontId="41"/>
  </si>
  <si>
    <t>家賃地代</t>
    <phoneticPr fontId="41"/>
  </si>
  <si>
    <t>設備修繕・維持</t>
    <phoneticPr fontId="41"/>
  </si>
  <si>
    <t>光熱・水道</t>
    <phoneticPr fontId="41"/>
  </si>
  <si>
    <t>電気・ガス代</t>
    <phoneticPr fontId="41"/>
  </si>
  <si>
    <t>他の光熱</t>
    <phoneticPr fontId="41"/>
  </si>
  <si>
    <t>上下水道料</t>
    <rPh sb="0" eb="2">
      <t>ジョウゲ</t>
    </rPh>
    <phoneticPr fontId="41"/>
  </si>
  <si>
    <t>家具・家事用品</t>
    <phoneticPr fontId="41"/>
  </si>
  <si>
    <t>家庭用耐久財</t>
    <phoneticPr fontId="41"/>
  </si>
  <si>
    <t>他の家具・家事用品等</t>
    <rPh sb="9" eb="10">
      <t>トウ</t>
    </rPh>
    <phoneticPr fontId="41"/>
  </si>
  <si>
    <t>被服及び履き物</t>
    <phoneticPr fontId="41"/>
  </si>
  <si>
    <t>和服・洋服</t>
    <rPh sb="0" eb="2">
      <t>ワフク</t>
    </rPh>
    <rPh sb="3" eb="5">
      <t>ヨウフク</t>
    </rPh>
    <phoneticPr fontId="41"/>
  </si>
  <si>
    <t>シャツ・セーター類</t>
    <rPh sb="8" eb="9">
      <t>ルイ</t>
    </rPh>
    <phoneticPr fontId="41"/>
  </si>
  <si>
    <t>下着類</t>
    <rPh sb="2" eb="3">
      <t>ルイ</t>
    </rPh>
    <phoneticPr fontId="41"/>
  </si>
  <si>
    <t>生地・他の被服</t>
    <rPh sb="5" eb="6">
      <t>ヒフク</t>
    </rPh>
    <phoneticPr fontId="41"/>
  </si>
  <si>
    <t>履物類</t>
    <phoneticPr fontId="41"/>
  </si>
  <si>
    <t>被服関連サービス</t>
    <rPh sb="0" eb="2">
      <t>ヒフク</t>
    </rPh>
    <rPh sb="2" eb="4">
      <t>カンレン</t>
    </rPh>
    <phoneticPr fontId="41"/>
  </si>
  <si>
    <t>保健医療</t>
    <phoneticPr fontId="41"/>
  </si>
  <si>
    <t>医薬品・摂取品・器具</t>
    <rPh sb="4" eb="6">
      <t>セッシュ</t>
    </rPh>
    <rPh sb="6" eb="7">
      <t>ヒン</t>
    </rPh>
    <phoneticPr fontId="41"/>
  </si>
  <si>
    <t>保健医療サービス</t>
    <rPh sb="0" eb="2">
      <t>ホケン</t>
    </rPh>
    <phoneticPr fontId="41"/>
  </si>
  <si>
    <t>交通通信</t>
    <phoneticPr fontId="41"/>
  </si>
  <si>
    <t>交　　通</t>
    <phoneticPr fontId="41"/>
  </si>
  <si>
    <t>自動車等関係費</t>
    <phoneticPr fontId="41"/>
  </si>
  <si>
    <t>通　　信</t>
    <phoneticPr fontId="41"/>
  </si>
  <si>
    <t>教　　育</t>
    <phoneticPr fontId="41"/>
  </si>
  <si>
    <t>教養娯楽</t>
    <phoneticPr fontId="41"/>
  </si>
  <si>
    <t>教養娯楽用耐久財</t>
    <phoneticPr fontId="41"/>
  </si>
  <si>
    <t>教養娯楽用品</t>
    <phoneticPr fontId="41"/>
  </si>
  <si>
    <t>書籍・他の印刷物</t>
    <rPh sb="0" eb="2">
      <t>ショセキ</t>
    </rPh>
    <rPh sb="3" eb="4">
      <t>タ</t>
    </rPh>
    <rPh sb="5" eb="8">
      <t>インサツブツ</t>
    </rPh>
    <phoneticPr fontId="41"/>
  </si>
  <si>
    <t>教養娯楽サービス</t>
    <phoneticPr fontId="41"/>
  </si>
  <si>
    <t>その他の消費支出</t>
    <phoneticPr fontId="41"/>
  </si>
  <si>
    <t>こづかい（使途不明）</t>
    <phoneticPr fontId="41"/>
  </si>
  <si>
    <t>交際費</t>
    <phoneticPr fontId="41"/>
  </si>
  <si>
    <t>仕送り金</t>
    <phoneticPr fontId="41"/>
  </si>
  <si>
    <t>エンゲル係数（%）</t>
  </si>
  <si>
    <t>資料：総務省統計局「家計調査年報」</t>
    <rPh sb="5" eb="6">
      <t>ショウ</t>
    </rPh>
    <phoneticPr fontId="41"/>
  </si>
  <si>
    <t>4-5. レギュラーガソリン価格の推移</t>
    <rPh sb="14" eb="16">
      <t>カカク</t>
    </rPh>
    <rPh sb="17" eb="19">
      <t>スイイ</t>
    </rPh>
    <phoneticPr fontId="41"/>
  </si>
  <si>
    <t>各年1月初週</t>
    <rPh sb="3" eb="4">
      <t>ガツ</t>
    </rPh>
    <rPh sb="4" eb="6">
      <t>ショシュウ</t>
    </rPh>
    <phoneticPr fontId="2"/>
  </si>
  <si>
    <t>（単位：円/ℓ）</t>
    <rPh sb="4" eb="5">
      <t>エン</t>
    </rPh>
    <phoneticPr fontId="2"/>
  </si>
  <si>
    <t>年</t>
  </si>
  <si>
    <t>埼玉県</t>
    <rPh sb="0" eb="3">
      <t>サイタマケン</t>
    </rPh>
    <phoneticPr fontId="2"/>
  </si>
  <si>
    <t>全国</t>
    <rPh sb="0" eb="2">
      <t>ゼンコク</t>
    </rPh>
    <phoneticPr fontId="2"/>
  </si>
  <si>
    <t>関東局</t>
    <rPh sb="0" eb="2">
      <t>カントウ</t>
    </rPh>
    <rPh sb="2" eb="3">
      <t>キョク</t>
    </rPh>
    <phoneticPr fontId="2"/>
  </si>
  <si>
    <t>東京</t>
    <rPh sb="0" eb="2">
      <t>トウキョウ</t>
    </rPh>
    <phoneticPr fontId="2"/>
  </si>
  <si>
    <t>平成17</t>
    <rPh sb="0" eb="2">
      <t>ヘイセイ</t>
    </rPh>
    <phoneticPr fontId="48"/>
  </si>
  <si>
    <t>平成25</t>
    <rPh sb="0" eb="2">
      <t>ヘイセイ</t>
    </rPh>
    <phoneticPr fontId="2"/>
  </si>
  <si>
    <t>平成26</t>
    <rPh sb="0" eb="2">
      <t>ヘイセイ</t>
    </rPh>
    <phoneticPr fontId="2"/>
  </si>
  <si>
    <t>令和 2</t>
    <rPh sb="0" eb="2">
      <t>レイワ</t>
    </rPh>
    <phoneticPr fontId="2"/>
  </si>
  <si>
    <t>4</t>
  </si>
  <si>
    <t>5年1月</t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</si>
  <si>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</si>
  <si>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</si>
  <si>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</si>
  <si>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</si>
  <si>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</si>
  <si>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</si>
  <si>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</si>
  <si>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</si>
  <si>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</si>
  <si>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</si>
  <si>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</si>
  <si>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資料：経済産業省「給油所小売価格調査」</t>
    <rPh sb="0" eb="2">
      <t>シリョウ</t>
    </rPh>
    <rPh sb="3" eb="8">
      <t>ケイザイサンギョウショウ</t>
    </rPh>
    <rPh sb="9" eb="11">
      <t>キュウユ</t>
    </rPh>
    <rPh sb="11" eb="12">
      <t>トコロ</t>
    </rPh>
    <rPh sb="12" eb="14">
      <t>コウ</t>
    </rPh>
    <rPh sb="14" eb="16">
      <t>カカク</t>
    </rPh>
    <rPh sb="16" eb="18">
      <t>チョウサ</t>
    </rPh>
    <phoneticPr fontId="41"/>
  </si>
  <si>
    <t>4-6. 内職相談状況</t>
    <phoneticPr fontId="2"/>
  </si>
  <si>
    <t>（単位：人、件）</t>
  </si>
  <si>
    <t>年　度</t>
    <phoneticPr fontId="41"/>
  </si>
  <si>
    <t>求職者数</t>
  </si>
  <si>
    <t>再相談者延数</t>
    <rPh sb="4" eb="5">
      <t>ノ</t>
    </rPh>
    <phoneticPr fontId="5"/>
  </si>
  <si>
    <t>求人相談</t>
    <rPh sb="2" eb="4">
      <t>ソウダン</t>
    </rPh>
    <phoneticPr fontId="5"/>
  </si>
  <si>
    <t>斡旋件数</t>
  </si>
  <si>
    <t>令和2</t>
    <rPh sb="0" eb="2">
      <t>レイワガン</t>
    </rPh>
    <phoneticPr fontId="2"/>
  </si>
  <si>
    <t>資料：経済振興課</t>
    <rPh sb="3" eb="8">
      <t>ケイザイシンコウカ</t>
    </rPh>
    <phoneticPr fontId="5"/>
  </si>
  <si>
    <t>4-7. 計量法関係検査件数</t>
    <phoneticPr fontId="41"/>
  </si>
  <si>
    <t>（1）はかり検査の状況</t>
    <phoneticPr fontId="46"/>
  </si>
  <si>
    <t>（単位：件）</t>
    <rPh sb="1" eb="3">
      <t>タンイ</t>
    </rPh>
    <rPh sb="4" eb="5">
      <t>ケン</t>
    </rPh>
    <phoneticPr fontId="41"/>
  </si>
  <si>
    <t>区　分</t>
  </si>
  <si>
    <t>令和2年度</t>
    <rPh sb="0" eb="2">
      <t>レイワ</t>
    </rPh>
    <rPh sb="3" eb="5">
      <t>ネンド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</si>
  <si>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</si>
  <si>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</si>
  <si>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越谷市による検査</t>
  </si>
  <si>
    <t>集合検査</t>
  </si>
  <si>
    <t>小型はかり</t>
  </si>
  <si>
    <t>巡回検査</t>
  </si>
  <si>
    <t>中型はかり</t>
  </si>
  <si>
    <t>大型はかり</t>
  </si>
  <si>
    <t>皮革面積計</t>
  </si>
  <si>
    <t>検　査　個　数</t>
  </si>
  <si>
    <t>指定定期検査機関
による検査</t>
  </si>
  <si>
    <t>電気式はかり</t>
  </si>
  <si>
    <t>計量士による検査
（代検査）</t>
  </si>
  <si>
    <t>（2）立入検査の状況</t>
    <phoneticPr fontId="46"/>
  </si>
  <si>
    <t>商品量目
立入検査</t>
  </si>
  <si>
    <t>事業所</t>
  </si>
  <si>
    <t>検査戸数</t>
  </si>
  <si>
    <t>商　品</t>
  </si>
  <si>
    <t>検査個数</t>
  </si>
  <si>
    <t>特定計量器
立入検査</t>
  </si>
  <si>
    <t>燃料油メーター</t>
  </si>
  <si>
    <t>水道メーター</t>
  </si>
  <si>
    <t>ガスメーター</t>
  </si>
  <si>
    <t>電力量計</t>
  </si>
  <si>
    <t>質量計</t>
  </si>
  <si>
    <t>4-8. 産業別常用労働者１人平均月間現金給与額（埼玉県）</t>
    <rPh sb="19" eb="21">
      <t>ゲンキン</t>
    </rPh>
    <rPh sb="21" eb="23">
      <t>キュウヨ</t>
    </rPh>
    <rPh sb="23" eb="24">
      <t>ガク</t>
    </rPh>
    <phoneticPr fontId="41"/>
  </si>
  <si>
    <t>（事業所規模5人以上）</t>
    <phoneticPr fontId="41"/>
  </si>
  <si>
    <t>（単位：円）</t>
    <rPh sb="4" eb="5">
      <t>エン</t>
    </rPh>
    <phoneticPr fontId="41"/>
  </si>
  <si>
    <t>産業大分類</t>
    <rPh sb="0" eb="2">
      <t>サンギョウ</t>
    </rPh>
    <rPh sb="2" eb="5">
      <t>ダイブンルイ</t>
    </rPh>
    <phoneticPr fontId="41"/>
  </si>
  <si>
    <t>令和2年平均</t>
    <rPh sb="0" eb="2">
      <t>レイワ</t>
    </rPh>
    <rPh sb="3" eb="4">
      <t>ネン</t>
    </rPh>
    <rPh sb="4" eb="6">
      <t>ヘイキン</t>
    </rPh>
    <phoneticPr fontId="3"/>
  </si>
  <si>
    <t>3年平均</t>
    <rPh sb="1" eb="2">
      <t>ネン</t>
    </rPh>
    <rPh sb="2" eb="4">
      <t>ヘイキン</t>
    </rPh>
    <phoneticPr fontId="3"/>
  </si>
  <si>
    <t>4年平均</t>
    <rPh sb="1" eb="2">
      <t>ネン</t>
    </rPh>
    <rPh sb="2" eb="4">
      <t>ヘイキン</t>
    </rPh>
    <phoneticPr fontId="3"/>
  </si>
  <si>
    <t>総数</t>
    <rPh sb="0" eb="2">
      <t>ソウスウ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</si>
  <si>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</si>
  <si>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</si>
  <si>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調査産業計</t>
    <rPh sb="0" eb="2">
      <t>チョウサ</t>
    </rPh>
    <rPh sb="2" eb="4">
      <t>サンギョウ</t>
    </rPh>
    <rPh sb="4" eb="5">
      <t>ケイ</t>
    </rPh>
    <phoneticPr fontId="40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</si>
  <si>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0"/>
  </si>
  <si>
    <t>×</t>
    <phoneticPr fontId="46"/>
  </si>
  <si>
    <t>建設業</t>
  </si>
  <si>
    <t>製造業</t>
  </si>
  <si>
    <t>電気･ガス･
熱供給･水道業</t>
  </si>
  <si>
    <t>情報通信業</t>
  </si>
  <si>
    <t>運輸業，郵便業</t>
    <rPh sb="4" eb="6">
      <t>ユウビン</t>
    </rPh>
    <rPh sb="6" eb="7">
      <t>ギョウ</t>
    </rPh>
    <phoneticPr fontId="40"/>
  </si>
  <si>
    <t>卸売業，小売業</t>
    <rPh sb="2" eb="3">
      <t>ギョウ</t>
    </rPh>
    <phoneticPr fontId="40"/>
  </si>
  <si>
    <t>金融業，保険業</t>
    <rPh sb="2" eb="3">
      <t>ギョウ</t>
    </rPh>
    <phoneticPr fontId="40"/>
  </si>
  <si>
    <t>不動産業，
物品賃貸業</t>
    <rPh sb="6" eb="8">
      <t>ブッピン</t>
    </rPh>
    <rPh sb="8" eb="11">
      <t>チンタイギョウ</t>
    </rPh>
    <phoneticPr fontId="40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</si>
  <si>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0"/>
  </si>
  <si>
    <t>宿泊業，
飲食サービス業</t>
    <rPh sb="5" eb="7">
      <t>インショク</t>
    </rPh>
    <rPh sb="11" eb="12">
      <t>ギョウ</t>
    </rPh>
    <phoneticPr fontId="40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</si>
  <si>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0"/>
  </si>
  <si>
    <t>教育，学習支援業</t>
  </si>
  <si>
    <t>医療，福祉</t>
  </si>
  <si>
    <t>複合サービス事業</t>
    <rPh sb="6" eb="8">
      <t>ジギョウ</t>
    </rPh>
    <phoneticPr fontId="40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</si>
  <si>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46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</si>
  <si>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41"/>
  </si>
  <si>
    <t>4-9. 産業別常用労働者１人平均月間総実労働時間数（埼玉県）</t>
    <rPh sb="19" eb="20">
      <t>ソウ</t>
    </rPh>
    <rPh sb="20" eb="23">
      <t>ジツロウドウ</t>
    </rPh>
    <rPh sb="23" eb="26">
      <t>ジカンスウ</t>
    </rPh>
    <phoneticPr fontId="41"/>
  </si>
  <si>
    <t>（単位：時間）</t>
    <rPh sb="4" eb="6">
      <t>ジカン</t>
    </rPh>
    <phoneticPr fontId="41"/>
  </si>
  <si>
    <t>4-10. 産業別１人平均月間現金給与額（埼玉県）</t>
    <rPh sb="15" eb="17">
      <t>ゲンキン</t>
    </rPh>
    <rPh sb="17" eb="19">
      <t>キュウヨ</t>
    </rPh>
    <rPh sb="19" eb="20">
      <t>ガク</t>
    </rPh>
    <phoneticPr fontId="41"/>
  </si>
  <si>
    <t>（令和3年平均、事業所規模5人以上）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41"/>
  </si>
  <si>
    <t>（単位：円、%）</t>
    <phoneticPr fontId="41"/>
  </si>
  <si>
    <t>（令和4年平均、事業所規模5人以上）</t>
    <rPh sb="1" eb="3">
      <t>レイワ</t>
    </rPh>
    <rPh sb="4" eb="5">
      <t>ネン</t>
    </rPh>
    <rPh sb="5" eb="7">
      <t>ヘイキン</t>
    </rPh>
    <phoneticPr fontId="41"/>
  </si>
  <si>
    <t>現金給与総額</t>
    <rPh sb="0" eb="2">
      <t>ゲンキン</t>
    </rPh>
    <rPh sb="2" eb="4">
      <t>キュウヨ</t>
    </rPh>
    <rPh sb="4" eb="6">
      <t>ソウガク</t>
    </rPh>
    <phoneticPr fontId="41"/>
  </si>
  <si>
    <t>きまって支給する給与</t>
    <rPh sb="4" eb="6">
      <t>シキュウ</t>
    </rPh>
    <rPh sb="8" eb="10">
      <t>キュウヨ</t>
    </rPh>
    <phoneticPr fontId="41"/>
  </si>
  <si>
    <t>特別に支給した給与</t>
    <rPh sb="0" eb="2">
      <t>トクベツ</t>
    </rPh>
    <rPh sb="3" eb="5">
      <t>シキュウ</t>
    </rPh>
    <rPh sb="7" eb="9">
      <t>キュウヨ</t>
    </rPh>
    <phoneticPr fontId="41"/>
  </si>
  <si>
    <t>支給額</t>
    <rPh sb="0" eb="2">
      <t>シキュウ</t>
    </rPh>
    <rPh sb="2" eb="3">
      <t>ガク</t>
    </rPh>
    <phoneticPr fontId="41"/>
  </si>
  <si>
    <t>対前年比</t>
    <rPh sb="0" eb="1">
      <t>タイ</t>
    </rPh>
    <rPh sb="1" eb="3">
      <t>ゼンネン</t>
    </rPh>
    <rPh sb="3" eb="4">
      <t>ヒ</t>
    </rPh>
    <phoneticPr fontId="41"/>
  </si>
  <si>
    <t>うち所定
内給与</t>
    <rPh sb="2" eb="4">
      <t>ショテイ</t>
    </rPh>
    <rPh sb="5" eb="6">
      <t>ウチ</t>
    </rPh>
    <rPh sb="6" eb="8">
      <t>キュウヨ</t>
    </rPh>
    <phoneticPr fontId="41"/>
  </si>
  <si>
    <t>うち超過
労働給与</t>
    <rPh sb="2" eb="4">
      <t>チョウカ</t>
    </rPh>
    <rPh sb="5" eb="7">
      <t>ロウドウ</t>
    </rPh>
    <rPh sb="7" eb="9">
      <t>キュウヨ</t>
    </rPh>
    <phoneticPr fontId="41"/>
  </si>
  <si>
    <t>対前年差</t>
    <rPh sb="0" eb="1">
      <t>タイ</t>
    </rPh>
    <rPh sb="1" eb="3">
      <t>ゼンネン</t>
    </rPh>
    <rPh sb="3" eb="4">
      <t>サ</t>
    </rPh>
    <phoneticPr fontId="41"/>
  </si>
  <si>
    <t>×</t>
  </si>
  <si>
    <t xml:space="preserve">- </t>
    <phoneticPr fontId="46"/>
  </si>
  <si>
    <t xml:space="preserve">- </t>
  </si>
  <si>
    <t>4-11. 産業別男女別常用労働者数及びパートタイム労働者比率（埼玉県）</t>
    <rPh sb="8" eb="9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41"/>
  </si>
  <si>
    <t>（令和3年平均、事業所規模5人以上）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3"/>
  </si>
  <si>
    <t>（単位：100人、%）</t>
    <rPh sb="1" eb="3">
      <t>タンイ</t>
    </rPh>
    <rPh sb="7" eb="8">
      <t>ニン</t>
    </rPh>
    <phoneticPr fontId="3"/>
  </si>
  <si>
    <t>（令和4年平均、事業所規模5人以上）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3"/>
  </si>
  <si>
    <t>（単位：100人、%）</t>
    <rPh sb="1" eb="3">
      <t>タンイ</t>
    </rPh>
    <rPh sb="7" eb="8">
      <t>ニン</t>
    </rPh>
    <phoneticPr fontId="41"/>
  </si>
  <si>
    <t>産業大分類</t>
    <rPh sb="0" eb="1">
      <t>サン</t>
    </rPh>
    <rPh sb="1" eb="2">
      <t>ギョウ</t>
    </rPh>
    <rPh sb="2" eb="5">
      <t>ダイブンルイ</t>
    </rPh>
    <phoneticPr fontId="41"/>
  </si>
  <si>
    <t>総　数</t>
    <rPh sb="0" eb="1">
      <t>フサ</t>
    </rPh>
    <rPh sb="2" eb="3">
      <t>スウ</t>
    </rPh>
    <phoneticPr fontId="41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</si>
  <si>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41"/>
  </si>
  <si>
    <t>構成比</t>
    <rPh sb="0" eb="2">
      <t>コウセイ</t>
    </rPh>
    <rPh sb="2" eb="3">
      <t>ヒ</t>
    </rPh>
    <phoneticPr fontId="41"/>
  </si>
  <si>
    <t>パート
比率</t>
    <rPh sb="4" eb="6">
      <t>ヒリツ</t>
    </rPh>
    <phoneticPr fontId="41"/>
  </si>
  <si>
    <t>(注)100人単位のため、総数と内訳は必ずしも一致しない。</t>
    <rPh sb="1" eb="2">
      <t>チュウ</t>
    </rPh>
    <rPh sb="6" eb="7">
      <t>ニン</t>
    </rPh>
    <rPh sb="7" eb="9">
      <t>タンイ</t>
    </rPh>
    <rPh sb="13" eb="15">
      <t>ソウスウ</t>
    </rPh>
    <rPh sb="16" eb="18">
      <t>ウチワケ</t>
    </rPh>
    <rPh sb="19" eb="20">
      <t>カナラ</t>
    </rPh>
    <rPh sb="23" eb="25">
      <t>イッチ</t>
    </rPh>
    <phoneticPr fontId="46"/>
  </si>
  <si>
    <t>4-12. 労働関係相談件数</t>
    <phoneticPr fontId="41"/>
  </si>
  <si>
    <t>（単位：件）</t>
  </si>
  <si>
    <t>総　数</t>
    <phoneticPr fontId="41"/>
  </si>
  <si>
    <t>労働条件</t>
    <phoneticPr fontId="41"/>
  </si>
  <si>
    <t>賃　金</t>
    <phoneticPr fontId="41"/>
  </si>
  <si>
    <t>雇　用</t>
    <phoneticPr fontId="41"/>
  </si>
  <si>
    <t>労働福祉</t>
  </si>
  <si>
    <t>労働組合</t>
  </si>
  <si>
    <t>労　災</t>
    <phoneticPr fontId="41"/>
  </si>
  <si>
    <t>年　金</t>
    <rPh sb="0" eb="1">
      <t>トシ</t>
    </rPh>
    <rPh sb="2" eb="3">
      <t>キン</t>
    </rPh>
    <phoneticPr fontId="41"/>
  </si>
  <si>
    <t>資料：経済振興課</t>
    <rPh sb="3" eb="8">
      <t>ケイザイシンコウカ</t>
    </rPh>
    <phoneticPr fontId="41"/>
  </si>
  <si>
    <t>4-13. パート相談状況</t>
    <rPh sb="9" eb="11">
      <t>ソウダン</t>
    </rPh>
    <rPh sb="11" eb="13">
      <t>ジョウキョウ</t>
    </rPh>
    <phoneticPr fontId="41"/>
  </si>
  <si>
    <t>（単位：人、件）</t>
    <rPh sb="4" eb="5">
      <t>ニン</t>
    </rPh>
    <phoneticPr fontId="41"/>
  </si>
  <si>
    <t>新規求職者数</t>
    <rPh sb="0" eb="2">
      <t>シンキ</t>
    </rPh>
    <phoneticPr fontId="41"/>
  </si>
  <si>
    <t>紹介件数</t>
  </si>
  <si>
    <t>就職件数</t>
  </si>
  <si>
    <t>4-14.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41"/>
  </si>
  <si>
    <t>相談者数</t>
    <rPh sb="0" eb="3">
      <t>ソウダンシャ</t>
    </rPh>
    <rPh sb="3" eb="4">
      <t>スウ</t>
    </rPh>
    <phoneticPr fontId="41"/>
  </si>
  <si>
    <t>相談件数</t>
    <rPh sb="0" eb="2">
      <t>ソウダン</t>
    </rPh>
    <rPh sb="2" eb="4">
      <t>ケンスウ</t>
    </rPh>
    <phoneticPr fontId="41"/>
  </si>
  <si>
    <t>終了者数</t>
    <rPh sb="0" eb="3">
      <t>シュウリョウシャ</t>
    </rPh>
    <rPh sb="3" eb="4">
      <t>スウ</t>
    </rPh>
    <phoneticPr fontId="41"/>
  </si>
  <si>
    <t>就職者数</t>
    <rPh sb="0" eb="2">
      <t>シュウショク</t>
    </rPh>
    <rPh sb="2" eb="3">
      <t>シャ</t>
    </rPh>
    <rPh sb="3" eb="4">
      <t>スウ</t>
    </rPh>
    <phoneticPr fontId="41"/>
  </si>
  <si>
    <t>4-15.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47"/>
  </si>
  <si>
    <t>令和4年10月1日</t>
    <rPh sb="0" eb="2">
      <t>レイワ</t>
    </rPh>
    <phoneticPr fontId="41"/>
  </si>
  <si>
    <t>（単位：人）</t>
    <rPh sb="1" eb="3">
      <t>タンイ</t>
    </rPh>
    <rPh sb="4" eb="5">
      <t>ニン</t>
    </rPh>
    <phoneticPr fontId="47"/>
  </si>
  <si>
    <t>従業上の地位</t>
    <rPh sb="0" eb="2">
      <t>ジュウギョウ</t>
    </rPh>
    <rPh sb="2" eb="3">
      <t>ジョウ</t>
    </rPh>
    <rPh sb="4" eb="6">
      <t>チイ</t>
    </rPh>
    <phoneticPr fontId="47"/>
  </si>
  <si>
    <t>男</t>
    <rPh sb="0" eb="1">
      <t>オトコ</t>
    </rPh>
    <phoneticPr fontId="47"/>
  </si>
  <si>
    <t>女</t>
    <rPh sb="0" eb="1">
      <t>オンナ</t>
    </rPh>
    <phoneticPr fontId="47"/>
  </si>
  <si>
    <t>総　数</t>
    <rPh sb="0" eb="1">
      <t>フサ</t>
    </rPh>
    <rPh sb="2" eb="3">
      <t>スウ</t>
    </rPh>
    <phoneticPr fontId="47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</si>
  <si>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47"/>
  </si>
  <si>
    <t>雇人のある業主</t>
    <rPh sb="0" eb="1">
      <t>ヤトイ</t>
    </rPh>
    <rPh sb="1" eb="2">
      <t>ジン</t>
    </rPh>
    <rPh sb="5" eb="7">
      <t>ギョウシュ</t>
    </rPh>
    <phoneticPr fontId="47"/>
  </si>
  <si>
    <t>雇人のない業主</t>
    <rPh sb="0" eb="1">
      <t>ヤト</t>
    </rPh>
    <rPh sb="1" eb="2">
      <t>ニン</t>
    </rPh>
    <rPh sb="5" eb="7">
      <t>ギョウシュ</t>
    </rPh>
    <phoneticPr fontId="47"/>
  </si>
  <si>
    <t>内職者</t>
    <rPh sb="0" eb="2">
      <t>ナイショク</t>
    </rPh>
    <rPh sb="2" eb="3">
      <t>シャ</t>
    </rPh>
    <phoneticPr fontId="47"/>
  </si>
  <si>
    <t>総　数</t>
    <rPh sb="0" eb="1">
      <t>ソウ</t>
    </rPh>
    <rPh sb="2" eb="3">
      <t>スウ</t>
    </rPh>
    <phoneticPr fontId="47"/>
  </si>
  <si>
    <t>家　族　従　業　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47"/>
  </si>
  <si>
    <t>雇用者</t>
    <rPh sb="0" eb="1">
      <t>ヤトイ</t>
    </rPh>
    <rPh sb="1" eb="2">
      <t>ヨウ</t>
    </rPh>
    <rPh sb="2" eb="3">
      <t>モノ</t>
    </rPh>
    <phoneticPr fontId="47"/>
  </si>
  <si>
    <t>会社などの役員</t>
    <rPh sb="0" eb="2">
      <t>カイシャ</t>
    </rPh>
    <rPh sb="5" eb="7">
      <t>ヤクイン</t>
    </rPh>
    <phoneticPr fontId="47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</si>
  <si>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47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</si>
  <si>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47"/>
  </si>
  <si>
    <t xml:space="preserve"> パート</t>
    <phoneticPr fontId="47"/>
  </si>
  <si>
    <t xml:space="preserve"> アルバイト</t>
    <phoneticPr fontId="47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</si>
  <si>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47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</si>
  <si>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47"/>
  </si>
  <si>
    <t xml:space="preserve"> その他</t>
    <rPh sb="3" eb="4">
      <t>タ</t>
    </rPh>
    <phoneticPr fontId="47"/>
  </si>
  <si>
    <t>総　数</t>
    <rPh sb="0" eb="1">
      <t>フサ</t>
    </rPh>
    <rPh sb="2" eb="3">
      <t>カズ</t>
    </rPh>
    <phoneticPr fontId="47"/>
  </si>
  <si>
    <t>総数</t>
    <rPh sb="0" eb="1">
      <t>フサ</t>
    </rPh>
    <rPh sb="1" eb="2">
      <t>カズ</t>
    </rPh>
    <phoneticPr fontId="47"/>
  </si>
  <si>
    <t>有業者に占める雇用者比率（%）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47"/>
  </si>
  <si>
    <t>総   数</t>
    <rPh sb="0" eb="1">
      <t>フサ</t>
    </rPh>
    <rPh sb="4" eb="5">
      <t>カズ</t>
    </rPh>
    <phoneticPr fontId="47"/>
  </si>
  <si>
    <t>（別掲）</t>
    <rPh sb="1" eb="3">
      <t>ベッケイ</t>
    </rPh>
    <phoneticPr fontId="47"/>
  </si>
  <si>
    <t>雇用者に占める
比率（%）</t>
    <rPh sb="0" eb="3">
      <t>コヨウシャ</t>
    </rPh>
    <rPh sb="4" eb="5">
      <t>シ</t>
    </rPh>
    <rPh sb="8" eb="10">
      <t>ヒリツ</t>
    </rPh>
    <phoneticPr fontId="47"/>
  </si>
  <si>
    <t>正規の職員・従業員</t>
    <rPh sb="0" eb="2">
      <t>セイキ</t>
    </rPh>
    <rPh sb="3" eb="5">
      <t>ショクイン</t>
    </rPh>
    <rPh sb="6" eb="9">
      <t>ジュウギョウイン</t>
    </rPh>
    <phoneticPr fontId="47"/>
  </si>
  <si>
    <t>パート・アルバイト</t>
    <phoneticPr fontId="47"/>
  </si>
  <si>
    <t>（注1）出典の就業構造基本調査は抽出調査であり、越谷市では抽出された約720世帯から全体を推計した</t>
    <phoneticPr fontId="47"/>
  </si>
  <si>
    <t>　　　 ものであり調査結果は実数ではない。また、総数には分類不能・不詳の数値を含むため、総数と</t>
    <phoneticPr fontId="41"/>
  </si>
  <si>
    <t>　　　 内訳の合計とは必ずしも一致しない。</t>
    <phoneticPr fontId="41"/>
  </si>
  <si>
    <t>（注2）</t>
    <phoneticPr fontId="47"/>
  </si>
  <si>
    <t>就業構造基本調査は5年に一度実施され、令和4年の結果が、現時点で最新のものとなる。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レイワ</t>
    </rPh>
    <rPh sb="22" eb="23">
      <t>ネン</t>
    </rPh>
    <rPh sb="23" eb="24">
      <t>ヘイネン</t>
    </rPh>
    <rPh sb="24" eb="26">
      <t>ケッカ</t>
    </rPh>
    <rPh sb="28" eb="31">
      <t>ゲンジテン</t>
    </rPh>
    <rPh sb="32" eb="34">
      <t>サイシン</t>
    </rPh>
    <phoneticPr fontId="47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</si>
  <si>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47"/>
  </si>
  <si>
    <t>4-16.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47"/>
  </si>
  <si>
    <t>令和4年10月1日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7"/>
  </si>
  <si>
    <t>（単位：人）</t>
  </si>
  <si>
    <t>所　得</t>
    <rPh sb="0" eb="1">
      <t>トコロ</t>
    </rPh>
    <rPh sb="2" eb="3">
      <t>エ</t>
    </rPh>
    <phoneticPr fontId="47"/>
  </si>
  <si>
    <t>男</t>
  </si>
  <si>
    <t>女</t>
  </si>
  <si>
    <t>総　数</t>
    <phoneticPr fontId="46"/>
  </si>
  <si>
    <t>（内）雇用者</t>
    <rPh sb="1" eb="2">
      <t>ウチ</t>
    </rPh>
    <rPh sb="3" eb="6">
      <t>コヨウシャ</t>
    </rPh>
    <phoneticPr fontId="47"/>
  </si>
  <si>
    <t>総  数</t>
    <rPh sb="0" eb="1">
      <t>フサ</t>
    </rPh>
    <rPh sb="3" eb="4">
      <t>カズ</t>
    </rPh>
    <phoneticPr fontId="47"/>
  </si>
  <si>
    <t xml:space="preserve">  50万円未満</t>
    <rPh sb="4" eb="6">
      <t>マンエン</t>
    </rPh>
    <rPh sb="6" eb="8">
      <t>ミマン</t>
    </rPh>
    <phoneticPr fontId="47"/>
  </si>
  <si>
    <t xml:space="preserve">  50～ 100万円未満</t>
    <rPh sb="9" eb="11">
      <t>マンエン</t>
    </rPh>
    <rPh sb="11" eb="13">
      <t>ミマン</t>
    </rPh>
    <phoneticPr fontId="47"/>
  </si>
  <si>
    <t xml:space="preserve"> 100～ 150万円未満</t>
    <rPh sb="9" eb="11">
      <t>マンエン</t>
    </rPh>
    <rPh sb="11" eb="13">
      <t>ミマン</t>
    </rPh>
    <phoneticPr fontId="47"/>
  </si>
  <si>
    <t xml:space="preserve"> 150～ 200万円未満</t>
    <rPh sb="9" eb="11">
      <t>マンエン</t>
    </rPh>
    <rPh sb="11" eb="13">
      <t>ミマン</t>
    </rPh>
    <phoneticPr fontId="47"/>
  </si>
  <si>
    <t xml:space="preserve"> 200～ 250万円未満</t>
    <rPh sb="9" eb="11">
      <t>マンエン</t>
    </rPh>
    <rPh sb="11" eb="13">
      <t>ミマン</t>
    </rPh>
    <phoneticPr fontId="47"/>
  </si>
  <si>
    <t xml:space="preserve"> 250～ 300万円未満</t>
    <rPh sb="9" eb="11">
      <t>マンエン</t>
    </rPh>
    <rPh sb="11" eb="13">
      <t>ミマン</t>
    </rPh>
    <phoneticPr fontId="47"/>
  </si>
  <si>
    <t xml:space="preserve"> 300～ 400万円未満</t>
    <rPh sb="9" eb="11">
      <t>マンエン</t>
    </rPh>
    <rPh sb="11" eb="13">
      <t>ミマン</t>
    </rPh>
    <phoneticPr fontId="47"/>
  </si>
  <si>
    <t xml:space="preserve"> 400～ 500万円未満</t>
    <rPh sb="9" eb="11">
      <t>マンエン</t>
    </rPh>
    <rPh sb="11" eb="13">
      <t>ミマン</t>
    </rPh>
    <phoneticPr fontId="47"/>
  </si>
  <si>
    <t xml:space="preserve"> 500～ 600万円未満</t>
    <rPh sb="9" eb="11">
      <t>マンエン</t>
    </rPh>
    <rPh sb="11" eb="13">
      <t>ミマン</t>
    </rPh>
    <phoneticPr fontId="47"/>
  </si>
  <si>
    <t xml:space="preserve"> 600～ 700万円未満</t>
    <rPh sb="9" eb="11">
      <t>マンエン</t>
    </rPh>
    <rPh sb="11" eb="13">
      <t>ミマン</t>
    </rPh>
    <phoneticPr fontId="47"/>
  </si>
  <si>
    <t xml:space="preserve"> 700～ 800万円未満</t>
    <rPh sb="9" eb="11">
      <t>マンエン</t>
    </rPh>
    <rPh sb="11" eb="13">
      <t>ミマン</t>
    </rPh>
    <phoneticPr fontId="47"/>
  </si>
  <si>
    <t xml:space="preserve"> 800～ 900万円未満</t>
    <rPh sb="9" eb="11">
      <t>マンエン</t>
    </rPh>
    <rPh sb="11" eb="13">
      <t>ミマン</t>
    </rPh>
    <phoneticPr fontId="47"/>
  </si>
  <si>
    <t xml:space="preserve"> 900～1000万円未満</t>
    <rPh sb="9" eb="11">
      <t>マンエン</t>
    </rPh>
    <rPh sb="11" eb="13">
      <t>ミマン</t>
    </rPh>
    <phoneticPr fontId="47"/>
  </si>
  <si>
    <t>1000～1250万円未満</t>
    <rPh sb="9" eb="11">
      <t>マンエン</t>
    </rPh>
    <rPh sb="11" eb="13">
      <t>ミマン</t>
    </rPh>
    <phoneticPr fontId="47"/>
  </si>
  <si>
    <t>1250～1500万円未満</t>
    <rPh sb="9" eb="11">
      <t>マンエン</t>
    </rPh>
    <rPh sb="11" eb="13">
      <t>ミマン</t>
    </rPh>
    <phoneticPr fontId="47"/>
  </si>
  <si>
    <t>1500万円以上</t>
    <rPh sb="4" eb="6">
      <t>マンエン</t>
    </rPh>
    <rPh sb="6" eb="8">
      <t>イジョウ</t>
    </rPh>
    <phoneticPr fontId="47"/>
  </si>
  <si>
    <t>（注2）就業構造基本調査は5年に一度実施され、令和4年の結果が、現時点で最新のものとなる。</t>
    <rPh sb="23" eb="25">
      <t>レイワ</t>
    </rPh>
    <phoneticPr fontId="47"/>
  </si>
  <si>
    <t>資料：就業構造基本調査</t>
    <phoneticPr fontId="47"/>
  </si>
  <si>
    <t>4-17. 市内総生産</t>
    <rPh sb="8" eb="9">
      <t>ソウ</t>
    </rPh>
    <rPh sb="9" eb="11">
      <t>セイサン</t>
    </rPh>
    <phoneticPr fontId="41"/>
  </si>
  <si>
    <t>（単位：百万円）</t>
    <rPh sb="4" eb="6">
      <t>ヒャクマン</t>
    </rPh>
    <rPh sb="6" eb="7">
      <t>エン</t>
    </rPh>
    <phoneticPr fontId="41"/>
  </si>
  <si>
    <t>産　業　別</t>
    <phoneticPr fontId="41"/>
  </si>
  <si>
    <t>平成28年度</t>
    <rPh sb="0" eb="2">
      <t>ヘイセイ</t>
    </rPh>
    <phoneticPr fontId="46"/>
  </si>
  <si>
    <t>29年度</t>
    <phoneticPr fontId="46"/>
  </si>
  <si>
    <t>30年度</t>
    <rPh sb="2" eb="3">
      <t>ネン</t>
    </rPh>
    <rPh sb="3" eb="4">
      <t>ド</t>
    </rPh>
    <phoneticPr fontId="2"/>
  </si>
  <si>
    <t>令和元年度</t>
    <rPh sb="0" eb="2">
      <t>レイワ</t>
    </rPh>
    <rPh sb="2" eb="4">
      <t>ガンネン</t>
    </rPh>
    <phoneticPr fontId="2"/>
  </si>
  <si>
    <t>2年度</t>
    <rPh sb="1" eb="3">
      <t>ネンド</t>
    </rPh>
    <phoneticPr fontId="2"/>
  </si>
  <si>
    <t>市内総生産（総 額）</t>
    <rPh sb="2" eb="3">
      <t>ソウ</t>
    </rPh>
    <phoneticPr fontId="41"/>
  </si>
  <si>
    <t>第1次産業</t>
    <phoneticPr fontId="46"/>
  </si>
  <si>
    <t>農　業</t>
    <phoneticPr fontId="41"/>
  </si>
  <si>
    <t>林　業</t>
    <phoneticPr fontId="41"/>
  </si>
  <si>
    <t xml:space="preserve">- </t>
    <phoneticPr fontId="2"/>
  </si>
  <si>
    <t>水産業</t>
    <rPh sb="0" eb="2">
      <t>スイサン</t>
    </rPh>
    <phoneticPr fontId="41"/>
  </si>
  <si>
    <t>第2次産業</t>
    <phoneticPr fontId="46"/>
  </si>
  <si>
    <t>鉱　業</t>
    <phoneticPr fontId="41"/>
  </si>
  <si>
    <t>製造業</t>
    <phoneticPr fontId="41"/>
  </si>
  <si>
    <t>建設業</t>
    <phoneticPr fontId="41"/>
  </si>
  <si>
    <t>第3次産業</t>
    <rPh sb="0" eb="1">
      <t>ダイ</t>
    </rPh>
    <rPh sb="2" eb="3">
      <t>ジ</t>
    </rPh>
    <rPh sb="3" eb="5">
      <t>サンギョウ</t>
    </rPh>
    <phoneticPr fontId="3"/>
  </si>
  <si>
    <t>電気･ガス･水道・廃棄物処理業</t>
    <rPh sb="0" eb="1">
      <t>デン</t>
    </rPh>
    <phoneticPr fontId="3"/>
  </si>
  <si>
    <t>卸売･小売業</t>
  </si>
  <si>
    <t>運輸・郵便業</t>
    <rPh sb="0" eb="1">
      <t>ウン</t>
    </rPh>
    <rPh sb="3" eb="5">
      <t>ユウビン</t>
    </rPh>
    <rPh sb="5" eb="6">
      <t>ギョウ</t>
    </rPh>
    <phoneticPr fontId="3"/>
  </si>
  <si>
    <t>宿泊・飲食サービス業</t>
  </si>
  <si>
    <t>情報通信業</t>
    <rPh sb="0" eb="2">
      <t>ジョウホウ</t>
    </rPh>
    <phoneticPr fontId="3"/>
  </si>
  <si>
    <t>金融・保険業</t>
  </si>
  <si>
    <t>不動産業</t>
  </si>
  <si>
    <t>専門・科学技術、業務支援サービス業</t>
  </si>
  <si>
    <t>公務</t>
    <rPh sb="0" eb="2">
      <t>コウム</t>
    </rPh>
    <phoneticPr fontId="10"/>
  </si>
  <si>
    <t>教育</t>
    <rPh sb="0" eb="2">
      <t>キョウイク</t>
    </rPh>
    <phoneticPr fontId="10"/>
  </si>
  <si>
    <t>保健衛生・社会事業</t>
  </si>
  <si>
    <t>その他のサービス</t>
    <rPh sb="2" eb="3">
      <t>タ</t>
    </rPh>
    <phoneticPr fontId="10"/>
  </si>
  <si>
    <t>輸入品に課される税・関税</t>
  </si>
  <si>
    <t>(控除)総資本形成に係る消費税</t>
    <rPh sb="1" eb="3">
      <t>コウジョ</t>
    </rPh>
    <phoneticPr fontId="3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</si>
  <si>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41"/>
  </si>
  <si>
    <t>（注2）令和2年度の結果が、現時点での最新データとなる。</t>
    <rPh sb="4" eb="6">
      <t>レイワ</t>
    </rPh>
    <rPh sb="7" eb="9">
      <t>ネンド</t>
    </rPh>
    <rPh sb="10" eb="12">
      <t>ケッカ</t>
    </rPh>
    <rPh sb="14" eb="17">
      <t>ゲンジテン</t>
    </rPh>
    <rPh sb="19" eb="21">
      <t>サイシン</t>
    </rPh>
    <phoneticPr fontId="41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</si>
  <si>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41"/>
  </si>
  <si>
    <t>4-18. 市民所得の分配</t>
    <phoneticPr fontId="41"/>
  </si>
  <si>
    <t>項　　　目</t>
    <phoneticPr fontId="41"/>
  </si>
  <si>
    <t>30年度</t>
    <phoneticPr fontId="46"/>
  </si>
  <si>
    <t>市民所得（分配）（総 額）</t>
    <phoneticPr fontId="41"/>
  </si>
  <si>
    <t>雇用者報酬</t>
    <rPh sb="3" eb="5">
      <t>ホウシュウ</t>
    </rPh>
    <phoneticPr fontId="41"/>
  </si>
  <si>
    <t>財産所得　　</t>
    <phoneticPr fontId="41"/>
  </si>
  <si>
    <t>一般政府</t>
    <phoneticPr fontId="41"/>
  </si>
  <si>
    <t>家計</t>
    <phoneticPr fontId="41"/>
  </si>
  <si>
    <t>対家計民間非営利団体</t>
    <phoneticPr fontId="41"/>
  </si>
  <si>
    <t>企業所得（配当受払後）</t>
  </si>
  <si>
    <t>民間法人企業</t>
    <phoneticPr fontId="41"/>
  </si>
  <si>
    <t>公的企業</t>
    <phoneticPr fontId="41"/>
  </si>
  <si>
    <t>個人企業</t>
    <phoneticPr fontId="41"/>
  </si>
  <si>
    <t>（注2）令和2年度の結果が、現時点での最新データとなる。</t>
    <rPh sb="4" eb="6">
      <t>レイワ</t>
    </rPh>
    <rPh sb="7" eb="9">
      <t>ネンド</t>
    </rPh>
    <rPh sb="8" eb="9">
      <t>ド</t>
    </rPh>
    <rPh sb="10" eb="12">
      <t>ケッカ</t>
    </rPh>
    <rPh sb="14" eb="17">
      <t>ゲンジテン</t>
    </rPh>
    <rPh sb="19" eb="21">
      <t>サイシン</t>
    </rPh>
    <phoneticPr fontId="41"/>
  </si>
  <si>
    <t>4-19. 市営住宅の状況</t>
    <phoneticPr fontId="41"/>
  </si>
  <si>
    <t>令和5年12月1日</t>
    <rPh sb="0" eb="2">
      <t>レイワ</t>
    </rPh>
    <phoneticPr fontId="41"/>
  </si>
  <si>
    <t>住宅名</t>
  </si>
  <si>
    <t>建設年度</t>
  </si>
  <si>
    <t>棟数</t>
  </si>
  <si>
    <t>戸数</t>
  </si>
  <si>
    <t>世帯</t>
  </si>
  <si>
    <t>入居者総数</t>
  </si>
  <si>
    <t>総　数</t>
  </si>
  <si>
    <t>-</t>
    <phoneticPr fontId="46"/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</si>
  <si>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</si>
  <si>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</si>
  <si>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</si>
  <si>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</si>
  <si>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</si>
  <si>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</si>
  <si>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</si>
  <si>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</si>
  <si>
    <t>西大袋中層住宅</t>
  </si>
  <si>
    <t>資料：建築住宅課</t>
    <rPh sb="3" eb="5">
      <t>ケンチク</t>
    </rPh>
    <rPh sb="5" eb="7">
      <t>ジュウタク</t>
    </rPh>
    <phoneticPr fontId="41"/>
  </si>
  <si>
    <t>4-20.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3"/>
  </si>
  <si>
    <t>令和2年10月1日</t>
    <rPh sb="0" eb="2">
      <t>レイワ</t>
    </rPh>
    <phoneticPr fontId="46"/>
  </si>
  <si>
    <t>住居の種類</t>
  </si>
  <si>
    <t>世帯数</t>
  </si>
  <si>
    <t>世帯人員</t>
  </si>
  <si>
    <t>1世帯当り人員</t>
    <phoneticPr fontId="46"/>
  </si>
  <si>
    <t>一　般　世　帯</t>
  </si>
  <si>
    <t>住宅に住む一般世帯</t>
  </si>
  <si>
    <t>持　　ち　　家</t>
  </si>
  <si>
    <t>公営・公団・公社の借家</t>
  </si>
  <si>
    <t>民　営　の　借　家</t>
  </si>
  <si>
    <t>給　与　住　宅</t>
  </si>
  <si>
    <t>間　　借　　り</t>
  </si>
  <si>
    <t>住宅以外に住む一般世帯</t>
  </si>
  <si>
    <t>（注）国勢調査は5年に一度実施され、令和2年の結果が現時点で最新のデータとなる。</t>
    <rPh sb="18" eb="20">
      <t>レイワ</t>
    </rPh>
    <phoneticPr fontId="46"/>
  </si>
  <si>
    <t>資料：国勢調査</t>
  </si>
  <si>
    <t>4-21. 世帯人員別世帯数</t>
    <rPh sb="6" eb="8">
      <t>セタイ</t>
    </rPh>
    <rPh sb="8" eb="10">
      <t>ジンイン</t>
    </rPh>
    <rPh sb="10" eb="11">
      <t>ベツ</t>
    </rPh>
    <rPh sb="11" eb="14">
      <t>セタイスウ</t>
    </rPh>
    <phoneticPr fontId="41"/>
  </si>
  <si>
    <t>各年10月1日</t>
  </si>
  <si>
    <t>一　　　般　　　世　　　帯　　　数</t>
  </si>
  <si>
    <t>一般
世帯人員</t>
    <phoneticPr fontId="41"/>
  </si>
  <si>
    <t>1世帯
当り
人員</t>
    <phoneticPr fontId="41"/>
  </si>
  <si>
    <t>総数</t>
  </si>
  <si>
    <t>1人</t>
    <phoneticPr fontId="46"/>
  </si>
  <si>
    <t>2人</t>
    <phoneticPr fontId="46"/>
  </si>
  <si>
    <t>3人</t>
    <phoneticPr fontId="46"/>
  </si>
  <si>
    <t>4人</t>
    <phoneticPr fontId="46"/>
  </si>
  <si>
    <t>5人</t>
    <phoneticPr fontId="46"/>
  </si>
  <si>
    <t>6人</t>
    <phoneticPr fontId="46"/>
  </si>
  <si>
    <t>7人
以上</t>
    <phoneticPr fontId="41"/>
  </si>
  <si>
    <t>平成22</t>
    <rPh sb="0" eb="2">
      <t>ヘイセイ</t>
    </rPh>
    <phoneticPr fontId="3"/>
  </si>
  <si>
    <t>27</t>
    <phoneticPr fontId="2"/>
  </si>
  <si>
    <t>令和 2</t>
    <rPh sb="0" eb="2">
      <t>レイワ</t>
    </rPh>
    <phoneticPr fontId="3"/>
  </si>
  <si>
    <t>4-22. 居住世帯の有無別住宅数</t>
    <phoneticPr fontId="41"/>
  </si>
  <si>
    <t>住　　　　　宅　　　　　数</t>
    <phoneticPr fontId="41"/>
  </si>
  <si>
    <t>住宅以外
で人が居
住する建
物数</t>
    <rPh sb="0" eb="2">
      <t>ジュウタク</t>
    </rPh>
    <rPh sb="2" eb="4">
      <t>イガイ</t>
    </rPh>
    <rPh sb="6" eb="7">
      <t>ヒト</t>
    </rPh>
    <rPh sb="8" eb="9">
      <t>イ</t>
    </rPh>
    <rPh sb="10" eb="11">
      <t>ジュウ</t>
    </rPh>
    <rPh sb="13" eb="14">
      <t>ケン</t>
    </rPh>
    <rPh sb="15" eb="17">
      <t>モノカズ</t>
    </rPh>
    <rPh sb="16" eb="17">
      <t>カズ</t>
    </rPh>
    <phoneticPr fontId="41"/>
  </si>
  <si>
    <t>居住世帯あり</t>
  </si>
  <si>
    <t>居住世帯なし</t>
  </si>
  <si>
    <t>同居世帯なし</t>
  </si>
  <si>
    <t>同居世帯あり</t>
  </si>
  <si>
    <t>一時現在者のみ</t>
    <phoneticPr fontId="41"/>
  </si>
  <si>
    <t>空き家</t>
    <phoneticPr fontId="41"/>
  </si>
  <si>
    <t>建設中</t>
    <phoneticPr fontId="41"/>
  </si>
  <si>
    <t>平成20</t>
    <rPh sb="0" eb="1">
      <t>ヘイセイ</t>
    </rPh>
    <phoneticPr fontId="2"/>
  </si>
  <si>
    <t>（注1）住宅・土地統計調査は標本調査であり、越谷市では抽出された約6000戸から全体を推計したもの</t>
    <rPh sb="1" eb="2">
      <t>チュウ</t>
    </rPh>
    <phoneticPr fontId="41"/>
  </si>
  <si>
    <t>　　　 で実数ではない。</t>
    <phoneticPr fontId="41"/>
  </si>
  <si>
    <t>（注2）住宅・土地統計調査は5年に一度実施され、平成30年の結果が、現時点での最新データとなる。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41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</si>
  <si>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1"/>
  </si>
  <si>
    <t>4-23.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41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</si>
  <si>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41"/>
  </si>
  <si>
    <t>総  数</t>
    <phoneticPr fontId="41"/>
  </si>
  <si>
    <t>住宅の種類</t>
    <phoneticPr fontId="41"/>
  </si>
  <si>
    <t xml:space="preserve">構          造 </t>
    <phoneticPr fontId="41"/>
  </si>
  <si>
    <t>建築の時期</t>
    <phoneticPr fontId="41"/>
  </si>
  <si>
    <t>専用住宅</t>
  </si>
  <si>
    <t>店舗
その他の
併用住宅</t>
    <phoneticPr fontId="41"/>
  </si>
  <si>
    <t>木造</t>
  </si>
  <si>
    <t>防火木造</t>
  </si>
  <si>
    <t>鉄筋･鉄骨コンクリート造</t>
    <phoneticPr fontId="41"/>
  </si>
  <si>
    <t>鉄骨造</t>
  </si>
  <si>
    <t>（9区分）</t>
    <rPh sb="2" eb="4">
      <t>クブン</t>
    </rPh>
    <phoneticPr fontId="41"/>
  </si>
  <si>
    <t>住宅総数</t>
    <rPh sb="0" eb="2">
      <t>ジュウタク</t>
    </rPh>
    <rPh sb="2" eb="4">
      <t>ソウスウ</t>
    </rPh>
    <phoneticPr fontId="41"/>
  </si>
  <si>
    <t>昭和45年以前</t>
    <phoneticPr fontId="41"/>
  </si>
  <si>
    <t>昭和46年～　　55年</t>
    <phoneticPr fontId="41"/>
  </si>
  <si>
    <t>昭和56年～平成 2年</t>
    <rPh sb="6" eb="8">
      <t>ヘイセイ</t>
    </rPh>
    <phoneticPr fontId="41"/>
  </si>
  <si>
    <t>平成 3年～　　 7年</t>
    <rPh sb="0" eb="2">
      <t>ヘイセイ</t>
    </rPh>
    <rPh sb="10" eb="11">
      <t>ネン</t>
    </rPh>
    <phoneticPr fontId="41"/>
  </si>
  <si>
    <t>平成 8年～　　12年</t>
    <phoneticPr fontId="41"/>
  </si>
  <si>
    <t>平成13年～　　17年</t>
    <phoneticPr fontId="41"/>
  </si>
  <si>
    <t>平成18年～　　22年</t>
    <phoneticPr fontId="41"/>
  </si>
  <si>
    <t>平成23年～　　27年</t>
    <rPh sb="10" eb="11">
      <t>ネン</t>
    </rPh>
    <phoneticPr fontId="2"/>
  </si>
  <si>
    <t>平成28年～　　30年9月</t>
    <rPh sb="12" eb="13">
      <t>ツキ</t>
    </rPh>
    <phoneticPr fontId="41"/>
  </si>
  <si>
    <t>（注2）「住宅総数」には建築の時期「不詳」を含む。</t>
    <rPh sb="1" eb="2">
      <t>チュウ</t>
    </rPh>
    <rPh sb="5" eb="7">
      <t>ジュウタク</t>
    </rPh>
    <rPh sb="7" eb="9">
      <t>ソウスウ</t>
    </rPh>
    <rPh sb="18" eb="20">
      <t>フショウ</t>
    </rPh>
    <rPh sb="22" eb="23">
      <t>フク</t>
    </rPh>
    <phoneticPr fontId="41"/>
  </si>
  <si>
    <t>（注3）住宅・土地統計調査は5年に一度実施され、平成30年の結果が、現時点での最新データとなる。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41"/>
  </si>
  <si>
    <t>4-24.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58"/>
  </si>
  <si>
    <t>（1）住宅の所有関係・建て方・階数別専用住宅数</t>
    <phoneticPr fontId="58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</si>
  <si>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58"/>
  </si>
  <si>
    <t>住宅の
所有関係</t>
    <phoneticPr fontId="58"/>
  </si>
  <si>
    <t>総　数</t>
    <rPh sb="0" eb="1">
      <t>フサ</t>
    </rPh>
    <rPh sb="2" eb="3">
      <t>カズ</t>
    </rPh>
    <phoneticPr fontId="58"/>
  </si>
  <si>
    <t>一戸建</t>
    <rPh sb="0" eb="2">
      <t>イッコ</t>
    </rPh>
    <rPh sb="2" eb="3">
      <t>ダ</t>
    </rPh>
    <phoneticPr fontId="41"/>
  </si>
  <si>
    <t>長屋建</t>
    <rPh sb="0" eb="2">
      <t>ナガヤ</t>
    </rPh>
    <rPh sb="2" eb="3">
      <t>ダテ</t>
    </rPh>
    <phoneticPr fontId="41"/>
  </si>
  <si>
    <t>共同住宅</t>
    <rPh sb="0" eb="2">
      <t>キョウドウ</t>
    </rPh>
    <rPh sb="2" eb="4">
      <t>ジュウタク</t>
    </rPh>
    <phoneticPr fontId="41"/>
  </si>
  <si>
    <t>その他</t>
    <phoneticPr fontId="58"/>
  </si>
  <si>
    <t>1階建</t>
    <rPh sb="1" eb="2">
      <t>カイ</t>
    </rPh>
    <rPh sb="2" eb="3">
      <t>ダテ</t>
    </rPh>
    <phoneticPr fontId="58"/>
  </si>
  <si>
    <t>2階建以上</t>
    <rPh sb="1" eb="2">
      <t>カイ</t>
    </rPh>
    <rPh sb="2" eb="3">
      <t>ダテ</t>
    </rPh>
    <rPh sb="3" eb="5">
      <t>イジョウ</t>
    </rPh>
    <phoneticPr fontId="58"/>
  </si>
  <si>
    <t>2階建</t>
    <rPh sb="1" eb="2">
      <t>カイ</t>
    </rPh>
    <rPh sb="2" eb="3">
      <t>タ</t>
    </rPh>
    <phoneticPr fontId="58"/>
  </si>
  <si>
    <t>3～5階</t>
    <rPh sb="3" eb="4">
      <t>カイ</t>
    </rPh>
    <phoneticPr fontId="58"/>
  </si>
  <si>
    <t>6階建以上</t>
    <rPh sb="1" eb="2">
      <t>カイ</t>
    </rPh>
    <rPh sb="2" eb="3">
      <t>ダテ</t>
    </rPh>
    <rPh sb="3" eb="5">
      <t>イジョウ</t>
    </rPh>
    <phoneticPr fontId="58"/>
  </si>
  <si>
    <t>専用住宅総数</t>
    <phoneticPr fontId="58"/>
  </si>
  <si>
    <t>持ち家総数</t>
    <rPh sb="0" eb="1">
      <t>モ</t>
    </rPh>
    <rPh sb="2" eb="3">
      <t>イエ</t>
    </rPh>
    <rPh sb="3" eb="5">
      <t>ソウスウ</t>
    </rPh>
    <phoneticPr fontId="41"/>
  </si>
  <si>
    <t>借　家</t>
    <rPh sb="0" eb="1">
      <t>シャク</t>
    </rPh>
    <rPh sb="2" eb="3">
      <t>イエ</t>
    </rPh>
    <phoneticPr fontId="58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</si>
  <si>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58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</si>
  <si>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58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</si>
  <si>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58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</si>
  <si>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58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</si>
  <si>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41"/>
  </si>
  <si>
    <t>（2）住宅の所有関係・別世帯の子の居住地別高齢者世帯数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20">
      <t>キョジュウチ</t>
    </rPh>
    <rPh sb="20" eb="21">
      <t>ベツ</t>
    </rPh>
    <rPh sb="21" eb="24">
      <t>コウレイシャ</t>
    </rPh>
    <rPh sb="24" eb="26">
      <t>セタイ</t>
    </rPh>
    <rPh sb="26" eb="27">
      <t>スウ</t>
    </rPh>
    <phoneticPr fontId="58"/>
  </si>
  <si>
    <t>住宅の所有関係住宅総数</t>
    <phoneticPr fontId="58"/>
  </si>
  <si>
    <t>総数
（子の
居住地
不詳を
含む）</t>
    <rPh sb="0" eb="2">
      <t>ソウスウ</t>
    </rPh>
    <phoneticPr fontId="41"/>
  </si>
  <si>
    <t>子がいる</t>
    <phoneticPr fontId="41"/>
  </si>
  <si>
    <t>子は
いない</t>
    <rPh sb="0" eb="1">
      <t>コ</t>
    </rPh>
    <phoneticPr fontId="58"/>
  </si>
  <si>
    <t>総数
（注3）</t>
    <phoneticPr fontId="41"/>
  </si>
  <si>
    <t>一緒に
住んでいる
(同じ建物
又は敷地内
に住んでい
る場合も
含む)</t>
    <phoneticPr fontId="41"/>
  </si>
  <si>
    <t>徒歩5分
程度の
場所に
住んでいる</t>
    <phoneticPr fontId="41"/>
  </si>
  <si>
    <t>片道15分
未満の
場所に
住んでいる</t>
    <phoneticPr fontId="41"/>
  </si>
  <si>
    <t>片道1時間
未満の
場所に
住んでいる</t>
    <phoneticPr fontId="41"/>
  </si>
  <si>
    <t>片道1時間
以上の
場所に
住んでいる</t>
    <phoneticPr fontId="41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</si>
  <si>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58"/>
  </si>
  <si>
    <t>持ち家</t>
    <rPh sb="0" eb="1">
      <t>モチ</t>
    </rPh>
    <rPh sb="2" eb="3">
      <t>イエ</t>
    </rPh>
    <phoneticPr fontId="58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</si>
  <si>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58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</si>
  <si>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58"/>
  </si>
  <si>
    <t>同居世帯</t>
    <rPh sb="0" eb="1">
      <t>ドウ</t>
    </rPh>
    <rPh sb="1" eb="2">
      <t>イ</t>
    </rPh>
    <rPh sb="2" eb="3">
      <t>セ</t>
    </rPh>
    <rPh sb="3" eb="4">
      <t>オビ</t>
    </rPh>
    <phoneticPr fontId="58"/>
  </si>
  <si>
    <t>（注2）「65歳以上の単身世帯総数」、「65歳以上の夫婦世帯総数」には、住宅の所有関係「不詳」を含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41"/>
  </si>
  <si>
    <t>　　　 む。</t>
    <phoneticPr fontId="41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</si>
  <si>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58"/>
  </si>
  <si>
    <t>4-25. 土地の標準価格</t>
    <phoneticPr fontId="58"/>
  </si>
  <si>
    <t>各年7月1日</t>
    <rPh sb="0" eb="2">
      <t>カクネン</t>
    </rPh>
    <rPh sb="3" eb="4">
      <t>ガツ</t>
    </rPh>
    <rPh sb="5" eb="6">
      <t>ニチ</t>
    </rPh>
    <phoneticPr fontId="58"/>
  </si>
  <si>
    <t>（単位：円／㎡）</t>
    <rPh sb="1" eb="3">
      <t>タンイ</t>
    </rPh>
    <rPh sb="4" eb="5">
      <t>エン</t>
    </rPh>
    <phoneticPr fontId="58"/>
  </si>
  <si>
    <t>年</t>
    <rPh sb="0" eb="1">
      <t>ネン</t>
    </rPh>
    <phoneticPr fontId="58"/>
  </si>
  <si>
    <t>種　別</t>
    <rPh sb="0" eb="1">
      <t>シュ</t>
    </rPh>
    <rPh sb="2" eb="3">
      <t>ベツ</t>
    </rPh>
    <phoneticPr fontId="58"/>
  </si>
  <si>
    <t>住宅地</t>
    <rPh sb="0" eb="3">
      <t>ジュウタクチ</t>
    </rPh>
    <phoneticPr fontId="58"/>
  </si>
  <si>
    <t>商業地</t>
    <rPh sb="0" eb="3">
      <t>ショウギョウチ</t>
    </rPh>
    <phoneticPr fontId="58"/>
  </si>
  <si>
    <t>工業地</t>
    <rPh sb="0" eb="3">
      <t>コウギョウチ</t>
    </rPh>
    <phoneticPr fontId="58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</si>
  <si>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58"/>
  </si>
  <si>
    <t>平均価格</t>
    <rPh sb="0" eb="2">
      <t>ヘイキン</t>
    </rPh>
    <rPh sb="2" eb="4">
      <t>カカク</t>
    </rPh>
    <phoneticPr fontId="58"/>
  </si>
  <si>
    <r>
      <t>平均変動率</t>
    </r>
    <r>
      <rPr>
        <sz val="7"/>
        <color theme="1"/>
        <rFont val="ＭＳ 明朝"/>
        <family val="1"/>
        <charset val="128"/>
      </rPr>
      <t>（%）（注1）</t>
    </r>
    <rPh sb="0" eb="2">
      <t>ヘイキン</t>
    </rPh>
    <rPh sb="2" eb="3">
      <t>ヘン</t>
    </rPh>
    <rPh sb="3" eb="4">
      <t>ドウ</t>
    </rPh>
    <rPh sb="4" eb="5">
      <t>リツ</t>
    </rPh>
    <phoneticPr fontId="58"/>
  </si>
  <si>
    <t xml:space="preserve">令和元 </t>
    <rPh sb="0" eb="2">
      <t>レイワガン</t>
    </rPh>
    <phoneticPr fontId="2"/>
  </si>
  <si>
    <t>越谷市</t>
  </si>
  <si>
    <t>県平均</t>
  </si>
  <si>
    <t xml:space="preserve">2 </t>
    <phoneticPr fontId="46"/>
  </si>
  <si>
    <t xml:space="preserve">3 </t>
    <phoneticPr fontId="2"/>
  </si>
  <si>
    <t xml:space="preserve">4 </t>
    <phoneticPr fontId="46"/>
  </si>
  <si>
    <t>越谷市</t>
    <rPh sb="0" eb="3">
      <t>コシガヤシ</t>
    </rPh>
    <phoneticPr fontId="58"/>
  </si>
  <si>
    <t>県平均</t>
    <rPh sb="0" eb="1">
      <t>ケン</t>
    </rPh>
    <rPh sb="1" eb="3">
      <t>ヘイキン</t>
    </rPh>
    <phoneticPr fontId="58"/>
  </si>
  <si>
    <t xml:space="preserve">5 </t>
    <phoneticPr fontId="46"/>
  </si>
  <si>
    <t>(注)平均変動率は、基準地（選定替えを除く）の変動率を単純平均したものであり、平均価格の変動率</t>
    <rPh sb="1" eb="2">
      <t>チュウ</t>
    </rPh>
    <rPh sb="3" eb="8">
      <t>ヘイキンヘンドウリツ</t>
    </rPh>
    <rPh sb="10" eb="13">
      <t>キジュンチ</t>
    </rPh>
    <rPh sb="14" eb="17">
      <t>センテイガ</t>
    </rPh>
    <rPh sb="19" eb="20">
      <t>ノゾ</t>
    </rPh>
    <rPh sb="23" eb="26">
      <t>ヘンドウリツ</t>
    </rPh>
    <rPh sb="27" eb="31">
      <t>タンジュンヘイキン</t>
    </rPh>
    <rPh sb="39" eb="43">
      <t>ヘイキンカカク</t>
    </rPh>
    <rPh sb="44" eb="46">
      <t>ヘンドウ</t>
    </rPh>
    <phoneticPr fontId="46"/>
  </si>
  <si>
    <t>　　　ではない。</t>
    <phoneticPr fontId="46"/>
  </si>
  <si>
    <t>資料：埼玉県地価調査</t>
    <phoneticPr fontId="2"/>
  </si>
  <si>
    <t>4-26. 「市長への手紙等市民の声」関係担当部課所別・種別件数</t>
    <phoneticPr fontId="41"/>
  </si>
  <si>
    <t>令和4年度</t>
    <rPh sb="0" eb="2">
      <t>レイワ</t>
    </rPh>
    <rPh sb="3" eb="5">
      <t>ネンド</t>
    </rPh>
    <phoneticPr fontId="41"/>
  </si>
  <si>
    <t>担　　　当</t>
  </si>
  <si>
    <t>種　　　　　　　別</t>
    <rPh sb="0" eb="1">
      <t>タネ</t>
    </rPh>
    <rPh sb="8" eb="9">
      <t>ベツ</t>
    </rPh>
    <phoneticPr fontId="41"/>
  </si>
  <si>
    <t>総件数</t>
  </si>
  <si>
    <t>部</t>
  </si>
  <si>
    <t>課所別</t>
  </si>
  <si>
    <t>意　見</t>
    <phoneticPr fontId="41"/>
  </si>
  <si>
    <t>要　望</t>
    <phoneticPr fontId="41"/>
  </si>
  <si>
    <t>苦　情</t>
    <phoneticPr fontId="41"/>
  </si>
  <si>
    <t>照　会</t>
    <phoneticPr fontId="41"/>
  </si>
  <si>
    <t>相　談</t>
    <phoneticPr fontId="41"/>
  </si>
  <si>
    <t>危機管理室</t>
    <rPh sb="4" eb="5">
      <t>シツ</t>
    </rPh>
    <phoneticPr fontId="2"/>
  </si>
  <si>
    <t>危機管理室</t>
  </si>
  <si>
    <t>市長公室</t>
    <rPh sb="0" eb="4">
      <t>シチョウコウシツ</t>
    </rPh>
    <phoneticPr fontId="2"/>
  </si>
  <si>
    <t>秘書課</t>
    <rPh sb="0" eb="3">
      <t>ヒショカ</t>
    </rPh>
    <phoneticPr fontId="2"/>
  </si>
  <si>
    <t>行政デジタル推進課</t>
    <rPh sb="0" eb="2">
      <t>ギョウセイ</t>
    </rPh>
    <rPh sb="6" eb="8">
      <t>スイシン</t>
    </rPh>
    <rPh sb="8" eb="9">
      <t>カ</t>
    </rPh>
    <phoneticPr fontId="3"/>
  </si>
  <si>
    <t>広報シティ
プロモーション課</t>
    <phoneticPr fontId="2"/>
  </si>
  <si>
    <t>人権・男女
共同参画推進課</t>
  </si>
  <si>
    <t>総合政策部</t>
    <rPh sb="0" eb="2">
      <t>ソウゴウ</t>
    </rPh>
    <rPh sb="2" eb="4">
      <t>セイサク</t>
    </rPh>
    <rPh sb="4" eb="5">
      <t>ブ</t>
    </rPh>
    <phoneticPr fontId="3"/>
  </si>
  <si>
    <t>政策課</t>
    <rPh sb="0" eb="2">
      <t>セイサク</t>
    </rPh>
    <rPh sb="2" eb="3">
      <t>カ</t>
    </rPh>
    <phoneticPr fontId="3"/>
  </si>
  <si>
    <t>南越谷にぎわい推進室</t>
  </si>
  <si>
    <t>行財政部</t>
  </si>
  <si>
    <t>財政課</t>
    <rPh sb="0" eb="2">
      <t>ザイセイ</t>
    </rPh>
    <rPh sb="2" eb="3">
      <t>カ</t>
    </rPh>
    <phoneticPr fontId="3"/>
  </si>
  <si>
    <t>行政管理課</t>
    <rPh sb="0" eb="2">
      <t>ギョウセイ</t>
    </rPh>
    <rPh sb="2" eb="4">
      <t>カンリ</t>
    </rPh>
    <rPh sb="4" eb="5">
      <t>カ</t>
    </rPh>
    <phoneticPr fontId="3"/>
  </si>
  <si>
    <t>公共施設
マネジメント推進課</t>
    <rPh sb="0" eb="2">
      <t>コウキョウ</t>
    </rPh>
    <rPh sb="2" eb="4">
      <t>シセツ</t>
    </rPh>
    <rPh sb="11" eb="13">
      <t>スイシン</t>
    </rPh>
    <rPh sb="13" eb="14">
      <t>カ</t>
    </rPh>
    <phoneticPr fontId="3"/>
  </si>
  <si>
    <t>市民税課</t>
    <rPh sb="0" eb="3">
      <t>シミンゼイ</t>
    </rPh>
    <rPh sb="3" eb="4">
      <t>カ</t>
    </rPh>
    <phoneticPr fontId="3"/>
  </si>
  <si>
    <t>資産税課</t>
    <rPh sb="0" eb="3">
      <t>シサンゼイ</t>
    </rPh>
    <rPh sb="3" eb="4">
      <t>カ</t>
    </rPh>
    <phoneticPr fontId="3"/>
  </si>
  <si>
    <t>収納課</t>
    <rPh sb="0" eb="2">
      <t>シュウノウ</t>
    </rPh>
    <rPh sb="2" eb="3">
      <t>カ</t>
    </rPh>
    <phoneticPr fontId="3"/>
  </si>
  <si>
    <t>総務部</t>
  </si>
  <si>
    <t>法務課</t>
    <rPh sb="0" eb="2">
      <t>ホウム</t>
    </rPh>
    <rPh sb="2" eb="3">
      <t>カ</t>
    </rPh>
    <phoneticPr fontId="10"/>
  </si>
  <si>
    <t>総務課</t>
    <rPh sb="0" eb="3">
      <t>ソウムカカ</t>
    </rPh>
    <phoneticPr fontId="10"/>
  </si>
  <si>
    <t>人事課</t>
    <rPh sb="0" eb="2">
      <t>ジンジ</t>
    </rPh>
    <rPh sb="2" eb="3">
      <t>カ</t>
    </rPh>
    <phoneticPr fontId="10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</si>
  <si>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10"/>
  </si>
  <si>
    <t>契約課</t>
    <rPh sb="0" eb="2">
      <t>ケイヤク</t>
    </rPh>
    <rPh sb="2" eb="3">
      <t>カ</t>
    </rPh>
    <phoneticPr fontId="10"/>
  </si>
  <si>
    <t>工事検査課</t>
    <rPh sb="0" eb="2">
      <t>コウジ</t>
    </rPh>
    <rPh sb="2" eb="4">
      <t>ケンサ</t>
    </rPh>
    <rPh sb="4" eb="5">
      <t>カ</t>
    </rPh>
    <phoneticPr fontId="10"/>
  </si>
  <si>
    <t>庁舎管理課</t>
    <rPh sb="0" eb="2">
      <t>チョウシャ</t>
    </rPh>
    <rPh sb="2" eb="4">
      <t>カンリ</t>
    </rPh>
    <rPh sb="4" eb="5">
      <t>カ</t>
    </rPh>
    <phoneticPr fontId="10"/>
  </si>
  <si>
    <t>市民協働部</t>
  </si>
  <si>
    <t>市民活動支援課</t>
  </si>
  <si>
    <t>くらし安心課</t>
  </si>
  <si>
    <t>市民課</t>
  </si>
  <si>
    <t>北部出張所</t>
  </si>
  <si>
    <t>南部出張所</t>
  </si>
  <si>
    <t>福祉部</t>
  </si>
  <si>
    <t>福祉総務課</t>
    <rPh sb="0" eb="2">
      <t>フクシ</t>
    </rPh>
    <rPh sb="2" eb="4">
      <t>ソウム</t>
    </rPh>
    <rPh sb="4" eb="5">
      <t>カ</t>
    </rPh>
    <phoneticPr fontId="10"/>
  </si>
  <si>
    <t>生活福祉課</t>
    <rPh sb="0" eb="2">
      <t>セイカツ</t>
    </rPh>
    <rPh sb="2" eb="4">
      <t>フクシ</t>
    </rPh>
    <rPh sb="4" eb="5">
      <t>カ</t>
    </rPh>
    <phoneticPr fontId="10"/>
  </si>
  <si>
    <t>障害福祉課</t>
    <rPh sb="0" eb="1">
      <t>ショウ</t>
    </rPh>
    <rPh sb="1" eb="2">
      <t>ガイ</t>
    </rPh>
    <rPh sb="2" eb="4">
      <t>フクシ</t>
    </rPh>
    <rPh sb="4" eb="5">
      <t>カ</t>
    </rPh>
    <phoneticPr fontId="10"/>
  </si>
  <si>
    <t>地域共生部</t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</si>
  <si>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10"/>
  </si>
  <si>
    <t>地域包括ケア課</t>
    <rPh sb="0" eb="2">
      <t>チイキ</t>
    </rPh>
    <rPh sb="2" eb="4">
      <t>ホウカツ</t>
    </rPh>
    <rPh sb="6" eb="7">
      <t>カ</t>
    </rPh>
    <phoneticPr fontId="10"/>
  </si>
  <si>
    <t>介護保険課</t>
    <rPh sb="0" eb="2">
      <t>カイゴ</t>
    </rPh>
    <rPh sb="2" eb="4">
      <t>ホケン</t>
    </rPh>
    <rPh sb="4" eb="5">
      <t>カ</t>
    </rPh>
    <phoneticPr fontId="10"/>
  </si>
  <si>
    <t>子ども家庭部</t>
  </si>
  <si>
    <t>子ども施策推進課</t>
    <rPh sb="0" eb="1">
      <t>コ</t>
    </rPh>
    <rPh sb="3" eb="5">
      <t>シサク</t>
    </rPh>
    <rPh sb="5" eb="7">
      <t>スイシン</t>
    </rPh>
    <rPh sb="7" eb="8">
      <t>カ</t>
    </rPh>
    <phoneticPr fontId="10"/>
  </si>
  <si>
    <t>子ども福祉課</t>
    <rPh sb="0" eb="1">
      <t>コ</t>
    </rPh>
    <rPh sb="3" eb="5">
      <t>フクシ</t>
    </rPh>
    <rPh sb="5" eb="6">
      <t>カ</t>
    </rPh>
    <phoneticPr fontId="10"/>
  </si>
  <si>
    <t>保育入所課</t>
    <rPh sb="0" eb="2">
      <t>ホイク</t>
    </rPh>
    <rPh sb="2" eb="4">
      <t>ニュウショ</t>
    </rPh>
    <rPh sb="4" eb="5">
      <t>カ</t>
    </rPh>
    <phoneticPr fontId="10"/>
  </si>
  <si>
    <t>保育施設課</t>
    <rPh sb="0" eb="2">
      <t>ホイク</t>
    </rPh>
    <rPh sb="2" eb="4">
      <t>シセツ</t>
    </rPh>
    <rPh sb="4" eb="5">
      <t>カ</t>
    </rPh>
    <phoneticPr fontId="10"/>
  </si>
  <si>
    <t>青少年課</t>
    <rPh sb="0" eb="3">
      <t>セイショウネン</t>
    </rPh>
    <rPh sb="3" eb="4">
      <t>カ</t>
    </rPh>
    <phoneticPr fontId="10"/>
  </si>
  <si>
    <t>保健医療部</t>
  </si>
  <si>
    <t>地域医療課</t>
    <rPh sb="0" eb="2">
      <t>チイキ</t>
    </rPh>
    <rPh sb="2" eb="4">
      <t>イリョウ</t>
    </rPh>
    <rPh sb="4" eb="5">
      <t>カ</t>
    </rPh>
    <phoneticPr fontId="10"/>
  </si>
  <si>
    <t>健康づくり推進課</t>
    <rPh sb="0" eb="2">
      <t>ケンコウ</t>
    </rPh>
    <rPh sb="5" eb="7">
      <t>スイシン</t>
    </rPh>
    <rPh sb="7" eb="8">
      <t>カ</t>
    </rPh>
    <phoneticPr fontId="10"/>
  </si>
  <si>
    <t>国保年金課</t>
    <rPh sb="0" eb="2">
      <t>コクホ</t>
    </rPh>
    <rPh sb="2" eb="4">
      <t>ネンキン</t>
    </rPh>
    <rPh sb="4" eb="5">
      <t>カ</t>
    </rPh>
    <phoneticPr fontId="10"/>
  </si>
  <si>
    <t>保健総務課</t>
    <rPh sb="0" eb="2">
      <t>ホケン</t>
    </rPh>
    <rPh sb="2" eb="4">
      <t>ソウム</t>
    </rPh>
    <rPh sb="4" eb="5">
      <t>カ</t>
    </rPh>
    <phoneticPr fontId="10"/>
  </si>
  <si>
    <t>感染症保健対策課</t>
    <rPh sb="0" eb="3">
      <t>カンセンショウ</t>
    </rPh>
    <rPh sb="3" eb="5">
      <t>ホケン</t>
    </rPh>
    <rPh sb="5" eb="7">
      <t>タイサク</t>
    </rPh>
    <rPh sb="7" eb="8">
      <t>カ</t>
    </rPh>
    <phoneticPr fontId="10"/>
  </si>
  <si>
    <t>生活衛生課</t>
    <rPh sb="0" eb="2">
      <t>セイカツ</t>
    </rPh>
    <rPh sb="2" eb="4">
      <t>エイセイ</t>
    </rPh>
    <rPh sb="4" eb="5">
      <t>カ</t>
    </rPh>
    <phoneticPr fontId="10"/>
  </si>
  <si>
    <t>衛生検査課</t>
    <rPh sb="0" eb="2">
      <t>エイセイ</t>
    </rPh>
    <rPh sb="2" eb="4">
      <t>ケンサ</t>
    </rPh>
    <rPh sb="4" eb="5">
      <t>カ</t>
    </rPh>
    <phoneticPr fontId="10"/>
  </si>
  <si>
    <t>環境経済部</t>
  </si>
  <si>
    <t>環境政策課</t>
    <rPh sb="0" eb="2">
      <t>カンキョウ</t>
    </rPh>
    <rPh sb="2" eb="4">
      <t>セイサク</t>
    </rPh>
    <rPh sb="4" eb="5">
      <t>カ</t>
    </rPh>
    <phoneticPr fontId="10"/>
  </si>
  <si>
    <t>資源循環推進課</t>
    <rPh sb="0" eb="2">
      <t>シゲン</t>
    </rPh>
    <rPh sb="2" eb="4">
      <t>ジュンカン</t>
    </rPh>
    <rPh sb="4" eb="6">
      <t>スイシン</t>
    </rPh>
    <rPh sb="6" eb="7">
      <t>カ</t>
    </rPh>
    <phoneticPr fontId="10"/>
  </si>
  <si>
    <t>廃棄物指導課</t>
    <rPh sb="0" eb="3">
      <t>ハイキブツ</t>
    </rPh>
    <rPh sb="3" eb="5">
      <t>シドウ</t>
    </rPh>
    <rPh sb="5" eb="6">
      <t>カ</t>
    </rPh>
    <phoneticPr fontId="10"/>
  </si>
  <si>
    <t>経済振興課</t>
    <rPh sb="0" eb="2">
      <t>ケイザイ</t>
    </rPh>
    <rPh sb="2" eb="4">
      <t>シンコウ</t>
    </rPh>
    <rPh sb="4" eb="5">
      <t>カ</t>
    </rPh>
    <phoneticPr fontId="10"/>
  </si>
  <si>
    <t>農業振興課</t>
    <rPh sb="0" eb="2">
      <t>ノウギョウ</t>
    </rPh>
    <rPh sb="2" eb="4">
      <t>シンコウ</t>
    </rPh>
    <rPh sb="4" eb="5">
      <t>カ</t>
    </rPh>
    <phoneticPr fontId="10"/>
  </si>
  <si>
    <t>建設部</t>
  </si>
  <si>
    <t>道路総務課</t>
    <rPh sb="0" eb="2">
      <t>ドウロ</t>
    </rPh>
    <rPh sb="2" eb="4">
      <t>ソウム</t>
    </rPh>
    <rPh sb="4" eb="5">
      <t>カ</t>
    </rPh>
    <phoneticPr fontId="10"/>
  </si>
  <si>
    <t>道路建設課</t>
    <rPh sb="0" eb="2">
      <t>ドウロ</t>
    </rPh>
    <rPh sb="2" eb="4">
      <t>ケンセツ</t>
    </rPh>
    <rPh sb="4" eb="5">
      <t>カ</t>
    </rPh>
    <phoneticPr fontId="10"/>
  </si>
  <si>
    <t>河川課</t>
    <rPh sb="0" eb="2">
      <t>カセン</t>
    </rPh>
    <rPh sb="2" eb="3">
      <t>カ</t>
    </rPh>
    <phoneticPr fontId="10"/>
  </si>
  <si>
    <t>下水道経営課</t>
    <rPh sb="0" eb="3">
      <t>ゲスイドウ</t>
    </rPh>
    <rPh sb="3" eb="5">
      <t>ケイエイ</t>
    </rPh>
    <rPh sb="5" eb="6">
      <t>カ</t>
    </rPh>
    <phoneticPr fontId="10"/>
  </si>
  <si>
    <t>下水道事業課</t>
    <rPh sb="0" eb="3">
      <t>ゲスイドウ</t>
    </rPh>
    <rPh sb="3" eb="5">
      <t>ジギョウ</t>
    </rPh>
    <rPh sb="5" eb="6">
      <t>カ</t>
    </rPh>
    <phoneticPr fontId="10"/>
  </si>
  <si>
    <t>営繕課</t>
    <rPh sb="0" eb="2">
      <t>エイゼン</t>
    </rPh>
    <rPh sb="2" eb="3">
      <t>カ</t>
    </rPh>
    <phoneticPr fontId="10"/>
  </si>
  <si>
    <t>維持管理課</t>
    <rPh sb="0" eb="2">
      <t>イジ</t>
    </rPh>
    <rPh sb="2" eb="4">
      <t>カンリ</t>
    </rPh>
    <rPh sb="4" eb="5">
      <t>カ</t>
    </rPh>
    <phoneticPr fontId="10"/>
  </si>
  <si>
    <t>都市整備部</t>
  </si>
  <si>
    <t>都市計画課</t>
    <rPh sb="0" eb="2">
      <t>トシ</t>
    </rPh>
    <rPh sb="2" eb="4">
      <t>ケイカク</t>
    </rPh>
    <rPh sb="4" eb="5">
      <t>カ</t>
    </rPh>
    <phoneticPr fontId="10"/>
  </si>
  <si>
    <t>市街地整備課</t>
    <rPh sb="0" eb="3">
      <t>シガイチ</t>
    </rPh>
    <rPh sb="3" eb="5">
      <t>セイビ</t>
    </rPh>
    <rPh sb="5" eb="6">
      <t>カ</t>
    </rPh>
    <phoneticPr fontId="10"/>
  </si>
  <si>
    <t>公園緑地課</t>
    <rPh sb="0" eb="2">
      <t>コウエン</t>
    </rPh>
    <rPh sb="2" eb="4">
      <t>リョクチ</t>
    </rPh>
    <rPh sb="4" eb="5">
      <t>カ</t>
    </rPh>
    <phoneticPr fontId="10"/>
  </si>
  <si>
    <t>開発指導課</t>
    <rPh sb="0" eb="2">
      <t>カイハツ</t>
    </rPh>
    <rPh sb="2" eb="4">
      <t>シドウ</t>
    </rPh>
    <rPh sb="4" eb="5">
      <t>カ</t>
    </rPh>
    <phoneticPr fontId="10"/>
  </si>
  <si>
    <t>建築住宅課</t>
    <rPh sb="0" eb="2">
      <t>ケンチク</t>
    </rPh>
    <rPh sb="2" eb="4">
      <t>ジュウタク</t>
    </rPh>
    <rPh sb="4" eb="5">
      <t>カ</t>
    </rPh>
    <phoneticPr fontId="10"/>
  </si>
  <si>
    <t>市立病院</t>
  </si>
  <si>
    <t xml:space="preserve">教育総務部 </t>
  </si>
  <si>
    <t>教育総務課</t>
  </si>
  <si>
    <t>生涯学習課</t>
  </si>
  <si>
    <t>スポーツ振興課</t>
  </si>
  <si>
    <t>図書館</t>
  </si>
  <si>
    <t>学校教育部</t>
  </si>
  <si>
    <t>学校管理課</t>
  </si>
  <si>
    <t>学務課</t>
  </si>
  <si>
    <t>指導課</t>
  </si>
  <si>
    <t>給食課</t>
  </si>
  <si>
    <t>教育センター</t>
  </si>
  <si>
    <t>会計課</t>
    <rPh sb="0" eb="2">
      <t>カイケイ</t>
    </rPh>
    <phoneticPr fontId="2"/>
  </si>
  <si>
    <t>消防局</t>
    <rPh sb="2" eb="3">
      <t>キョク</t>
    </rPh>
    <phoneticPr fontId="2"/>
  </si>
  <si>
    <t>議会事務局</t>
  </si>
  <si>
    <t>選挙管理委員会</t>
  </si>
  <si>
    <t>監査委員事務局</t>
  </si>
  <si>
    <t>農業委員会</t>
  </si>
  <si>
    <t>合　　　計</t>
  </si>
  <si>
    <t>資料：くらし安心課</t>
    <rPh sb="6" eb="8">
      <t>アンシン</t>
    </rPh>
    <rPh sb="8" eb="9">
      <t>カ</t>
    </rPh>
    <phoneticPr fontId="2"/>
  </si>
  <si>
    <t>4-27. 各種相談件数</t>
    <phoneticPr fontId="41"/>
  </si>
  <si>
    <t>種　類</t>
    <rPh sb="0" eb="1">
      <t>シュ</t>
    </rPh>
    <rPh sb="2" eb="3">
      <t>タグイ</t>
    </rPh>
    <phoneticPr fontId="41"/>
  </si>
  <si>
    <t>市民相談</t>
  </si>
  <si>
    <t>交通事故相談</t>
  </si>
  <si>
    <t>法律相談</t>
  </si>
  <si>
    <t>弁護士による交通事故相談</t>
  </si>
  <si>
    <t>税理士による税務相談</t>
    <rPh sb="0" eb="2">
      <t>ゼイリ</t>
    </rPh>
    <phoneticPr fontId="41"/>
  </si>
  <si>
    <t>登記相談</t>
  </si>
  <si>
    <t>行政相談</t>
  </si>
  <si>
    <t>行政書士会による相談</t>
  </si>
  <si>
    <t>4-28. 市民相談、法律相談の状況</t>
    <phoneticPr fontId="41"/>
  </si>
  <si>
    <t>分　類</t>
    <rPh sb="0" eb="1">
      <t>ブン</t>
    </rPh>
    <rPh sb="2" eb="3">
      <t>タグイ</t>
    </rPh>
    <phoneticPr fontId="41"/>
  </si>
  <si>
    <t>令和2年度</t>
    <rPh sb="0" eb="2">
      <t>レイワ</t>
    </rPh>
    <rPh sb="3" eb="5">
      <t>ネンド</t>
    </rPh>
    <rPh sb="4" eb="5">
      <t>ド</t>
    </rPh>
    <phoneticPr fontId="2"/>
  </si>
  <si>
    <t>3年度</t>
    <rPh sb="1" eb="3">
      <t>ネンド</t>
    </rPh>
    <rPh sb="2" eb="3">
      <t>ド</t>
    </rPh>
    <phoneticPr fontId="2"/>
  </si>
  <si>
    <t>4年度</t>
    <rPh sb="1" eb="3">
      <t>ネンド</t>
    </rPh>
    <rPh sb="2" eb="3">
      <t>ド</t>
    </rPh>
    <phoneticPr fontId="2"/>
  </si>
  <si>
    <t xml:space="preserve">  男女別</t>
    <rPh sb="2" eb="4">
      <t>ダンジョ</t>
    </rPh>
    <rPh sb="4" eb="5">
      <t>ベツ</t>
    </rPh>
    <phoneticPr fontId="41"/>
  </si>
  <si>
    <t xml:space="preserve">  受付方法別</t>
    <phoneticPr fontId="41"/>
  </si>
  <si>
    <t>来　訪</t>
  </si>
  <si>
    <t>電　話</t>
  </si>
  <si>
    <t>投　書</t>
  </si>
  <si>
    <t xml:space="preserve">  種類別</t>
    <phoneticPr fontId="41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</si>
  <si>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</si>
  <si>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</si>
  <si>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</si>
  <si>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</si>
  <si>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</si>
  <si>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41"/>
  </si>
  <si>
    <t xml:space="preserve">  管轄別</t>
    <rPh sb="2" eb="4">
      <t>カンカツ</t>
    </rPh>
    <phoneticPr fontId="41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</si>
  <si>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</si>
  <si>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</si>
  <si>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</si>
  <si>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41"/>
  </si>
  <si>
    <t>4-29. 種類別届出件数</t>
    <rPh sb="6" eb="8">
      <t>シュルイ</t>
    </rPh>
    <rPh sb="8" eb="9">
      <t>ベツ</t>
    </rPh>
    <rPh sb="9" eb="11">
      <t>トドケデ</t>
    </rPh>
    <rPh sb="11" eb="13">
      <t>ケンスウ</t>
    </rPh>
    <phoneticPr fontId="41"/>
  </si>
  <si>
    <t>種　別</t>
    <phoneticPr fontId="41"/>
  </si>
  <si>
    <t>令和2年度</t>
    <rPh sb="0" eb="2">
      <t>レイワ</t>
    </rPh>
    <rPh sb="3" eb="5">
      <t>ネンド</t>
    </rPh>
    <rPh sb="4" eb="5">
      <t>ド</t>
    </rPh>
    <phoneticPr fontId="41"/>
  </si>
  <si>
    <t>3年度</t>
    <rPh sb="1" eb="3">
      <t>ネンド</t>
    </rPh>
    <rPh sb="2" eb="3">
      <t>ド</t>
    </rPh>
    <phoneticPr fontId="41"/>
  </si>
  <si>
    <t>4年度</t>
    <rPh sb="1" eb="3">
      <t>ネンド</t>
    </rPh>
    <rPh sb="2" eb="3">
      <t>ド</t>
    </rPh>
    <phoneticPr fontId="41"/>
  </si>
  <si>
    <t>備考</t>
    <rPh sb="0" eb="2">
      <t>ビコウ</t>
    </rPh>
    <phoneticPr fontId="41"/>
  </si>
  <si>
    <t>戸 籍</t>
    <rPh sb="0" eb="1">
      <t>ト</t>
    </rPh>
    <rPh sb="2" eb="3">
      <t>セキ</t>
    </rPh>
    <phoneticPr fontId="41"/>
  </si>
  <si>
    <t>出生</t>
    <phoneticPr fontId="41"/>
  </si>
  <si>
    <t>（その他）
入籍、分籍、養子縁組、
離縁、認知等</t>
    <rPh sb="3" eb="4">
      <t>タ</t>
    </rPh>
    <rPh sb="6" eb="8">
      <t>ニュウセキ</t>
    </rPh>
    <rPh sb="9" eb="10">
      <t>ブン</t>
    </rPh>
    <rPh sb="10" eb="11">
      <t>セキ</t>
    </rPh>
    <rPh sb="18" eb="19">
      <t>リ</t>
    </rPh>
    <rPh sb="21" eb="23">
      <t>ニンチ</t>
    </rPh>
    <rPh sb="23" eb="24">
      <t>トウ</t>
    </rPh>
    <phoneticPr fontId="41"/>
  </si>
  <si>
    <t>死亡</t>
    <phoneticPr fontId="41"/>
  </si>
  <si>
    <t>婚姻</t>
    <phoneticPr fontId="41"/>
  </si>
  <si>
    <t>離婚</t>
    <phoneticPr fontId="41"/>
  </si>
  <si>
    <t>転籍</t>
    <rPh sb="0" eb="1">
      <t>テン</t>
    </rPh>
    <rPh sb="1" eb="2">
      <t>セキ</t>
    </rPh>
    <phoneticPr fontId="41"/>
  </si>
  <si>
    <t>その他</t>
    <phoneticPr fontId="41"/>
  </si>
  <si>
    <t>住民基本台帳</t>
    <rPh sb="0" eb="2">
      <t>ジュウミン</t>
    </rPh>
    <rPh sb="2" eb="4">
      <t>キホン</t>
    </rPh>
    <rPh sb="4" eb="6">
      <t>ダイチョウ</t>
    </rPh>
    <phoneticPr fontId="41"/>
  </si>
  <si>
    <t>転入</t>
    <phoneticPr fontId="41"/>
  </si>
  <si>
    <t>（その他）
変更、転出取消、
職権記載・削除・修正</t>
    <rPh sb="3" eb="4">
      <t>タ</t>
    </rPh>
    <rPh sb="6" eb="8">
      <t>ヘンコウ</t>
    </rPh>
    <rPh sb="9" eb="11">
      <t>テンシュツ</t>
    </rPh>
    <rPh sb="11" eb="13">
      <t>トリケシ</t>
    </rPh>
    <rPh sb="15" eb="17">
      <t>ショッケン</t>
    </rPh>
    <rPh sb="17" eb="19">
      <t>キサイ</t>
    </rPh>
    <rPh sb="20" eb="22">
      <t>サクジョ</t>
    </rPh>
    <rPh sb="23" eb="25">
      <t>シュウセイ</t>
    </rPh>
    <phoneticPr fontId="41"/>
  </si>
  <si>
    <t>転出</t>
    <phoneticPr fontId="41"/>
  </si>
  <si>
    <t>転居</t>
    <phoneticPr fontId="41"/>
  </si>
  <si>
    <t>出　生</t>
    <phoneticPr fontId="41"/>
  </si>
  <si>
    <t>死　亡</t>
    <phoneticPr fontId="41"/>
  </si>
  <si>
    <t>印鑑登録</t>
    <rPh sb="0" eb="2">
      <t>インカン</t>
    </rPh>
    <rPh sb="2" eb="4">
      <t>トウロク</t>
    </rPh>
    <phoneticPr fontId="41"/>
  </si>
  <si>
    <t>登録、切替、回答</t>
    <rPh sb="0" eb="2">
      <t>トウロク</t>
    </rPh>
    <rPh sb="3" eb="5">
      <t>キリカエ</t>
    </rPh>
    <rPh sb="6" eb="8">
      <t>カイトウ</t>
    </rPh>
    <phoneticPr fontId="41"/>
  </si>
  <si>
    <t>廃　止</t>
    <rPh sb="0" eb="1">
      <t>ハイ</t>
    </rPh>
    <rPh sb="2" eb="3">
      <t>トメ</t>
    </rPh>
    <phoneticPr fontId="41"/>
  </si>
  <si>
    <t>除　鑑</t>
    <rPh sb="0" eb="1">
      <t>ジョ</t>
    </rPh>
    <rPh sb="2" eb="3">
      <t>カン</t>
    </rPh>
    <phoneticPr fontId="41"/>
  </si>
  <si>
    <t>証　明　書</t>
    <rPh sb="0" eb="1">
      <t>アカシ</t>
    </rPh>
    <rPh sb="2" eb="3">
      <t>メイ</t>
    </rPh>
    <rPh sb="4" eb="5">
      <t>ショ</t>
    </rPh>
    <phoneticPr fontId="41"/>
  </si>
  <si>
    <t>戸　籍</t>
    <phoneticPr fontId="41"/>
  </si>
  <si>
    <t>（その他）
住民票記載事項証明書、
戸籍の附票の写し、
その他行政証明書</t>
    <rPh sb="3" eb="4">
      <t>タ</t>
    </rPh>
    <rPh sb="6" eb="9">
      <t>ジュウミンヒョウ</t>
    </rPh>
    <rPh sb="9" eb="11">
      <t>キサイ</t>
    </rPh>
    <rPh sb="11" eb="13">
      <t>ジコウ</t>
    </rPh>
    <rPh sb="13" eb="15">
      <t>ショウメイ</t>
    </rPh>
    <rPh sb="15" eb="16">
      <t>ショ</t>
    </rPh>
    <rPh sb="18" eb="20">
      <t>コセキ</t>
    </rPh>
    <rPh sb="21" eb="22">
      <t>フ</t>
    </rPh>
    <rPh sb="22" eb="23">
      <t>ヒョウ</t>
    </rPh>
    <rPh sb="24" eb="25">
      <t>ウツ</t>
    </rPh>
    <rPh sb="30" eb="31">
      <t>タ</t>
    </rPh>
    <rPh sb="31" eb="33">
      <t>ギョウセイ</t>
    </rPh>
    <rPh sb="33" eb="35">
      <t>ショウメイ</t>
    </rPh>
    <rPh sb="35" eb="36">
      <t>ショ</t>
    </rPh>
    <phoneticPr fontId="41"/>
  </si>
  <si>
    <t>住民票</t>
    <phoneticPr fontId="41"/>
  </si>
  <si>
    <t>印鑑登録</t>
    <rPh sb="2" eb="4">
      <t>トウロク</t>
    </rPh>
    <phoneticPr fontId="41"/>
  </si>
  <si>
    <t>マイナンバー</t>
    <phoneticPr fontId="41"/>
  </si>
  <si>
    <t>通知カード（再交付）</t>
    <rPh sb="0" eb="2">
      <t>ツウチ</t>
    </rPh>
    <rPh sb="6" eb="7">
      <t>サイ</t>
    </rPh>
    <rPh sb="7" eb="9">
      <t>コウフ</t>
    </rPh>
    <phoneticPr fontId="41"/>
  </si>
  <si>
    <t>通知カードは令和2年5月で交付終了。</t>
    <rPh sb="0" eb="2">
      <t>ツウチ</t>
    </rPh>
    <rPh sb="6" eb="8">
      <t>レイワ</t>
    </rPh>
    <rPh sb="9" eb="10">
      <t>ネン</t>
    </rPh>
    <rPh sb="11" eb="12">
      <t>ガツ</t>
    </rPh>
    <rPh sb="13" eb="15">
      <t>コウフ</t>
    </rPh>
    <rPh sb="15" eb="17">
      <t>シュウリョウ</t>
    </rPh>
    <phoneticPr fontId="2"/>
  </si>
  <si>
    <t>個人番号カード（交付）</t>
    <rPh sb="0" eb="2">
      <t>コジン</t>
    </rPh>
    <rPh sb="2" eb="4">
      <t>バンゴウ</t>
    </rPh>
    <rPh sb="8" eb="10">
      <t>コウフ</t>
    </rPh>
    <phoneticPr fontId="41"/>
  </si>
  <si>
    <t>個人番号カード（再交付）</t>
    <rPh sb="0" eb="2">
      <t>コジン</t>
    </rPh>
    <rPh sb="2" eb="4">
      <t>バンゴウ</t>
    </rPh>
    <rPh sb="8" eb="9">
      <t>サイ</t>
    </rPh>
    <rPh sb="9" eb="11">
      <t>コウフ</t>
    </rPh>
    <phoneticPr fontId="41"/>
  </si>
  <si>
    <t>公的個人認証サービス</t>
    <rPh sb="0" eb="2">
      <t>コウテキ</t>
    </rPh>
    <rPh sb="2" eb="4">
      <t>コジン</t>
    </rPh>
    <rPh sb="4" eb="6">
      <t>ニンショウ</t>
    </rPh>
    <phoneticPr fontId="41"/>
  </si>
  <si>
    <t>合計</t>
    <rPh sb="0" eb="1">
      <t>ゴウ</t>
    </rPh>
    <rPh sb="1" eb="2">
      <t>ケイ</t>
    </rPh>
    <phoneticPr fontId="41"/>
  </si>
  <si>
    <t>斎場</t>
    <phoneticPr fontId="2"/>
  </si>
  <si>
    <t>火葬件数</t>
    <phoneticPr fontId="41"/>
  </si>
  <si>
    <t>動物火葬件数</t>
    <rPh sb="0" eb="2">
      <t>ドウブツ</t>
    </rPh>
    <rPh sb="2" eb="4">
      <t>カソウ</t>
    </rPh>
    <rPh sb="4" eb="6">
      <t>ケンスウ</t>
    </rPh>
    <phoneticPr fontId="41"/>
  </si>
  <si>
    <t>（注1）戸籍、住民基本台帳の件数は、届出件数と送付件数の合計</t>
    <rPh sb="4" eb="6">
      <t>コセキ</t>
    </rPh>
    <rPh sb="7" eb="9">
      <t>ジュウミン</t>
    </rPh>
    <rPh sb="9" eb="11">
      <t>キホン</t>
    </rPh>
    <rPh sb="11" eb="13">
      <t>ダイチョウ</t>
    </rPh>
    <rPh sb="14" eb="16">
      <t>ケンスウ</t>
    </rPh>
    <rPh sb="18" eb="20">
      <t>トドケデ</t>
    </rPh>
    <rPh sb="20" eb="22">
      <t>ケンスウ</t>
    </rPh>
    <rPh sb="23" eb="25">
      <t>ソウフ</t>
    </rPh>
    <rPh sb="25" eb="27">
      <t>ケンスウ</t>
    </rPh>
    <rPh sb="28" eb="30">
      <t>ゴウケイ</t>
    </rPh>
    <phoneticPr fontId="41"/>
  </si>
  <si>
    <t>（注2）（　）内は、公用（国又は地方公共団体からの申請）、年金用(裁定請求用）又は免除（生活保</t>
    <rPh sb="1" eb="2">
      <t>チュウ</t>
    </rPh>
    <phoneticPr fontId="2"/>
  </si>
  <si>
    <t>　　　 護法により生活保護を受けている者等からの申請）の件数</t>
    <phoneticPr fontId="2"/>
  </si>
  <si>
    <t>（注3）斎場の件数は、管内（越谷市、吉川市、松伏町）と管外（市外、その他）の利用件数の合計</t>
    <rPh sb="1" eb="2">
      <t>チュウ</t>
    </rPh>
    <rPh sb="4" eb="6">
      <t>サイジョウ</t>
    </rPh>
    <rPh sb="7" eb="9">
      <t>ケンスウ</t>
    </rPh>
    <rPh sb="11" eb="13">
      <t>カンナイ</t>
    </rPh>
    <rPh sb="14" eb="16">
      <t>コシガヤ</t>
    </rPh>
    <rPh sb="16" eb="17">
      <t>シ</t>
    </rPh>
    <rPh sb="18" eb="21">
      <t>ヨシカワシ</t>
    </rPh>
    <rPh sb="22" eb="24">
      <t>マツブシ</t>
    </rPh>
    <rPh sb="24" eb="25">
      <t>マチ</t>
    </rPh>
    <rPh sb="27" eb="29">
      <t>カンガイ</t>
    </rPh>
    <rPh sb="30" eb="32">
      <t>シガイ</t>
    </rPh>
    <rPh sb="35" eb="36">
      <t>タ</t>
    </rPh>
    <rPh sb="38" eb="40">
      <t>リヨウ</t>
    </rPh>
    <rPh sb="40" eb="42">
      <t>ケンスウ</t>
    </rPh>
    <rPh sb="43" eb="45">
      <t>ゴウケイ</t>
    </rPh>
    <phoneticPr fontId="2"/>
  </si>
  <si>
    <t>資料：市民課</t>
    <rPh sb="0" eb="2">
      <t>シリョウ</t>
    </rPh>
    <rPh sb="3" eb="6">
      <t>シミンカ</t>
    </rPh>
    <phoneticPr fontId="46"/>
  </si>
  <si>
    <t>4-30. 市内見学バスツアー実施回数及び参加人数</t>
    <rPh sb="6" eb="8">
      <t>シナイ</t>
    </rPh>
    <rPh sb="8" eb="10">
      <t>ケンガク</t>
    </rPh>
    <rPh sb="24" eb="25">
      <t>スウ</t>
    </rPh>
    <phoneticPr fontId="41"/>
  </si>
  <si>
    <t>（単位：回、人）</t>
  </si>
  <si>
    <t>定例（一般申込み）</t>
  </si>
  <si>
    <t>各種団体申込み</t>
  </si>
  <si>
    <t>合　　　計</t>
    <phoneticPr fontId="41"/>
  </si>
  <si>
    <t>実施回数</t>
  </si>
  <si>
    <t>参加人数</t>
    <rPh sb="3" eb="4">
      <t>カズ</t>
    </rPh>
    <phoneticPr fontId="41"/>
  </si>
  <si>
    <t>令和2</t>
    <rPh sb="0" eb="1">
      <t>レイワ</t>
    </rPh>
    <phoneticPr fontId="2"/>
  </si>
  <si>
    <t>資料：広報シティプロモーション課</t>
    <rPh sb="15" eb="16">
      <t>カ</t>
    </rPh>
    <phoneticPr fontId="2"/>
  </si>
  <si>
    <t>4-31. 広報刊行物等発行状況</t>
    <phoneticPr fontId="41"/>
  </si>
  <si>
    <r>
      <t>令和</t>
    </r>
    <r>
      <rPr>
        <sz val="10"/>
        <color theme="1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年12月1日現在</t>
    </r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41"/>
  </si>
  <si>
    <t>刊　　行　　物</t>
  </si>
  <si>
    <t>発　　行</t>
  </si>
  <si>
    <t>規　　格</t>
  </si>
  <si>
    <t>創刊日</t>
  </si>
  <si>
    <t>広報こしがや</t>
    <phoneticPr fontId="2"/>
  </si>
  <si>
    <t>毎月1日</t>
    <phoneticPr fontId="46"/>
  </si>
  <si>
    <t>タブロイド</t>
  </si>
  <si>
    <t>テレビ広報番組「Koshigaya Collection」</t>
    <phoneticPr fontId="2"/>
  </si>
  <si>
    <t>毎月</t>
  </si>
  <si>
    <t>15分</t>
    <phoneticPr fontId="2"/>
  </si>
  <si>
    <t>こしがや市民ガイドブック</t>
    <phoneticPr fontId="2"/>
  </si>
  <si>
    <t>3年に1回</t>
  </si>
  <si>
    <t>A4</t>
    <phoneticPr fontId="46"/>
  </si>
  <si>
    <t>こしがや案内図</t>
    <phoneticPr fontId="2"/>
  </si>
  <si>
    <t>2年に1回</t>
    <phoneticPr fontId="2"/>
  </si>
  <si>
    <t>A1</t>
    <phoneticPr fontId="46"/>
  </si>
  <si>
    <t>S45～</t>
  </si>
  <si>
    <t>資料：広報シティプロモーション課</t>
    <rPh sb="0" eb="2">
      <t>シリョウ</t>
    </rPh>
    <rPh sb="3" eb="5">
      <t>コウホウ</t>
    </rPh>
    <rPh sb="15" eb="16">
      <t>カ</t>
    </rPh>
    <phoneticPr fontId="41"/>
  </si>
  <si>
    <t>目次</t>
  </si>
  <si>
    <t>目次へもどる</t>
  </si>
  <si>
    <t>4-1. 消費者物価指数の推移（さいたま市・全国）</t>
  </si>
  <si>
    <t>4-2. 消費生活相談内容別件数</t>
  </si>
  <si>
    <t>4-3. 消費生活相談種類別件数</t>
  </si>
  <si>
    <t>4-4. １世帯当たり年平均１か月間の消費支出（さいたま市・総世帯）</t>
  </si>
  <si>
    <t>4-5. レギュラーガソリン価格の推移</t>
  </si>
  <si>
    <t>4-6. 内職相談状況</t>
  </si>
  <si>
    <t>4-7. 計量法関係検査件数　（1）はかり検査の状況</t>
  </si>
  <si>
    <t>4-7. 計量法関係検査件数　（2）立入検査の状況</t>
  </si>
  <si>
    <t>4-8. 産業別常用労働者１人平均月間現金給与額（埼玉県）　（事業所規模5人以上）</t>
  </si>
  <si>
    <t>4-9. 産業別常用労働者１人平均月間総実労働時間数（埼玉県）　（事業所規模5人以上）</t>
  </si>
  <si>
    <t>4-10. 産業別１人平均月間現金給与額（埼玉県）　（令和3年平均、事業所規模5人以上）</t>
  </si>
  <si>
    <t>4-11. 産業別男女別常用労働者数及びパートタイム労働者比率（埼玉県）　（令和3年平均、事業所規模5人以上）</t>
  </si>
  <si>
    <t>4-12. 労働関係相談件数</t>
  </si>
  <si>
    <t>4-13. パート相談状況</t>
  </si>
  <si>
    <t>4-14. 若年者等就職支援相談状況</t>
  </si>
  <si>
    <t>4-15. 従業上の地位別雇用形態別男女別有業者数（推計）</t>
  </si>
  <si>
    <t>4-16. 所得階層別男女別有業者数（推計）</t>
  </si>
  <si>
    <t>4-17. 市内総生産</t>
  </si>
  <si>
    <t>4-18. 市民所得の分配</t>
  </si>
  <si>
    <t>4-19. 市営住宅の状況</t>
  </si>
  <si>
    <t>4-20. 住宅の所有関係別状況</t>
  </si>
  <si>
    <t>4-21. 世帯人員別世帯数</t>
  </si>
  <si>
    <t>4-22. 居住世帯の有無別住宅数</t>
  </si>
  <si>
    <t>4-23. 住宅の種類・構造・建築の時期別住宅数</t>
  </si>
  <si>
    <t>4-24. 住宅の所有関係等の住宅数　（1）住宅の所有関係・建て方・階数別専用住宅数</t>
  </si>
  <si>
    <t>4-24. 住宅の所有関係等の住宅数　（2）住宅の所有関係・別世帯の子の居住地別高齢者世帯数</t>
  </si>
  <si>
    <t>4-25. 土地の標準価格</t>
  </si>
  <si>
    <t>4-26. 「市長への手紙等市民の声」関係担当部課所別・種別件数</t>
  </si>
  <si>
    <t>4-27. 各種相談件数</t>
  </si>
  <si>
    <t>4-28. 市民相談、法律相談の状況</t>
  </si>
  <si>
    <t>4-29. 種類別届出件数</t>
  </si>
  <si>
    <t>4-30. 市内見学バスツアー実施回数及び参加人数</t>
  </si>
  <si>
    <t>4-31. 広報刊行物等発行状況</t>
  </si>
  <si>
    <t>平成27</t>
  </si>
  <si>
    <t>令和元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</si>
</sst>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¥&quot;#,##0;[Red]&quot;¥&quot;\-#,##0"/>
    <numFmt numFmtId="176" formatCode="#,##0;\-#,##0;&quot;-&quot;"/>
    <numFmt numFmtId="177" formatCode="[$-411]ge\.m\.d;@"/>
    <numFmt numFmtId="178" formatCode="#,##0.0_ "/>
    <numFmt numFmtId="179" formatCode="#,##0_ "/>
    <numFmt numFmtId="180" formatCode="#,##0.00_ "/>
    <numFmt numFmtId="181" formatCode="0.0_);[Red]\(0.0\)"/>
    <numFmt numFmtId="182" formatCode="#,##0;&quot;△ &quot;#,##0"/>
    <numFmt numFmtId="183" formatCode="#,##0.0;&quot;△ &quot;#,##0.0"/>
    <numFmt numFmtId="184" formatCode="#,##0.0_);[Red]\(#,##0.0\)"/>
    <numFmt numFmtId="185" formatCode="0_);[Red]\(0\)"/>
    <numFmt numFmtId="186" formatCode="0.00%\ "/>
    <numFmt numFmtId="187" formatCode="\(#,##0\)"/>
  </numFmts>
  <fonts count="7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ｺﾞｼｯｸ"/>
      <family val="3"/>
      <charset val="128"/>
    </font>
    <font>
      <sz val="9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9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7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1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6" fillId="0" borderId="0"/>
    <xf numFmtId="177" fontId="6" fillId="0" borderId="0"/>
    <xf numFmtId="0" fontId="70" fillId="0" borderId="0" applyNumberFormat="0" applyFill="0" applyBorder="0" applyAlignment="0" applyProtection="0">
      <alignment vertical="center"/>
    </xf>
  </cellStyleXfs>
  <cellXfs count="743">
    <xf numFmtId="0" fontId="0" fillId="0" borderId="0" xfId="0">
      <alignment vertical="center"/>
    </xf>
    <xf numFmtId="0" fontId="40" fillId="34" borderId="0" xfId="203" applyNumberFormat="1" applyFont="1" applyFill="1" applyAlignment="1">
      <alignment vertical="center"/>
    </xf>
    <xf numFmtId="0" fontId="6" fillId="34" borderId="0" xfId="203" applyNumberFormat="1" applyFont="1" applyFill="1"/>
    <xf numFmtId="0" fontId="5" fillId="34" borderId="0" xfId="203" applyNumberFormat="1" applyFont="1" applyFill="1" applyAlignment="1">
      <alignment horizontal="left" vertical="center" indent="1"/>
    </xf>
    <xf numFmtId="0" fontId="42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horizontal="right"/>
    </xf>
    <xf numFmtId="0" fontId="43" fillId="34" borderId="13" xfId="203" applyNumberFormat="1" applyFont="1" applyFill="1" applyBorder="1" applyAlignment="1">
      <alignment horizontal="center" vertical="center" wrapText="1"/>
    </xf>
    <xf numFmtId="0" fontId="43" fillId="34" borderId="14" xfId="203" applyNumberFormat="1" applyFont="1" applyFill="1" applyBorder="1" applyAlignment="1">
      <alignment horizontal="center" vertical="center" wrapText="1"/>
    </xf>
    <xf numFmtId="0" fontId="44" fillId="34" borderId="14" xfId="203" applyNumberFormat="1" applyFont="1" applyFill="1" applyBorder="1" applyAlignment="1">
      <alignment horizontal="center" vertical="center" wrapText="1"/>
    </xf>
    <xf numFmtId="0" fontId="45" fillId="34" borderId="15" xfId="203" applyNumberFormat="1" applyFont="1" applyFill="1" applyBorder="1" applyAlignment="1">
      <alignment horizontal="center" vertical="center" wrapText="1"/>
    </xf>
    <xf numFmtId="0" fontId="44" fillId="34" borderId="16" xfId="203" applyNumberFormat="1" applyFont="1" applyFill="1" applyBorder="1" applyAlignment="1">
      <alignment horizontal="center" vertical="center" wrapText="1"/>
    </xf>
    <xf numFmtId="0" fontId="44" fillId="34" borderId="17" xfId="203" applyNumberFormat="1" applyFont="1" applyFill="1" applyBorder="1" applyAlignment="1">
      <alignment horizontal="center" vertical="center" wrapText="1"/>
    </xf>
    <xf numFmtId="0" fontId="44" fillId="34" borderId="18" xfId="203" applyNumberFormat="1" applyFont="1" applyFill="1" applyBorder="1" applyAlignment="1">
      <alignment horizontal="center" vertical="center" wrapText="1"/>
    </xf>
    <xf numFmtId="0" fontId="44" fillId="34" borderId="1" xfId="203" applyNumberFormat="1" applyFont="1" applyFill="1" applyBorder="1" applyAlignment="1">
      <alignment horizontal="center" vertical="center" wrapText="1"/>
    </xf>
    <xf numFmtId="0" fontId="43" fillId="34" borderId="0" xfId="203" applyNumberFormat="1" applyFont="1" applyFill="1" applyAlignment="1">
      <alignment vertical="center"/>
    </xf>
    <xf numFmtId="0" fontId="43" fillId="34" borderId="0" xfId="203" applyNumberFormat="1" applyFont="1" applyFill="1" applyBorder="1" applyAlignment="1">
      <alignment horizontal="right" vertical="center" indent="1"/>
    </xf>
    <xf numFmtId="0" fontId="43" fillId="34" borderId="19" xfId="203" applyNumberFormat="1" applyFont="1" applyFill="1" applyBorder="1" applyAlignment="1">
      <alignment vertical="center"/>
    </xf>
    <xf numFmtId="0" fontId="43" fillId="34" borderId="0" xfId="203" applyNumberFormat="1" applyFont="1" applyFill="1" applyBorder="1" applyAlignment="1">
      <alignment vertical="center"/>
    </xf>
    <xf numFmtId="0" fontId="43" fillId="34" borderId="0" xfId="203" applyNumberFormat="1" applyFont="1" applyFill="1" applyBorder="1" applyAlignment="1">
      <alignment horizontal="center" vertical="center"/>
    </xf>
    <xf numFmtId="0" fontId="43" fillId="34" borderId="0" xfId="203" applyNumberFormat="1" applyFont="1" applyFill="1" applyBorder="1" applyAlignment="1">
      <alignment horizontal="distributed" vertical="center" justifyLastLine="1"/>
    </xf>
    <xf numFmtId="0" fontId="43" fillId="34" borderId="20" xfId="203" applyNumberFormat="1" applyFont="1" applyFill="1" applyBorder="1" applyAlignment="1">
      <alignment horizontal="right" vertical="center" indent="1"/>
    </xf>
    <xf numFmtId="178" fontId="5" fillId="34" borderId="19" xfId="203" applyNumberFormat="1" applyFont="1" applyFill="1" applyBorder="1" applyAlignment="1">
      <alignment vertical="center"/>
    </xf>
    <xf numFmtId="178" fontId="5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vertical="center"/>
    </xf>
    <xf numFmtId="178" fontId="5" fillId="34" borderId="0" xfId="203" applyNumberFormat="1" applyFont="1" applyFill="1" applyBorder="1" applyAlignment="1">
      <alignment vertical="center"/>
    </xf>
    <xf numFmtId="0" fontId="47" fillId="34" borderId="0" xfId="203" applyNumberFormat="1" applyFont="1" applyFill="1" applyAlignment="1">
      <alignment vertical="center"/>
    </xf>
    <xf numFmtId="0" fontId="6" fillId="34" borderId="21" xfId="203" applyNumberFormat="1" applyFont="1" applyFill="1" applyBorder="1" applyAlignment="1">
      <alignment horizontal="right" indent="1"/>
    </xf>
    <xf numFmtId="0" fontId="5" fillId="34" borderId="22" xfId="203" applyNumberFormat="1" applyFont="1" applyFill="1" applyBorder="1" applyAlignment="1">
      <alignment vertical="center"/>
    </xf>
    <xf numFmtId="0" fontId="6" fillId="34" borderId="22" xfId="203" applyNumberFormat="1" applyFont="1" applyFill="1" applyBorder="1"/>
    <xf numFmtId="178" fontId="5" fillId="34" borderId="23" xfId="203" applyNumberFormat="1" applyFont="1" applyFill="1" applyBorder="1" applyAlignment="1">
      <alignment vertical="center"/>
    </xf>
    <xf numFmtId="0" fontId="43" fillId="34" borderId="24" xfId="203" applyNumberFormat="1" applyFont="1" applyFill="1" applyBorder="1" applyAlignment="1">
      <alignment horizontal="right" vertical="center" indent="1"/>
    </xf>
    <xf numFmtId="178" fontId="5" fillId="34" borderId="25" xfId="203" applyNumberFormat="1" applyFont="1" applyFill="1" applyBorder="1" applyAlignment="1">
      <alignment vertical="center"/>
    </xf>
    <xf numFmtId="0" fontId="6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horizontal="right" vertical="center"/>
    </xf>
    <xf numFmtId="0" fontId="40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vertical="top" textRotation="255" indent="1"/>
    </xf>
    <xf numFmtId="0" fontId="40" fillId="0" borderId="17" xfId="269" applyNumberFormat="1" applyFont="1" applyFill="1" applyBorder="1" applyAlignment="1" applyProtection="1">
      <alignment vertical="center" textRotation="255"/>
    </xf>
    <xf numFmtId="0" fontId="5" fillId="0" borderId="20" xfId="269" applyNumberFormat="1" applyFont="1" applyFill="1" applyBorder="1" applyAlignment="1" applyProtection="1">
      <alignment horizontal="right" vertical="center" indent="1"/>
    </xf>
    <xf numFmtId="179" fontId="5" fillId="0" borderId="23" xfId="270" applyNumberFormat="1" applyFont="1" applyFill="1" applyBorder="1" applyAlignment="1" applyProtection="1">
      <alignment horizontal="right" vertical="center"/>
    </xf>
    <xf numFmtId="179" fontId="5" fillId="0" borderId="0" xfId="270" applyNumberFormat="1" applyFont="1" applyFill="1" applyBorder="1" applyAlignment="1" applyProtection="1">
      <alignment horizontal="right" vertical="center"/>
    </xf>
    <xf numFmtId="179" fontId="40" fillId="0" borderId="0" xfId="270" applyNumberFormat="1" applyFont="1" applyFill="1" applyBorder="1" applyAlignment="1" applyProtection="1">
      <alignment vertical="center"/>
    </xf>
    <xf numFmtId="0" fontId="5" fillId="0" borderId="20" xfId="269" quotePrefix="1" applyNumberFormat="1" applyFont="1" applyFill="1" applyBorder="1" applyAlignment="1" applyProtection="1">
      <alignment horizontal="right" vertical="center" indent="1"/>
    </xf>
    <xf numFmtId="0" fontId="5" fillId="0" borderId="24" xfId="269" quotePrefix="1" applyNumberFormat="1" applyFont="1" applyFill="1" applyBorder="1" applyAlignment="1" applyProtection="1">
      <alignment horizontal="right" vertical="center" indent="1"/>
    </xf>
    <xf numFmtId="179" fontId="5" fillId="0" borderId="26" xfId="270" applyNumberFormat="1" applyFont="1" applyFill="1" applyBorder="1" applyAlignment="1" applyProtection="1">
      <alignment horizontal="right" vertical="center"/>
    </xf>
    <xf numFmtId="179" fontId="5" fillId="0" borderId="25" xfId="270" applyNumberFormat="1" applyFont="1" applyFill="1" applyBorder="1" applyAlignment="1" applyProtection="1">
      <alignment horizontal="right" vertical="center"/>
    </xf>
    <xf numFmtId="179" fontId="40" fillId="0" borderId="25" xfId="270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Protection="1"/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center" vertical="center" textRotation="255"/>
    </xf>
    <xf numFmtId="0" fontId="5" fillId="0" borderId="21" xfId="2" applyNumberFormat="1" applyFont="1" applyFill="1" applyBorder="1" applyAlignment="1" applyProtection="1">
      <alignment horizontal="left" vertical="center" indent="1"/>
    </xf>
    <xf numFmtId="179" fontId="5" fillId="0" borderId="22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179" fontId="5" fillId="0" borderId="0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wrapText="1" indent="1"/>
    </xf>
    <xf numFmtId="0" fontId="40" fillId="0" borderId="24" xfId="2" applyNumberFormat="1" applyFont="1" applyFill="1" applyBorder="1" applyAlignment="1" applyProtection="1">
      <alignment horizontal="center" vertical="center"/>
    </xf>
    <xf numFmtId="179" fontId="40" fillId="0" borderId="25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indent="1" shrinkToFit="1"/>
    </xf>
    <xf numFmtId="0" fontId="40" fillId="0" borderId="16" xfId="2" applyNumberFormat="1" applyFont="1" applyFill="1" applyBorder="1" applyAlignment="1" applyProtection="1">
      <alignment horizontal="center" vertical="center" wrapText="1"/>
    </xf>
    <xf numFmtId="179" fontId="40" fillId="0" borderId="1" xfId="98" applyNumberFormat="1" applyFont="1" applyFill="1" applyBorder="1" applyAlignment="1" applyProtection="1">
      <alignment horizontal="right" vertical="center"/>
    </xf>
    <xf numFmtId="0" fontId="40" fillId="0" borderId="1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40" fillId="0" borderId="0" xfId="8" applyNumberFormat="1" applyFont="1" applyFill="1" applyAlignment="1">
      <alignment vertical="center"/>
    </xf>
    <xf numFmtId="0" fontId="19" fillId="0" borderId="0" xfId="8" applyNumberFormat="1" applyFont="1" applyFill="1"/>
    <xf numFmtId="0" fontId="5" fillId="0" borderId="25" xfId="8" applyNumberFormat="1" applyFont="1" applyFill="1" applyBorder="1" applyAlignment="1">
      <alignment horizontal="left" vertical="center" indent="1"/>
    </xf>
    <xf numFmtId="0" fontId="6" fillId="0" borderId="25" xfId="8" applyNumberFormat="1" applyFont="1" applyFill="1" applyBorder="1" applyAlignment="1">
      <alignment horizontal="right"/>
    </xf>
    <xf numFmtId="0" fontId="5" fillId="0" borderId="25" xfId="8" applyNumberFormat="1" applyFont="1" applyFill="1" applyBorder="1" applyAlignment="1">
      <alignment horizontal="right"/>
    </xf>
    <xf numFmtId="0" fontId="6" fillId="0" borderId="0" xfId="8" applyNumberFormat="1" applyFont="1" applyFill="1"/>
    <xf numFmtId="0" fontId="5" fillId="0" borderId="16" xfId="8" applyNumberFormat="1" applyFont="1" applyFill="1" applyBorder="1" applyAlignment="1">
      <alignment horizontal="center" vertical="center"/>
    </xf>
    <xf numFmtId="0" fontId="5" fillId="0" borderId="17" xfId="8" applyNumberFormat="1" applyFont="1" applyFill="1" applyBorder="1" applyAlignment="1">
      <alignment horizontal="center" vertical="center"/>
    </xf>
    <xf numFmtId="0" fontId="5" fillId="0" borderId="20" xfId="8" applyNumberFormat="1" applyFont="1" applyFill="1" applyBorder="1" applyAlignment="1">
      <alignment horizontal="left" vertical="center" indent="1"/>
    </xf>
    <xf numFmtId="179" fontId="5" fillId="0" borderId="0" xfId="8" applyNumberFormat="1" applyFont="1" applyFill="1" applyAlignment="1">
      <alignment vertical="center"/>
    </xf>
    <xf numFmtId="180" fontId="5" fillId="0" borderId="0" xfId="8" applyNumberFormat="1" applyFont="1" applyFill="1" applyAlignment="1">
      <alignment vertical="center"/>
    </xf>
    <xf numFmtId="0" fontId="5" fillId="0" borderId="24" xfId="8" applyNumberFormat="1" applyFont="1" applyFill="1" applyBorder="1" applyAlignment="1">
      <alignment horizontal="left" vertical="center" indent="1"/>
    </xf>
    <xf numFmtId="178" fontId="5" fillId="0" borderId="25" xfId="8" applyNumberFormat="1" applyFont="1" applyFill="1" applyBorder="1" applyAlignment="1">
      <alignment vertical="center"/>
    </xf>
    <xf numFmtId="0" fontId="49" fillId="0" borderId="20" xfId="8" applyNumberFormat="1" applyFont="1" applyFill="1" applyBorder="1" applyAlignment="1">
      <alignment horizontal="left" vertical="center" indent="1"/>
    </xf>
    <xf numFmtId="179" fontId="49" fillId="0" borderId="0" xfId="8" applyNumberFormat="1" applyFont="1" applyFill="1" applyAlignment="1">
      <alignment vertical="center"/>
    </xf>
    <xf numFmtId="0" fontId="6" fillId="0" borderId="0" xfId="8" applyNumberFormat="1" applyFont="1" applyFill="1" applyAlignment="1">
      <alignment vertical="center"/>
    </xf>
    <xf numFmtId="0" fontId="40" fillId="0" borderId="20" xfId="8" applyNumberFormat="1" applyFont="1" applyFill="1" applyBorder="1" applyAlignment="1">
      <alignment horizontal="left" vertical="center" indent="2"/>
    </xf>
    <xf numFmtId="179" fontId="40" fillId="0" borderId="0" xfId="8" applyNumberFormat="1" applyFont="1" applyFill="1" applyAlignment="1">
      <alignment vertical="center"/>
    </xf>
    <xf numFmtId="0" fontId="5" fillId="0" borderId="20" xfId="8" applyNumberFormat="1" applyFont="1" applyFill="1" applyBorder="1" applyAlignment="1">
      <alignment horizontal="left" vertical="center" indent="4"/>
    </xf>
    <xf numFmtId="0" fontId="40" fillId="0" borderId="24" xfId="8" applyNumberFormat="1" applyFont="1" applyFill="1" applyBorder="1" applyAlignment="1">
      <alignment horizontal="left" vertical="center" indent="1"/>
    </xf>
    <xf numFmtId="178" fontId="40" fillId="0" borderId="25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horizontal="right" vertical="center"/>
    </xf>
    <xf numFmtId="0" fontId="19" fillId="0" borderId="0" xfId="8" applyNumberFormat="1" applyFont="1" applyFill="1" applyAlignment="1">
      <alignment vertical="center"/>
    </xf>
    <xf numFmtId="0" fontId="48" fillId="0" borderId="0" xfId="269" applyNumberFormat="1" applyFont="1" applyFill="1" applyAlignment="1" applyProtection="1">
      <alignment horizontal="center"/>
    </xf>
    <xf numFmtId="0" fontId="48" fillId="0" borderId="0" xfId="269" applyNumberFormat="1" applyFont="1" applyFill="1" applyProtection="1"/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Alignment="1" applyProtection="1">
      <alignment horizontal="center"/>
    </xf>
    <xf numFmtId="0" fontId="5" fillId="0" borderId="0" xfId="269" applyNumberFormat="1" applyFont="1" applyFill="1" applyAlignment="1" applyProtection="1">
      <alignment horizontal="right"/>
    </xf>
    <xf numFmtId="0" fontId="5" fillId="0" borderId="0" xfId="269" applyNumberFormat="1" applyFont="1" applyFill="1" applyProtection="1"/>
    <xf numFmtId="0" fontId="5" fillId="0" borderId="15" xfId="269" applyNumberFormat="1" applyFont="1" applyFill="1" applyBorder="1" applyAlignment="1" applyProtection="1">
      <alignment horizontal="center" vertical="center" shrinkToFit="1"/>
    </xf>
    <xf numFmtId="0" fontId="5" fillId="0" borderId="1" xfId="269" applyNumberFormat="1" applyFont="1" applyFill="1" applyBorder="1" applyAlignment="1" applyProtection="1">
      <alignment horizontal="center" vertical="center" shrinkToFit="1"/>
    </xf>
    <xf numFmtId="0" fontId="5" fillId="0" borderId="0" xfId="269" applyNumberFormat="1" applyFont="1" applyFill="1" applyAlignment="1" applyProtection="1">
      <alignment horizontal="right" vertical="center" indent="1"/>
    </xf>
    <xf numFmtId="181" fontId="5" fillId="0" borderId="27" xfId="269" applyNumberFormat="1" applyFont="1" applyFill="1" applyBorder="1" applyAlignment="1" applyProtection="1">
      <alignment horizontal="center" vertical="center" shrinkToFit="1"/>
    </xf>
    <xf numFmtId="181" fontId="5" fillId="0" borderId="0" xfId="269" applyNumberFormat="1" applyFont="1" applyFill="1" applyBorder="1" applyAlignment="1" applyProtection="1">
      <alignment horizontal="center" vertical="center" shrinkToFit="1"/>
    </xf>
    <xf numFmtId="0" fontId="5" fillId="0" borderId="0" xfId="269" quotePrefix="1" applyNumberFormat="1" applyFont="1" applyFill="1" applyAlignment="1" applyProtection="1">
      <alignment horizontal="right" vertical="center" indent="1"/>
    </xf>
    <xf numFmtId="181" fontId="5" fillId="0" borderId="23" xfId="269" applyNumberFormat="1" applyFont="1" applyFill="1" applyBorder="1" applyAlignment="1" applyProtection="1">
      <alignment horizontal="center" vertical="center" shrinkToFit="1"/>
    </xf>
    <xf numFmtId="181" fontId="5" fillId="0" borderId="26" xfId="269" applyNumberFormat="1" applyFont="1" applyFill="1" applyBorder="1" applyAlignment="1" applyProtection="1">
      <alignment horizontal="distributed" vertical="center"/>
    </xf>
    <xf numFmtId="181" fontId="5" fillId="0" borderId="0" xfId="269" applyNumberFormat="1" applyFont="1" applyFill="1" applyAlignment="1" applyProtection="1">
      <alignment horizontal="distributed" vertical="center"/>
    </xf>
    <xf numFmtId="181" fontId="5" fillId="0" borderId="0" xfId="2" applyNumberFormat="1" applyFont="1" applyFill="1" applyAlignment="1" applyProtection="1">
      <alignment horizontal="distributed" vertical="center"/>
    </xf>
    <xf numFmtId="181" fontId="50" fillId="0" borderId="0" xfId="269" applyNumberFormat="1" applyFont="1" applyFill="1" applyBorder="1" applyAlignment="1" applyProtection="1">
      <alignment horizontal="distributed" vertical="center"/>
    </xf>
    <xf numFmtId="181" fontId="5" fillId="0" borderId="23" xfId="269" applyNumberFormat="1" applyFont="1" applyFill="1" applyBorder="1" applyAlignment="1" applyProtection="1">
      <alignment horizontal="distributed" vertical="center"/>
    </xf>
    <xf numFmtId="181" fontId="5" fillId="0" borderId="0" xfId="269" applyNumberFormat="1" applyFont="1" applyFill="1" applyBorder="1" applyAlignment="1" applyProtection="1">
      <alignment horizontal="distributed" vertical="center"/>
    </xf>
    <xf numFmtId="55" fontId="5" fillId="0" borderId="20" xfId="269" quotePrefix="1" applyNumberFormat="1" applyFont="1" applyFill="1" applyBorder="1" applyAlignment="1" applyProtection="1">
      <alignment horizontal="right" vertical="center" indent="1"/>
    </xf>
    <xf numFmtId="181" fontId="5" fillId="0" borderId="0" xfId="269" applyNumberFormat="1" applyFont="1" applyFill="1" applyBorder="1" applyAlignment="1" applyProtection="1">
      <alignment horizontal="distributed" vertical="center"/>
      <protection hidden="1"/>
    </xf>
    <xf numFmtId="181" fontId="51" fillId="0" borderId="0" xfId="269" applyNumberFormat="1" applyFont="1" applyFill="1" applyBorder="1" applyAlignment="1" applyProtection="1">
      <alignment horizontal="distributed" vertical="center"/>
      <protection hidden="1"/>
    </xf>
    <xf numFmtId="181" fontId="51" fillId="0" borderId="25" xfId="269" applyNumberFormat="1" applyFont="1" applyFill="1" applyBorder="1" applyAlignment="1" applyProtection="1">
      <alignment horizontal="distributed" vertical="center"/>
      <protection hidden="1"/>
    </xf>
    <xf numFmtId="0" fontId="3" fillId="0" borderId="0" xfId="269" applyNumberFormat="1" applyFill="1" applyAlignment="1">
      <alignment horizontal="center"/>
    </xf>
    <xf numFmtId="0" fontId="5" fillId="0" borderId="0" xfId="269" applyNumberFormat="1" applyFont="1" applyFill="1" applyBorder="1" applyAlignment="1">
      <alignment horizontal="center" vertical="center"/>
    </xf>
    <xf numFmtId="0" fontId="5" fillId="0" borderId="22" xfId="269" applyNumberFormat="1" applyFont="1" applyFill="1" applyBorder="1" applyAlignment="1">
      <alignment horizontal="right" vertical="center"/>
    </xf>
    <xf numFmtId="0" fontId="48" fillId="0" borderId="0" xfId="269" applyNumberFormat="1" applyFont="1" applyFill="1" applyAlignment="1" applyProtection="1">
      <alignment vertical="center"/>
    </xf>
    <xf numFmtId="0" fontId="5" fillId="0" borderId="25" xfId="269" applyNumberFormat="1" applyFont="1" applyFill="1" applyBorder="1" applyAlignment="1" applyProtection="1">
      <alignment vertical="center"/>
    </xf>
    <xf numFmtId="0" fontId="5" fillId="0" borderId="25" xfId="269" applyNumberFormat="1" applyFont="1" applyFill="1" applyBorder="1" applyAlignment="1" applyProtection="1">
      <alignment horizontal="right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Alignment="1" applyProtection="1">
      <alignment horizontal="center" vertical="center"/>
    </xf>
    <xf numFmtId="179" fontId="5" fillId="0" borderId="0" xfId="269" applyNumberFormat="1" applyFont="1" applyFill="1" applyBorder="1" applyAlignment="1" applyProtection="1">
      <alignment vertical="center"/>
    </xf>
    <xf numFmtId="179" fontId="5" fillId="0" borderId="0" xfId="269" applyNumberFormat="1" applyFont="1" applyFill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horizontal="center" vertical="center"/>
    </xf>
    <xf numFmtId="0" fontId="5" fillId="0" borderId="22" xfId="269" applyNumberFormat="1" applyFont="1" applyFill="1" applyBorder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horizontal="right" vertical="center"/>
    </xf>
    <xf numFmtId="0" fontId="3" fillId="0" borderId="0" xfId="269" applyNumberFormat="1" applyFill="1" applyAlignment="1" applyProtection="1">
      <alignment vertical="center"/>
    </xf>
    <xf numFmtId="0" fontId="40" fillId="0" borderId="0" xfId="269" applyNumberFormat="1" applyFont="1" applyFill="1" applyAlignment="1">
      <alignment vertical="center"/>
    </xf>
    <xf numFmtId="0" fontId="5" fillId="0" borderId="0" xfId="269" applyNumberFormat="1" applyFont="1" applyFill="1"/>
    <xf numFmtId="0" fontId="5" fillId="0" borderId="0" xfId="269" applyNumberFormat="1" applyFont="1" applyFill="1" applyAlignment="1">
      <alignment vertical="center"/>
    </xf>
    <xf numFmtId="0" fontId="40" fillId="0" borderId="0" xfId="269" applyNumberFormat="1" applyFont="1" applyFill="1"/>
    <xf numFmtId="0" fontId="5" fillId="0" borderId="0" xfId="269" applyNumberFormat="1" applyFont="1" applyFill="1" applyAlignment="1">
      <alignment horizontal="right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17" xfId="269" applyNumberFormat="1" applyFont="1" applyFill="1" applyBorder="1" applyAlignment="1">
      <alignment horizontal="center" vertical="center"/>
    </xf>
    <xf numFmtId="0" fontId="5" fillId="0" borderId="29" xfId="269" applyNumberFormat="1" applyFont="1" applyFill="1" applyBorder="1" applyAlignment="1">
      <alignment horizontal="center" vertical="center"/>
    </xf>
    <xf numFmtId="0" fontId="5" fillId="0" borderId="30" xfId="269" applyNumberFormat="1" applyFont="1" applyFill="1" applyBorder="1" applyAlignment="1">
      <alignment horizontal="center" vertical="center"/>
    </xf>
    <xf numFmtId="179" fontId="5" fillId="0" borderId="0" xfId="270" applyNumberFormat="1" applyFont="1" applyFill="1" applyAlignment="1">
      <alignment vertical="center"/>
    </xf>
    <xf numFmtId="0" fontId="5" fillId="0" borderId="33" xfId="269" applyNumberFormat="1" applyFont="1" applyFill="1" applyBorder="1" applyAlignment="1">
      <alignment horizontal="center" vertical="center"/>
    </xf>
    <xf numFmtId="179" fontId="5" fillId="0" borderId="0" xfId="270" quotePrefix="1" applyNumberFormat="1" applyFont="1" applyFill="1" applyAlignment="1">
      <alignment horizontal="right" vertical="center"/>
    </xf>
    <xf numFmtId="0" fontId="5" fillId="0" borderId="36" xfId="269" applyNumberFormat="1" applyFont="1" applyFill="1" applyBorder="1" applyAlignment="1">
      <alignment horizontal="center" vertical="center"/>
    </xf>
    <xf numFmtId="179" fontId="5" fillId="0" borderId="40" xfId="270" applyNumberFormat="1" applyFont="1" applyFill="1" applyBorder="1" applyAlignment="1">
      <alignment vertical="center"/>
    </xf>
    <xf numFmtId="179" fontId="5" fillId="0" borderId="22" xfId="270" applyNumberFormat="1" applyFont="1" applyFill="1" applyBorder="1" applyAlignment="1">
      <alignment vertical="center"/>
    </xf>
    <xf numFmtId="179" fontId="5" fillId="0" borderId="0" xfId="270" applyNumberFormat="1" applyFont="1" applyFill="1" applyBorder="1" applyAlignment="1">
      <alignment horizontal="right" vertical="center"/>
    </xf>
    <xf numFmtId="179" fontId="5" fillId="0" borderId="0" xfId="270" applyNumberFormat="1" applyFont="1" applyFill="1" applyBorder="1" applyAlignment="1">
      <alignment vertical="center"/>
    </xf>
    <xf numFmtId="179" fontId="5" fillId="0" borderId="44" xfId="270" applyNumberFormat="1" applyFont="1" applyFill="1" applyBorder="1" applyAlignment="1">
      <alignment vertical="center"/>
    </xf>
    <xf numFmtId="0" fontId="5" fillId="0" borderId="46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35" xfId="269" applyNumberFormat="1" applyFont="1" applyFill="1" applyBorder="1" applyAlignment="1">
      <alignment horizontal="left" vertical="center" indent="1"/>
    </xf>
    <xf numFmtId="0" fontId="5" fillId="0" borderId="47" xfId="269" applyNumberFormat="1" applyFont="1" applyFill="1" applyBorder="1" applyAlignment="1">
      <alignment horizontal="left" vertical="center" indent="1"/>
    </xf>
    <xf numFmtId="0" fontId="5" fillId="0" borderId="48" xfId="269" applyNumberFormat="1" applyFont="1" applyFill="1" applyBorder="1" applyAlignment="1">
      <alignment horizontal="left" vertical="center" indent="1"/>
    </xf>
    <xf numFmtId="179" fontId="5" fillId="0" borderId="0" xfId="270" quotePrefix="1" applyNumberFormat="1" applyFont="1" applyFill="1" applyBorder="1" applyAlignment="1">
      <alignment horizontal="right" vertical="center"/>
    </xf>
    <xf numFmtId="0" fontId="5" fillId="0" borderId="32" xfId="269" applyNumberFormat="1" applyFont="1" applyFill="1" applyBorder="1" applyAlignment="1">
      <alignment horizontal="left" vertical="center" indent="1"/>
    </xf>
    <xf numFmtId="0" fontId="5" fillId="0" borderId="42" xfId="269" applyNumberFormat="1" applyFont="1" applyFill="1" applyBorder="1" applyAlignment="1">
      <alignment horizontal="center" vertical="center"/>
    </xf>
    <xf numFmtId="179" fontId="5" fillId="0" borderId="25" xfId="270" applyNumberFormat="1" applyFont="1" applyFill="1" applyBorder="1" applyAlignment="1">
      <alignment vertical="center"/>
    </xf>
    <xf numFmtId="177" fontId="40" fillId="0" borderId="0" xfId="2" applyNumberFormat="1" applyFont="1" applyFill="1" applyAlignment="1">
      <alignment vertical="center"/>
    </xf>
    <xf numFmtId="177" fontId="19" fillId="0" borderId="0" xfId="2" applyNumberFormat="1" applyFont="1" applyFill="1"/>
    <xf numFmtId="177" fontId="3" fillId="0" borderId="0" xfId="269" applyNumberFormat="1" applyFill="1"/>
    <xf numFmtId="177" fontId="5" fillId="0" borderId="0" xfId="2" applyNumberFormat="1" applyFont="1" applyFill="1" applyBorder="1" applyAlignment="1">
      <alignment vertical="center"/>
    </xf>
    <xf numFmtId="177" fontId="5" fillId="0" borderId="0" xfId="2" applyNumberFormat="1" applyFont="1" applyFill="1"/>
    <xf numFmtId="177" fontId="47" fillId="0" borderId="0" xfId="2" applyNumberFormat="1" applyFont="1" applyFill="1"/>
    <xf numFmtId="177" fontId="5" fillId="0" borderId="0" xfId="2" applyNumberFormat="1" applyFont="1" applyFill="1" applyBorder="1" applyAlignment="1">
      <alignment horizontal="right"/>
    </xf>
    <xf numFmtId="177" fontId="5" fillId="0" borderId="15" xfId="269" applyNumberFormat="1" applyFont="1" applyFill="1" applyBorder="1" applyAlignment="1">
      <alignment horizontal="center" vertical="center"/>
    </xf>
    <xf numFmtId="177" fontId="5" fillId="0" borderId="17" xfId="269" applyNumberFormat="1" applyFont="1" applyFill="1" applyBorder="1" applyAlignment="1">
      <alignment horizontal="center" vertical="center"/>
    </xf>
    <xf numFmtId="177" fontId="40" fillId="0" borderId="20" xfId="182" applyNumberFormat="1" applyFont="1" applyFill="1" applyBorder="1" applyAlignment="1">
      <alignment horizontal="left" vertical="center" wrapText="1"/>
    </xf>
    <xf numFmtId="179" fontId="52" fillId="0" borderId="0" xfId="2" applyNumberFormat="1" applyFont="1" applyFill="1" applyAlignment="1">
      <alignment vertical="center"/>
    </xf>
    <xf numFmtId="177" fontId="5" fillId="0" borderId="20" xfId="182" applyNumberFormat="1" applyFont="1" applyFill="1" applyBorder="1" applyAlignment="1">
      <alignment horizontal="left" vertical="center" wrapText="1"/>
    </xf>
    <xf numFmtId="179" fontId="6" fillId="0" borderId="0" xfId="2" applyNumberFormat="1" applyFont="1" applyFill="1" applyAlignment="1">
      <alignment horizontal="right" vertical="center"/>
    </xf>
    <xf numFmtId="177" fontId="53" fillId="0" borderId="0" xfId="269" applyNumberFormat="1" applyFont="1" applyFill="1"/>
    <xf numFmtId="179" fontId="6" fillId="0" borderId="0" xfId="2" applyNumberFormat="1" applyFont="1" applyFill="1" applyAlignment="1">
      <alignment vertical="center"/>
    </xf>
    <xf numFmtId="179" fontId="6" fillId="0" borderId="0" xfId="2" applyNumberFormat="1" applyFont="1" applyFill="1" applyBorder="1" applyAlignment="1">
      <alignment vertical="center"/>
    </xf>
    <xf numFmtId="177" fontId="6" fillId="0" borderId="20" xfId="182" applyNumberFormat="1" applyFont="1" applyFill="1" applyBorder="1" applyAlignment="1">
      <alignment horizontal="left" vertical="center" wrapText="1"/>
    </xf>
    <xf numFmtId="179" fontId="6" fillId="0" borderId="25" xfId="2" applyNumberFormat="1" applyFont="1" applyFill="1" applyBorder="1" applyAlignment="1">
      <alignment vertical="center"/>
    </xf>
    <xf numFmtId="177" fontId="5" fillId="0" borderId="22" xfId="269" applyNumberFormat="1" applyFont="1" applyFill="1" applyBorder="1"/>
    <xf numFmtId="177" fontId="5" fillId="0" borderId="22" xfId="269" applyNumberFormat="1" applyFont="1" applyFill="1" applyBorder="1" applyAlignment="1">
      <alignment horizontal="right" vertical="center"/>
    </xf>
    <xf numFmtId="178" fontId="40" fillId="0" borderId="0" xfId="269" applyNumberFormat="1" applyFont="1" applyFill="1" applyAlignment="1">
      <alignment vertical="center"/>
    </xf>
    <xf numFmtId="178" fontId="5" fillId="0" borderId="0" xfId="269" applyNumberFormat="1" applyFont="1" applyFill="1" applyAlignment="1">
      <alignment horizontal="right" vertical="center"/>
    </xf>
    <xf numFmtId="178" fontId="5" fillId="0" borderId="0" xfId="269" applyNumberFormat="1" applyFont="1" applyFill="1" applyAlignment="1">
      <alignment vertical="center"/>
    </xf>
    <xf numFmtId="178" fontId="5" fillId="0" borderId="0" xfId="269" applyNumberFormat="1" applyFont="1" applyFill="1" applyBorder="1" applyAlignment="1">
      <alignment vertical="center"/>
    </xf>
    <xf numFmtId="177" fontId="3" fillId="0" borderId="22" xfId="269" applyNumberFormat="1" applyFill="1" applyBorder="1"/>
    <xf numFmtId="177" fontId="5" fillId="0" borderId="0" xfId="271" applyNumberFormat="1" applyFont="1" applyFill="1" applyBorder="1" applyAlignment="1">
      <alignment horizontal="left" vertical="center" indent="1"/>
    </xf>
    <xf numFmtId="177" fontId="5" fillId="0" borderId="0" xfId="2" applyNumberFormat="1" applyFont="1" applyFill="1" applyAlignment="1">
      <alignment vertical="center"/>
    </xf>
    <xf numFmtId="177" fontId="3" fillId="0" borderId="0" xfId="269" applyNumberFormat="1" applyFill="1" applyAlignment="1">
      <alignment vertical="center"/>
    </xf>
    <xf numFmtId="177" fontId="5" fillId="0" borderId="15" xfId="269" applyNumberFormat="1" applyFont="1" applyFill="1" applyBorder="1" applyAlignment="1">
      <alignment horizontal="center" vertical="center" shrinkToFit="1"/>
    </xf>
    <xf numFmtId="177" fontId="5" fillId="0" borderId="15" xfId="269" applyNumberFormat="1" applyFont="1" applyFill="1" applyBorder="1" applyAlignment="1">
      <alignment horizontal="center" vertical="center" wrapText="1" shrinkToFit="1"/>
    </xf>
    <xf numFmtId="177" fontId="5" fillId="0" borderId="17" xfId="269" applyNumberFormat="1" applyFont="1" applyFill="1" applyBorder="1" applyAlignment="1">
      <alignment horizontal="center" vertical="center" shrinkToFit="1"/>
    </xf>
    <xf numFmtId="182" fontId="40" fillId="0" borderId="0" xfId="8" applyNumberFormat="1" applyFont="1" applyFill="1" applyBorder="1" applyAlignment="1">
      <alignment vertical="center"/>
    </xf>
    <xf numFmtId="183" fontId="40" fillId="0" borderId="0" xfId="182" applyNumberFormat="1" applyFont="1" applyFill="1" applyBorder="1" applyAlignment="1">
      <alignment horizontal="right" vertical="center"/>
    </xf>
    <xf numFmtId="182" fontId="40" fillId="0" borderId="0" xfId="8" applyNumberFormat="1" applyFont="1" applyFill="1" applyBorder="1" applyAlignment="1">
      <alignment horizontal="right" vertical="center"/>
    </xf>
    <xf numFmtId="182" fontId="40" fillId="0" borderId="0" xfId="182" applyNumberFormat="1" applyFont="1" applyFill="1" applyBorder="1" applyAlignment="1">
      <alignment horizontal="right" vertical="center"/>
    </xf>
    <xf numFmtId="182" fontId="5" fillId="0" borderId="0" xfId="8" applyNumberFormat="1" applyFont="1" applyFill="1" applyAlignment="1">
      <alignment horizontal="right" vertical="center"/>
    </xf>
    <xf numFmtId="182" fontId="5" fillId="0" borderId="0" xfId="8" quotePrefix="1" applyNumberFormat="1" applyFont="1" applyFill="1" applyBorder="1" applyAlignment="1">
      <alignment horizontal="right" vertical="center"/>
    </xf>
    <xf numFmtId="182" fontId="5" fillId="0" borderId="0" xfId="8" applyNumberFormat="1" applyFont="1" applyFill="1" applyBorder="1" applyAlignment="1">
      <alignment horizontal="right" vertical="center"/>
    </xf>
    <xf numFmtId="182" fontId="5" fillId="0" borderId="0" xfId="182" applyNumberFormat="1" applyFont="1" applyFill="1" applyBorder="1" applyAlignment="1">
      <alignment horizontal="right" vertical="center"/>
    </xf>
    <xf numFmtId="182" fontId="5" fillId="0" borderId="0" xfId="8" applyNumberFormat="1" applyFont="1" applyFill="1" applyAlignment="1">
      <alignment vertical="center"/>
    </xf>
    <xf numFmtId="183" fontId="5" fillId="0" borderId="0" xfId="182" applyNumberFormat="1" applyFont="1" applyFill="1" applyBorder="1" applyAlignment="1">
      <alignment horizontal="right" vertical="center"/>
    </xf>
    <xf numFmtId="182" fontId="5" fillId="0" borderId="0" xfId="8" applyNumberFormat="1" applyFont="1" applyFill="1" applyBorder="1" applyAlignment="1">
      <alignment vertical="center"/>
    </xf>
    <xf numFmtId="177" fontId="40" fillId="0" borderId="0" xfId="271" applyNumberFormat="1" applyFont="1" applyFill="1" applyAlignment="1">
      <alignment vertical="center"/>
    </xf>
    <xf numFmtId="177" fontId="55" fillId="0" borderId="0" xfId="271" applyNumberFormat="1" applyFont="1" applyFill="1" applyAlignment="1"/>
    <xf numFmtId="177" fontId="5" fillId="0" borderId="0" xfId="271" applyNumberFormat="1" applyFont="1" applyFill="1">
      <alignment vertical="center"/>
    </xf>
    <xf numFmtId="177" fontId="40" fillId="0" borderId="0" xfId="271" applyNumberFormat="1" applyFont="1" applyFill="1" applyAlignment="1"/>
    <xf numFmtId="177" fontId="56" fillId="0" borderId="0" xfId="271" applyNumberFormat="1" applyFont="1" applyFill="1">
      <alignment vertical="center"/>
    </xf>
    <xf numFmtId="177" fontId="5" fillId="0" borderId="0" xfId="271" applyNumberFormat="1" applyFont="1" applyFill="1" applyAlignment="1">
      <alignment horizontal="right"/>
    </xf>
    <xf numFmtId="177" fontId="5" fillId="0" borderId="15" xfId="271" applyNumberFormat="1" applyFont="1" applyFill="1" applyBorder="1" applyAlignment="1">
      <alignment horizontal="distributed" vertical="center" wrapText="1"/>
    </xf>
    <xf numFmtId="177" fontId="6" fillId="0" borderId="15" xfId="271" applyNumberFormat="1" applyFont="1" applyFill="1" applyBorder="1" applyAlignment="1">
      <alignment horizontal="center" vertical="center"/>
    </xf>
    <xf numFmtId="177" fontId="6" fillId="0" borderId="15" xfId="271" applyNumberFormat="1" applyFont="1" applyFill="1" applyBorder="1" applyAlignment="1">
      <alignment horizontal="distributed" vertical="center" wrapText="1"/>
    </xf>
    <xf numFmtId="177" fontId="6" fillId="0" borderId="17" xfId="271" applyNumberFormat="1" applyFont="1" applyFill="1" applyBorder="1" applyAlignment="1">
      <alignment horizontal="distributed" vertical="center" wrapText="1"/>
    </xf>
    <xf numFmtId="38" fontId="40" fillId="0" borderId="0" xfId="8" applyNumberFormat="1" applyFont="1" applyFill="1" applyAlignment="1">
      <alignment vertical="center"/>
    </xf>
    <xf numFmtId="184" fontId="40" fillId="0" borderId="0" xfId="8" applyNumberFormat="1" applyFont="1" applyFill="1" applyAlignment="1">
      <alignment vertical="center"/>
    </xf>
    <xf numFmtId="184" fontId="40" fillId="0" borderId="0" xfId="8" applyNumberFormat="1" applyFont="1" applyFill="1" applyBorder="1" applyAlignment="1">
      <alignment vertical="center"/>
    </xf>
    <xf numFmtId="185" fontId="56" fillId="0" borderId="0" xfId="271" applyNumberFormat="1" applyFont="1" applyFill="1">
      <alignment vertical="center"/>
    </xf>
    <xf numFmtId="38" fontId="5" fillId="0" borderId="0" xfId="8" applyNumberFormat="1" applyFont="1" applyFill="1" applyAlignment="1">
      <alignment horizontal="right" vertical="center"/>
    </xf>
    <xf numFmtId="38" fontId="5" fillId="0" borderId="0" xfId="8" quotePrefix="1" applyNumberFormat="1" applyFont="1" applyFill="1" applyAlignment="1">
      <alignment horizontal="right" vertical="center"/>
    </xf>
    <xf numFmtId="38" fontId="5" fillId="0" borderId="0" xfId="8" applyNumberFormat="1" applyFont="1" applyFill="1" applyAlignment="1">
      <alignment vertical="center"/>
    </xf>
    <xf numFmtId="184" fontId="5" fillId="0" borderId="0" xfId="8" quotePrefix="1" applyNumberFormat="1" applyFont="1" applyFill="1" applyAlignment="1">
      <alignment horizontal="right" vertical="center"/>
    </xf>
    <xf numFmtId="184" fontId="5" fillId="0" borderId="0" xfId="8" applyNumberFormat="1" applyFont="1" applyFill="1" applyAlignment="1">
      <alignment vertical="center"/>
    </xf>
    <xf numFmtId="184" fontId="5" fillId="0" borderId="0" xfId="8" applyNumberFormat="1" applyFont="1" applyFill="1" applyBorder="1" applyAlignment="1">
      <alignment vertical="center"/>
    </xf>
    <xf numFmtId="177" fontId="5" fillId="0" borderId="22" xfId="271" applyNumberFormat="1" applyFont="1" applyFill="1" applyBorder="1">
      <alignment vertical="center"/>
    </xf>
    <xf numFmtId="177" fontId="56" fillId="0" borderId="22" xfId="271" applyNumberFormat="1" applyFont="1" applyFill="1" applyBorder="1">
      <alignment vertical="center"/>
    </xf>
    <xf numFmtId="177" fontId="5" fillId="0" borderId="22" xfId="271" applyNumberFormat="1" applyFont="1" applyFill="1" applyBorder="1" applyAlignment="1">
      <alignment horizontal="right" vertical="center"/>
    </xf>
    <xf numFmtId="0" fontId="40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vertical="center"/>
    </xf>
    <xf numFmtId="0" fontId="40" fillId="0" borderId="17" xfId="269" applyNumberFormat="1" applyFont="1" applyFill="1" applyBorder="1" applyAlignment="1" applyProtection="1">
      <alignment horizontal="center" vertical="center" shrinkToFit="1"/>
    </xf>
    <xf numFmtId="0" fontId="5" fillId="0" borderId="17" xfId="269" applyNumberFormat="1" applyFont="1" applyFill="1" applyBorder="1" applyAlignment="1" applyProtection="1">
      <alignment horizontal="center" vertical="center" shrinkToFit="1"/>
    </xf>
    <xf numFmtId="0" fontId="5" fillId="0" borderId="0" xfId="269" applyNumberFormat="1" applyFont="1" applyFill="1" applyAlignment="1" applyProtection="1">
      <alignment horizontal="center" vertical="center" textRotation="255"/>
    </xf>
    <xf numFmtId="179" fontId="40" fillId="0" borderId="23" xfId="269" applyNumberFormat="1" applyFont="1" applyFill="1" applyBorder="1" applyAlignment="1" applyProtection="1">
      <alignment vertical="center"/>
    </xf>
    <xf numFmtId="179" fontId="51" fillId="0" borderId="0" xfId="269" applyNumberFormat="1" applyFont="1" applyFill="1" applyBorder="1" applyAlignment="1" applyProtection="1">
      <alignment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179" fontId="5" fillId="0" borderId="0" xfId="2" applyNumberFormat="1" applyFont="1" applyFill="1" applyBorder="1" applyAlignment="1" applyProtection="1">
      <alignment vertical="center"/>
    </xf>
    <xf numFmtId="0" fontId="48" fillId="0" borderId="22" xfId="269" applyNumberFormat="1" applyFont="1" applyFill="1" applyBorder="1" applyAlignment="1" applyProtection="1">
      <alignment vertical="center"/>
    </xf>
    <xf numFmtId="0" fontId="40" fillId="0" borderId="0" xfId="272" applyNumberFormat="1" applyFont="1" applyFill="1">
      <alignment vertical="center"/>
    </xf>
    <xf numFmtId="0" fontId="3" fillId="0" borderId="0" xfId="272" applyNumberFormat="1" applyFill="1" applyBorder="1">
      <alignment vertical="center"/>
    </xf>
    <xf numFmtId="0" fontId="5" fillId="0" borderId="25" xfId="272" applyNumberFormat="1" applyFont="1" applyFill="1" applyBorder="1" applyAlignment="1" applyProtection="1">
      <alignment horizontal="right"/>
    </xf>
    <xf numFmtId="0" fontId="5" fillId="0" borderId="17" xfId="272" applyNumberFormat="1" applyFont="1" applyFill="1" applyBorder="1" applyAlignment="1">
      <alignment horizontal="center" vertical="center"/>
    </xf>
    <xf numFmtId="179" fontId="5" fillId="0" borderId="0" xfId="272" applyNumberFormat="1" applyFont="1" applyFill="1" applyBorder="1" applyAlignment="1">
      <alignment vertical="center"/>
    </xf>
    <xf numFmtId="0" fontId="5" fillId="0" borderId="22" xfId="272" applyNumberFormat="1" applyFont="1" applyFill="1" applyBorder="1" applyAlignment="1" applyProtection="1">
      <alignment horizontal="right" vertical="center"/>
    </xf>
    <xf numFmtId="177" fontId="40" fillId="0" borderId="0" xfId="273" applyNumberFormat="1" applyFont="1" applyFill="1" applyAlignment="1">
      <alignment vertical="center"/>
    </xf>
    <xf numFmtId="177" fontId="5" fillId="0" borderId="0" xfId="273" applyNumberFormat="1" applyFont="1" applyFill="1"/>
    <xf numFmtId="177" fontId="6" fillId="0" borderId="0" xfId="273" applyNumberFormat="1" applyFill="1"/>
    <xf numFmtId="177" fontId="5" fillId="0" borderId="25" xfId="273" quotePrefix="1" applyNumberFormat="1" applyFont="1" applyFill="1" applyBorder="1" applyAlignment="1">
      <alignment horizontal="left" vertical="center" indent="1"/>
    </xf>
    <xf numFmtId="177" fontId="5" fillId="0" borderId="25" xfId="273" applyNumberFormat="1" applyFont="1" applyFill="1" applyBorder="1" applyAlignment="1">
      <alignment horizontal="left" vertical="center" indent="1"/>
    </xf>
    <xf numFmtId="177" fontId="5" fillId="0" borderId="0" xfId="273" quotePrefix="1" applyNumberFormat="1" applyFont="1" applyFill="1" applyAlignment="1">
      <alignment horizontal="left" vertical="center"/>
    </xf>
    <xf numFmtId="177" fontId="5" fillId="0" borderId="0" xfId="273" applyNumberFormat="1" applyFont="1" applyFill="1" applyAlignment="1">
      <alignment horizontal="left" vertical="center"/>
    </xf>
    <xf numFmtId="177" fontId="5" fillId="0" borderId="0" xfId="273" applyNumberFormat="1" applyFont="1" applyFill="1" applyAlignment="1">
      <alignment horizontal="right"/>
    </xf>
    <xf numFmtId="177" fontId="5" fillId="0" borderId="21" xfId="273" applyNumberFormat="1" applyFont="1" applyFill="1" applyBorder="1" applyAlignment="1">
      <alignment horizontal="center" vertical="center"/>
    </xf>
    <xf numFmtId="177" fontId="5" fillId="0" borderId="49" xfId="273" applyNumberFormat="1" applyFont="1" applyFill="1" applyBorder="1" applyAlignment="1">
      <alignment horizontal="center" vertical="center"/>
    </xf>
    <xf numFmtId="177" fontId="5" fillId="0" borderId="22" xfId="273" applyNumberFormat="1" applyFont="1" applyFill="1" applyBorder="1" applyAlignment="1">
      <alignment horizontal="center" vertical="center"/>
    </xf>
    <xf numFmtId="179" fontId="5" fillId="0" borderId="22" xfId="273" applyNumberFormat="1" applyFont="1" applyFill="1" applyBorder="1" applyAlignment="1">
      <alignment horizontal="right" vertical="center"/>
    </xf>
    <xf numFmtId="179" fontId="5" fillId="0" borderId="0" xfId="273" applyNumberFormat="1" applyFont="1" applyFill="1" applyBorder="1" applyAlignment="1">
      <alignment horizontal="right" vertical="center"/>
    </xf>
    <xf numFmtId="179" fontId="5" fillId="0" borderId="0" xfId="273" quotePrefix="1" applyNumberFormat="1" applyFont="1" applyFill="1" applyBorder="1" applyAlignment="1">
      <alignment horizontal="right" vertical="center"/>
    </xf>
    <xf numFmtId="177" fontId="5" fillId="0" borderId="20" xfId="273" applyNumberFormat="1" applyFont="1" applyFill="1" applyBorder="1" applyAlignment="1">
      <alignment horizontal="left" vertical="center"/>
    </xf>
    <xf numFmtId="179" fontId="5" fillId="0" borderId="53" xfId="273" applyNumberFormat="1" applyFont="1" applyFill="1" applyBorder="1" applyAlignment="1">
      <alignment horizontal="right" vertical="center"/>
    </xf>
    <xf numFmtId="177" fontId="5" fillId="0" borderId="40" xfId="273" applyNumberFormat="1" applyFont="1" applyFill="1" applyBorder="1" applyAlignment="1">
      <alignment horizontal="left" vertical="center" indent="1"/>
    </xf>
    <xf numFmtId="177" fontId="5" fillId="0" borderId="39" xfId="273" applyNumberFormat="1" applyFont="1" applyFill="1" applyBorder="1" applyAlignment="1">
      <alignment horizontal="left" vertical="center"/>
    </xf>
    <xf numFmtId="177" fontId="5" fillId="0" borderId="39" xfId="273" applyNumberFormat="1" applyFont="1" applyFill="1" applyBorder="1" applyAlignment="1">
      <alignment horizontal="left" vertical="center" wrapText="1"/>
    </xf>
    <xf numFmtId="179" fontId="5" fillId="0" borderId="40" xfId="273" applyNumberFormat="1" applyFont="1" applyFill="1" applyBorder="1" applyAlignment="1">
      <alignment horizontal="right" vertical="center"/>
    </xf>
    <xf numFmtId="177" fontId="5" fillId="0" borderId="20" xfId="273" applyNumberFormat="1" applyFont="1" applyFill="1" applyBorder="1" applyAlignment="1">
      <alignment horizontal="left" vertical="center" wrapText="1"/>
    </xf>
    <xf numFmtId="177" fontId="5" fillId="0" borderId="20" xfId="273" applyNumberFormat="1" applyFont="1" applyFill="1" applyBorder="1" applyAlignment="1">
      <alignment horizontal="left" vertical="center" shrinkToFit="1"/>
    </xf>
    <xf numFmtId="177" fontId="5" fillId="0" borderId="52" xfId="273" applyNumberFormat="1" applyFont="1" applyFill="1" applyBorder="1" applyAlignment="1">
      <alignment horizontal="center" vertical="center"/>
    </xf>
    <xf numFmtId="178" fontId="5" fillId="0" borderId="0" xfId="273" applyNumberFormat="1" applyFont="1" applyFill="1" applyBorder="1" applyAlignment="1">
      <alignment horizontal="right" vertical="center"/>
    </xf>
    <xf numFmtId="179" fontId="40" fillId="0" borderId="53" xfId="273" applyNumberFormat="1" applyFont="1" applyFill="1" applyBorder="1" applyAlignment="1">
      <alignment horizontal="right" vertical="center"/>
    </xf>
    <xf numFmtId="177" fontId="5" fillId="0" borderId="20" xfId="273" applyNumberFormat="1" applyFont="1" applyFill="1" applyBorder="1" applyAlignment="1">
      <alignment horizontal="left" vertical="center" wrapText="1" indent="1"/>
    </xf>
    <xf numFmtId="177" fontId="5" fillId="0" borderId="24" xfId="273" applyNumberFormat="1" applyFont="1" applyFill="1" applyBorder="1" applyAlignment="1">
      <alignment horizontal="left" vertical="center" wrapText="1" indent="1"/>
    </xf>
    <xf numFmtId="177" fontId="5" fillId="0" borderId="22" xfId="273" applyNumberFormat="1" applyFont="1" applyFill="1" applyBorder="1" applyAlignment="1">
      <alignment vertical="center"/>
    </xf>
    <xf numFmtId="177" fontId="5" fillId="0" borderId="22" xfId="273" applyNumberFormat="1" applyFont="1" applyFill="1" applyBorder="1" applyAlignment="1">
      <alignment vertical="center" wrapText="1"/>
    </xf>
    <xf numFmtId="177" fontId="5" fillId="0" borderId="0" xfId="273" applyNumberFormat="1" applyFont="1" applyFill="1" applyAlignment="1">
      <alignment vertical="center"/>
    </xf>
    <xf numFmtId="177" fontId="5" fillId="0" borderId="0" xfId="273" applyNumberFormat="1" applyFont="1" applyFill="1" applyAlignment="1">
      <alignment horizontal="right" vertical="center"/>
    </xf>
    <xf numFmtId="177" fontId="40" fillId="0" borderId="0" xfId="182" applyNumberFormat="1" applyFont="1" applyFill="1" applyAlignment="1">
      <alignment vertical="center"/>
    </xf>
    <xf numFmtId="177" fontId="5" fillId="0" borderId="0" xfId="182" applyNumberFormat="1" applyFont="1" applyFill="1" applyAlignment="1">
      <alignment vertical="center"/>
    </xf>
    <xf numFmtId="177" fontId="5" fillId="0" borderId="25" xfId="182" quotePrefix="1" applyNumberFormat="1" applyFont="1" applyFill="1" applyBorder="1" applyAlignment="1">
      <alignment horizontal="left" vertical="center" indent="1"/>
    </xf>
    <xf numFmtId="177" fontId="5" fillId="0" borderId="0" xfId="182" applyNumberFormat="1" applyFont="1" applyFill="1" applyAlignment="1">
      <alignment horizontal="right"/>
    </xf>
    <xf numFmtId="177" fontId="5" fillId="0" borderId="15" xfId="182" applyNumberFormat="1" applyFont="1" applyFill="1" applyBorder="1" applyAlignment="1">
      <alignment horizontal="center" vertical="center"/>
    </xf>
    <xf numFmtId="177" fontId="5" fillId="0" borderId="17" xfId="182" applyNumberFormat="1" applyFont="1" applyFill="1" applyBorder="1" applyAlignment="1">
      <alignment horizontal="center" vertical="center"/>
    </xf>
    <xf numFmtId="177" fontId="40" fillId="0" borderId="21" xfId="182" applyNumberFormat="1" applyFont="1" applyFill="1" applyBorder="1" applyAlignment="1">
      <alignment horizontal="center" vertical="center"/>
    </xf>
    <xf numFmtId="179" fontId="57" fillId="0" borderId="22" xfId="182" applyNumberFormat="1" applyFont="1" applyFill="1" applyBorder="1" applyAlignment="1">
      <alignment vertical="center"/>
    </xf>
    <xf numFmtId="177" fontId="5" fillId="0" borderId="20" xfId="182" applyNumberFormat="1" applyFont="1" applyFill="1" applyBorder="1" applyAlignment="1">
      <alignment horizontal="left" vertical="center" indent="1"/>
    </xf>
    <xf numFmtId="179" fontId="51" fillId="0" borderId="0" xfId="182" applyNumberFormat="1" applyFont="1" applyFill="1" applyAlignment="1">
      <alignment vertical="center"/>
    </xf>
    <xf numFmtId="179" fontId="51" fillId="0" borderId="0" xfId="182" quotePrefix="1" applyNumberFormat="1" applyFont="1" applyFill="1" applyAlignment="1">
      <alignment horizontal="right" vertical="center"/>
    </xf>
    <xf numFmtId="179" fontId="51" fillId="0" borderId="0" xfId="182" quotePrefix="1" applyNumberFormat="1" applyFont="1" applyFill="1" applyBorder="1" applyAlignment="1">
      <alignment horizontal="right" vertical="center"/>
    </xf>
    <xf numFmtId="177" fontId="5" fillId="0" borderId="24" xfId="182" applyNumberFormat="1" applyFont="1" applyFill="1" applyBorder="1" applyAlignment="1">
      <alignment horizontal="left" vertical="center" indent="1"/>
    </xf>
    <xf numFmtId="179" fontId="51" fillId="0" borderId="25" xfId="182" applyNumberFormat="1" applyFont="1" applyFill="1" applyBorder="1" applyAlignment="1">
      <alignment vertical="center"/>
    </xf>
    <xf numFmtId="177" fontId="5" fillId="0" borderId="0" xfId="182" applyNumberFormat="1" applyFont="1" applyFill="1" applyAlignment="1">
      <alignment horizontal="left" vertical="center"/>
    </xf>
    <xf numFmtId="177" fontId="5" fillId="0" borderId="22" xfId="182" applyNumberFormat="1" applyFont="1" applyFill="1" applyBorder="1" applyAlignment="1">
      <alignment vertical="center"/>
    </xf>
    <xf numFmtId="177" fontId="5" fillId="0" borderId="0" xfId="182" applyNumberFormat="1" applyFont="1" applyFill="1" applyAlignment="1">
      <alignment horizontal="right" vertical="center"/>
    </xf>
    <xf numFmtId="177" fontId="5" fillId="0" borderId="0" xfId="182" applyNumberFormat="1" applyFont="1" applyFill="1"/>
    <xf numFmtId="0" fontId="40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25" xfId="2" applyNumberFormat="1" applyFont="1" applyBorder="1" applyAlignment="1">
      <alignment vertical="center"/>
    </xf>
    <xf numFmtId="0" fontId="5" fillId="0" borderId="25" xfId="2" applyNumberFormat="1" applyFont="1" applyFill="1" applyBorder="1" applyAlignment="1">
      <alignment horizontal="right"/>
    </xf>
    <xf numFmtId="0" fontId="5" fillId="0" borderId="25" xfId="2" applyNumberFormat="1" applyFont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40" fillId="0" borderId="21" xfId="2" applyNumberFormat="1" applyFont="1" applyBorder="1" applyAlignment="1">
      <alignment horizontal="left" vertical="center"/>
    </xf>
    <xf numFmtId="179" fontId="40" fillId="0" borderId="22" xfId="269" applyNumberFormat="1" applyFont="1" applyFill="1" applyBorder="1" applyAlignment="1">
      <alignment horizontal="right" vertical="center"/>
    </xf>
    <xf numFmtId="0" fontId="5" fillId="0" borderId="20" xfId="2" applyNumberFormat="1" applyFont="1" applyBorder="1" applyAlignment="1">
      <alignment horizontal="left" vertical="center"/>
    </xf>
    <xf numFmtId="186" fontId="5" fillId="0" borderId="0" xfId="86" applyNumberFormat="1" applyFont="1" applyFill="1" applyBorder="1" applyAlignment="1">
      <alignment horizontal="right" vertical="center"/>
    </xf>
    <xf numFmtId="0" fontId="5" fillId="0" borderId="20" xfId="2" applyNumberFormat="1" applyFont="1" applyBorder="1" applyAlignment="1">
      <alignment vertical="center"/>
    </xf>
    <xf numFmtId="179" fontId="5" fillId="0" borderId="0" xfId="2" applyNumberFormat="1" applyFont="1" applyFill="1" applyAlignment="1">
      <alignment horizontal="right" vertical="center"/>
    </xf>
    <xf numFmtId="0" fontId="5" fillId="0" borderId="20" xfId="2" applyNumberFormat="1" applyFont="1" applyBorder="1" applyAlignment="1">
      <alignment horizontal="left" vertical="center" indent="1"/>
    </xf>
    <xf numFmtId="179" fontId="5" fillId="0" borderId="0" xfId="2" quotePrefix="1" applyNumberFormat="1" applyFont="1" applyFill="1" applyAlignment="1">
      <alignment horizontal="right" vertical="center"/>
    </xf>
    <xf numFmtId="0" fontId="5" fillId="0" borderId="20" xfId="2" applyNumberFormat="1" applyFont="1" applyFill="1" applyBorder="1" applyAlignment="1">
      <alignment horizontal="left" vertical="center" indent="1"/>
    </xf>
    <xf numFmtId="0" fontId="54" fillId="0" borderId="20" xfId="2" applyNumberFormat="1" applyFont="1" applyBorder="1" applyAlignment="1">
      <alignment horizontal="left" vertical="center" indent="1"/>
    </xf>
    <xf numFmtId="0" fontId="6" fillId="0" borderId="20" xfId="2" applyNumberFormat="1" applyFont="1" applyBorder="1" applyAlignment="1">
      <alignment horizontal="left" vertical="center" indent="1"/>
    </xf>
    <xf numFmtId="179" fontId="5" fillId="0" borderId="0" xfId="2" applyNumberFormat="1" applyFont="1" applyFill="1" applyBorder="1" applyAlignment="1">
      <alignment horizontal="right" vertical="center"/>
    </xf>
    <xf numFmtId="0" fontId="5" fillId="0" borderId="24" xfId="2" applyNumberFormat="1" applyFont="1" applyBorder="1" applyAlignment="1">
      <alignment horizontal="left" vertical="center"/>
    </xf>
    <xf numFmtId="179" fontId="5" fillId="0" borderId="25" xfId="2" applyNumberFormat="1" applyFont="1" applyFill="1" applyBorder="1" applyAlignment="1">
      <alignment horizontal="right" vertical="center"/>
    </xf>
    <xf numFmtId="0" fontId="50" fillId="0" borderId="0" xfId="2" applyNumberFormat="1" applyFont="1" applyAlignment="1">
      <alignment vertical="center"/>
    </xf>
    <xf numFmtId="0" fontId="5" fillId="0" borderId="0" xfId="2" applyNumberFormat="1" applyFont="1" applyFill="1" applyAlignment="1">
      <alignment horizontal="right" vertical="center"/>
    </xf>
    <xf numFmtId="0" fontId="50" fillId="0" borderId="0" xfId="2" applyNumberFormat="1" applyFont="1" applyFill="1" applyAlignment="1">
      <alignment vertical="center"/>
    </xf>
    <xf numFmtId="0" fontId="5" fillId="0" borderId="0" xfId="2" applyNumberFormat="1" applyFont="1" applyAlignment="1">
      <alignment horizontal="right" vertical="center"/>
    </xf>
    <xf numFmtId="0" fontId="5" fillId="0" borderId="25" xfId="2" applyNumberFormat="1" applyFont="1" applyBorder="1" applyAlignment="1">
      <alignment horizontal="right" vertical="center"/>
    </xf>
    <xf numFmtId="0" fontId="5" fillId="0" borderId="25" xfId="2" applyNumberFormat="1" applyFont="1" applyBorder="1" applyAlignment="1">
      <alignment horizontal="right"/>
    </xf>
    <xf numFmtId="0" fontId="40" fillId="0" borderId="21" xfId="2" applyNumberFormat="1" applyFont="1" applyBorder="1" applyAlignment="1">
      <alignment vertical="center"/>
    </xf>
    <xf numFmtId="179" fontId="40" fillId="0" borderId="0" xfId="2" applyNumberFormat="1" applyFont="1" applyFill="1" applyAlignment="1">
      <alignment vertical="center"/>
    </xf>
    <xf numFmtId="186" fontId="5" fillId="0" borderId="0" xfId="2" applyNumberFormat="1" applyFont="1" applyFill="1" applyAlignment="1">
      <alignment vertical="center"/>
    </xf>
    <xf numFmtId="179" fontId="5" fillId="0" borderId="0" xfId="2" applyNumberFormat="1" applyFont="1" applyFill="1" applyAlignment="1">
      <alignment vertical="center"/>
    </xf>
    <xf numFmtId="0" fontId="5" fillId="0" borderId="22" xfId="2" applyNumberFormat="1" applyFont="1" applyBorder="1" applyAlignment="1">
      <alignment vertical="center"/>
    </xf>
    <xf numFmtId="0" fontId="5" fillId="0" borderId="22" xfId="2" applyNumberFormat="1" applyFont="1" applyFill="1" applyBorder="1" applyAlignment="1">
      <alignment horizontal="right" vertical="center"/>
    </xf>
    <xf numFmtId="0" fontId="5" fillId="0" borderId="0" xfId="270" quotePrefix="1" applyNumberFormat="1" applyFont="1" applyFill="1" applyBorder="1" applyAlignment="1" applyProtection="1">
      <alignment horizontal="left" vertical="center" indent="1"/>
    </xf>
    <xf numFmtId="0" fontId="40" fillId="0" borderId="21" xfId="269" applyNumberFormat="1" applyFont="1" applyFill="1" applyBorder="1" applyAlignment="1" applyProtection="1">
      <alignment horizontal="center" vertical="center"/>
    </xf>
    <xf numFmtId="0" fontId="40" fillId="0" borderId="27" xfId="270" quotePrefix="1" applyNumberFormat="1" applyFont="1" applyFill="1" applyBorder="1" applyAlignment="1" applyProtection="1">
      <alignment horizontal="right" vertical="center" indent="1"/>
    </xf>
    <xf numFmtId="179" fontId="40" fillId="0" borderId="22" xfId="270" applyNumberFormat="1" applyFont="1" applyFill="1" applyBorder="1" applyAlignment="1" applyProtection="1">
      <alignment horizontal="right" vertical="center"/>
    </xf>
    <xf numFmtId="0" fontId="5" fillId="0" borderId="23" xfId="270" applyNumberFormat="1" applyFont="1" applyFill="1" applyBorder="1" applyAlignment="1" applyProtection="1">
      <alignment horizontal="right" vertical="center" indent="1"/>
    </xf>
    <xf numFmtId="179" fontId="5" fillId="0" borderId="0" xfId="270" applyNumberFormat="1" applyFont="1" applyFill="1" applyAlignment="1" applyProtection="1">
      <alignment horizontal="right" vertical="center"/>
    </xf>
    <xf numFmtId="0" fontId="5" fillId="0" borderId="20" xfId="269" applyNumberFormat="1" applyFont="1" applyFill="1" applyBorder="1" applyAlignment="1" applyProtection="1">
      <alignment horizontal="left" vertical="center" indent="1"/>
    </xf>
    <xf numFmtId="0" fontId="5" fillId="0" borderId="24" xfId="269" applyNumberFormat="1" applyFont="1" applyFill="1" applyBorder="1" applyAlignment="1" applyProtection="1">
      <alignment horizontal="left" vertical="center" indent="1"/>
    </xf>
    <xf numFmtId="0" fontId="5" fillId="0" borderId="26" xfId="270" applyNumberFormat="1" applyFont="1" applyFill="1" applyBorder="1" applyAlignment="1" applyProtection="1">
      <alignment horizontal="right" vertical="center" indent="1"/>
    </xf>
    <xf numFmtId="0" fontId="40" fillId="0" borderId="0" xfId="269" applyNumberFormat="1" applyFont="1" applyAlignment="1">
      <alignment vertical="center"/>
    </xf>
    <xf numFmtId="0" fontId="48" fillId="0" borderId="0" xfId="269" applyNumberFormat="1" applyFont="1" applyAlignment="1">
      <alignment vertical="center"/>
    </xf>
    <xf numFmtId="0" fontId="5" fillId="0" borderId="25" xfId="269" quotePrefix="1" applyNumberFormat="1" applyFont="1" applyBorder="1" applyAlignment="1">
      <alignment horizontal="left" vertical="center" indent="1"/>
    </xf>
    <xf numFmtId="0" fontId="5" fillId="0" borderId="0" xfId="269" quotePrefix="1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25" xfId="269" applyNumberFormat="1" applyFont="1" applyBorder="1" applyAlignment="1">
      <alignment vertical="center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0" xfId="269" applyNumberFormat="1" applyFont="1" applyAlignment="1">
      <alignment vertical="center" wrapText="1"/>
    </xf>
    <xf numFmtId="0" fontId="5" fillId="0" borderId="20" xfId="269" applyNumberFormat="1" applyFont="1" applyBorder="1" applyAlignment="1">
      <alignment horizontal="left" vertical="center" indent="1"/>
    </xf>
    <xf numFmtId="179" fontId="5" fillId="0" borderId="0" xfId="2" applyNumberFormat="1" applyFont="1" applyAlignment="1">
      <alignment vertical="center"/>
    </xf>
    <xf numFmtId="180" fontId="5" fillId="0" borderId="0" xfId="269" applyNumberFormat="1" applyFont="1" applyAlignment="1">
      <alignment vertical="center"/>
    </xf>
    <xf numFmtId="0" fontId="5" fillId="0" borderId="20" xfId="269" applyNumberFormat="1" applyFont="1" applyBorder="1" applyAlignment="1">
      <alignment horizontal="left" vertical="center" indent="2"/>
    </xf>
    <xf numFmtId="179" fontId="5" fillId="0" borderId="0" xfId="2" applyNumberFormat="1" applyFont="1" applyBorder="1" applyAlignment="1">
      <alignment vertical="center"/>
    </xf>
    <xf numFmtId="0" fontId="5" fillId="0" borderId="24" xfId="269" applyNumberFormat="1" applyFont="1" applyBorder="1" applyAlignment="1">
      <alignment horizontal="left" vertical="center" indent="1"/>
    </xf>
    <xf numFmtId="179" fontId="5" fillId="0" borderId="25" xfId="2" applyNumberFormat="1" applyFont="1" applyBorder="1" applyAlignment="1">
      <alignment vertical="center"/>
    </xf>
    <xf numFmtId="180" fontId="5" fillId="0" borderId="25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48" fillId="0" borderId="0" xfId="269" applyNumberFormat="1" applyFont="1"/>
    <xf numFmtId="0" fontId="5" fillId="0" borderId="25" xfId="269" applyNumberFormat="1" applyFont="1" applyBorder="1" applyAlignment="1">
      <alignment horizontal="left" vertical="center" indent="1"/>
    </xf>
    <xf numFmtId="0" fontId="5" fillId="0" borderId="25" xfId="269" applyNumberFormat="1" applyFont="1" applyBorder="1"/>
    <xf numFmtId="0" fontId="5" fillId="0" borderId="0" xfId="269" applyNumberFormat="1" applyFont="1"/>
    <xf numFmtId="0" fontId="40" fillId="0" borderId="15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right" vertical="center" indent="1"/>
    </xf>
    <xf numFmtId="179" fontId="40" fillId="0" borderId="23" xfId="2" applyNumberFormat="1" applyFont="1" applyBorder="1" applyAlignment="1">
      <alignment vertical="center"/>
    </xf>
    <xf numFmtId="179" fontId="5" fillId="0" borderId="0" xfId="269" applyNumberFormat="1" applyFont="1" applyBorder="1" applyAlignment="1">
      <alignment vertical="center"/>
    </xf>
    <xf numFmtId="180" fontId="5" fillId="0" borderId="0" xfId="269" applyNumberFormat="1" applyFont="1" applyBorder="1" applyAlignment="1">
      <alignment vertical="center"/>
    </xf>
    <xf numFmtId="0" fontId="5" fillId="0" borderId="20" xfId="269" quotePrefix="1" applyNumberFormat="1" applyFont="1" applyBorder="1" applyAlignment="1">
      <alignment horizontal="right" vertical="center" indent="1"/>
    </xf>
    <xf numFmtId="0" fontId="5" fillId="0" borderId="24" xfId="269" applyNumberFormat="1" applyFont="1" applyBorder="1" applyAlignment="1">
      <alignment horizontal="right" vertical="center" indent="1"/>
    </xf>
    <xf numFmtId="179" fontId="40" fillId="0" borderId="26" xfId="2" applyNumberFormat="1" applyFont="1" applyBorder="1" applyAlignment="1">
      <alignment vertical="center"/>
    </xf>
    <xf numFmtId="179" fontId="5" fillId="0" borderId="25" xfId="269" applyNumberFormat="1" applyFont="1" applyBorder="1" applyAlignment="1">
      <alignment vertical="center"/>
    </xf>
    <xf numFmtId="0" fontId="5" fillId="0" borderId="0" xfId="2" applyNumberFormat="1" applyFont="1"/>
    <xf numFmtId="0" fontId="3" fillId="0" borderId="0" xfId="269" applyNumberFormat="1"/>
    <xf numFmtId="0" fontId="5" fillId="0" borderId="25" xfId="2" applyNumberFormat="1" applyFont="1" applyBorder="1" applyAlignment="1">
      <alignment horizontal="left" vertical="center" indent="1"/>
    </xf>
    <xf numFmtId="0" fontId="5" fillId="0" borderId="25" xfId="2" applyNumberFormat="1" applyFont="1" applyBorder="1"/>
    <xf numFmtId="0" fontId="5" fillId="0" borderId="17" xfId="2" applyNumberFormat="1" applyFont="1" applyBorder="1" applyAlignment="1">
      <alignment horizontal="centerContinuous" vertical="center"/>
    </xf>
    <xf numFmtId="0" fontId="5" fillId="0" borderId="1" xfId="2" applyNumberFormat="1" applyFont="1" applyBorder="1" applyAlignment="1">
      <alignment horizontal="centerContinuous" vertical="center"/>
    </xf>
    <xf numFmtId="0" fontId="5" fillId="0" borderId="16" xfId="2" applyNumberFormat="1" applyFont="1" applyBorder="1" applyAlignment="1">
      <alignment horizontal="centerContinuous" vertical="center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20" xfId="2" quotePrefix="1" applyNumberFormat="1" applyFont="1" applyBorder="1" applyAlignment="1">
      <alignment horizontal="right" vertical="center" indent="1"/>
    </xf>
    <xf numFmtId="179" fontId="40" fillId="0" borderId="0" xfId="2" applyNumberFormat="1" applyFont="1" applyBorder="1" applyAlignment="1">
      <alignment horizontal="right" vertical="center"/>
    </xf>
    <xf numFmtId="179" fontId="5" fillId="0" borderId="0" xfId="2" applyNumberFormat="1" applyFont="1" applyBorder="1" applyAlignment="1">
      <alignment horizontal="right" vertical="center"/>
    </xf>
    <xf numFmtId="0" fontId="5" fillId="0" borderId="24" xfId="2" quotePrefix="1" applyNumberFormat="1" applyFont="1" applyBorder="1" applyAlignment="1">
      <alignment horizontal="right" vertical="center" indent="1"/>
    </xf>
    <xf numFmtId="179" fontId="40" fillId="0" borderId="25" xfId="2" applyNumberFormat="1" applyFont="1" applyBorder="1" applyAlignment="1">
      <alignment horizontal="right" vertical="center"/>
    </xf>
    <xf numFmtId="0" fontId="5" fillId="0" borderId="22" xfId="2" applyNumberFormat="1" applyFont="1" applyBorder="1" applyAlignment="1">
      <alignment vertical="center" wrapText="1"/>
    </xf>
    <xf numFmtId="0" fontId="5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 wrapText="1"/>
    </xf>
    <xf numFmtId="0" fontId="5" fillId="0" borderId="22" xfId="2" applyNumberFormat="1" applyFont="1" applyBorder="1"/>
    <xf numFmtId="0" fontId="5" fillId="0" borderId="0" xfId="2" applyNumberFormat="1" applyFont="1" applyBorder="1" applyAlignment="1">
      <alignment horizontal="center" vertical="center" wrapText="1"/>
    </xf>
    <xf numFmtId="0" fontId="5" fillId="0" borderId="25" xfId="2" applyNumberFormat="1" applyFont="1" applyBorder="1" applyAlignment="1">
      <alignment vertical="center" wrapText="1"/>
    </xf>
    <xf numFmtId="0" fontId="49" fillId="0" borderId="21" xfId="2" applyNumberFormat="1" applyFont="1" applyBorder="1" applyAlignment="1">
      <alignment horizontal="center" vertical="center"/>
    </xf>
    <xf numFmtId="179" fontId="49" fillId="0" borderId="22" xfId="2" applyNumberFormat="1" applyFont="1" applyBorder="1" applyAlignment="1">
      <alignment horizontal="right" vertical="center"/>
    </xf>
    <xf numFmtId="179" fontId="5" fillId="0" borderId="0" xfId="2" quotePrefix="1" applyNumberFormat="1" applyFont="1" applyBorder="1" applyAlignment="1">
      <alignment horizontal="right" vertical="center"/>
    </xf>
    <xf numFmtId="0" fontId="5" fillId="0" borderId="24" xfId="2" applyNumberFormat="1" applyFont="1" applyBorder="1" applyAlignment="1">
      <alignment horizontal="left" vertical="center" indent="1"/>
    </xf>
    <xf numFmtId="179" fontId="5" fillId="0" borderId="25" xfId="2" applyNumberFormat="1" applyFont="1" applyBorder="1" applyAlignment="1">
      <alignment horizontal="right" vertical="center"/>
    </xf>
    <xf numFmtId="0" fontId="5" fillId="0" borderId="0" xfId="2" applyNumberFormat="1" applyFont="1" applyAlignment="1">
      <alignment horizontal="left" vertical="center"/>
    </xf>
    <xf numFmtId="0" fontId="40" fillId="0" borderId="0" xfId="274" applyNumberFormat="1" applyFont="1" applyAlignment="1">
      <alignment vertical="center"/>
    </xf>
    <xf numFmtId="0" fontId="5" fillId="0" borderId="0" xfId="274" applyNumberFormat="1" applyFont="1"/>
    <xf numFmtId="0" fontId="6" fillId="0" borderId="0" xfId="274" applyNumberFormat="1" applyFont="1"/>
    <xf numFmtId="0" fontId="5" fillId="0" borderId="0" xfId="274" applyNumberFormat="1" applyFont="1" applyFill="1" applyAlignment="1">
      <alignment vertical="center"/>
    </xf>
    <xf numFmtId="0" fontId="43" fillId="0" borderId="0" xfId="274" applyNumberFormat="1" applyFont="1" applyFill="1" applyAlignment="1">
      <alignment horizontal="right" vertical="center"/>
    </xf>
    <xf numFmtId="0" fontId="43" fillId="0" borderId="0" xfId="274" applyNumberFormat="1" applyFont="1" applyFill="1" applyAlignment="1">
      <alignment horizontal="left" vertical="center"/>
    </xf>
    <xf numFmtId="0" fontId="43" fillId="0" borderId="0" xfId="274" applyNumberFormat="1" applyFont="1" applyFill="1" applyAlignment="1">
      <alignment vertical="center"/>
    </xf>
    <xf numFmtId="0" fontId="59" fillId="0" borderId="0" xfId="274" applyNumberFormat="1" applyFont="1" applyAlignment="1">
      <alignment vertical="center"/>
    </xf>
    <xf numFmtId="0" fontId="43" fillId="0" borderId="0" xfId="274" quotePrefix="1" applyNumberFormat="1" applyFont="1" applyAlignment="1">
      <alignment horizontal="left" vertical="center" indent="1"/>
    </xf>
    <xf numFmtId="0" fontId="43" fillId="0" borderId="25" xfId="274" applyNumberFormat="1" applyFont="1" applyFill="1" applyBorder="1" applyAlignment="1"/>
    <xf numFmtId="0" fontId="60" fillId="0" borderId="0" xfId="274" applyNumberFormat="1" applyFont="1" applyAlignment="1">
      <alignment vertical="center"/>
    </xf>
    <xf numFmtId="0" fontId="43" fillId="0" borderId="63" xfId="274" applyNumberFormat="1" applyFont="1" applyFill="1" applyBorder="1" applyAlignment="1">
      <alignment horizontal="center" vertical="center"/>
    </xf>
    <xf numFmtId="0" fontId="45" fillId="0" borderId="63" xfId="274" applyNumberFormat="1" applyFont="1" applyFill="1" applyBorder="1" applyAlignment="1">
      <alignment horizontal="center" vertical="center" wrapText="1"/>
    </xf>
    <xf numFmtId="0" fontId="45" fillId="0" borderId="63" xfId="274" applyNumberFormat="1" applyFont="1" applyFill="1" applyBorder="1" applyAlignment="1">
      <alignment horizontal="center" vertical="center"/>
    </xf>
    <xf numFmtId="0" fontId="43" fillId="0" borderId="64" xfId="274" applyNumberFormat="1" applyFont="1" applyFill="1" applyBorder="1" applyAlignment="1">
      <alignment horizontal="center" vertical="center"/>
    </xf>
    <xf numFmtId="0" fontId="43" fillId="0" borderId="49" xfId="274" applyNumberFormat="1" applyFont="1" applyFill="1" applyBorder="1" applyAlignment="1">
      <alignment horizontal="center" vertical="center"/>
    </xf>
    <xf numFmtId="0" fontId="45" fillId="0" borderId="65" xfId="274" applyNumberFormat="1" applyFont="1" applyFill="1" applyBorder="1" applyAlignment="1">
      <alignment horizontal="center" vertical="center"/>
    </xf>
    <xf numFmtId="0" fontId="61" fillId="0" borderId="21" xfId="274" applyNumberFormat="1" applyFont="1" applyFill="1" applyBorder="1" applyAlignment="1">
      <alignment horizontal="center" vertical="center" shrinkToFit="1"/>
    </xf>
    <xf numFmtId="179" fontId="61" fillId="0" borderId="27" xfId="274" applyNumberFormat="1" applyFont="1" applyFill="1" applyBorder="1" applyAlignment="1">
      <alignment horizontal="right" vertical="center"/>
    </xf>
    <xf numFmtId="179" fontId="61" fillId="0" borderId="22" xfId="274" applyNumberFormat="1" applyFont="1" applyFill="1" applyBorder="1" applyAlignment="1">
      <alignment horizontal="right" vertical="center"/>
    </xf>
    <xf numFmtId="0" fontId="43" fillId="0" borderId="20" xfId="274" applyNumberFormat="1" applyFont="1" applyFill="1" applyBorder="1" applyAlignment="1">
      <alignment vertical="center" shrinkToFit="1"/>
    </xf>
    <xf numFmtId="179" fontId="61" fillId="0" borderId="23" xfId="274" applyNumberFormat="1" applyFont="1" applyFill="1" applyBorder="1" applyAlignment="1">
      <alignment horizontal="right" vertical="center"/>
    </xf>
    <xf numFmtId="179" fontId="43" fillId="0" borderId="0" xfId="274" applyNumberFormat="1" applyFont="1" applyFill="1" applyBorder="1" applyAlignment="1">
      <alignment horizontal="right" vertical="center"/>
    </xf>
    <xf numFmtId="179" fontId="43" fillId="0" borderId="0" xfId="274" quotePrefix="1" applyNumberFormat="1" applyFont="1" applyFill="1" applyBorder="1" applyAlignment="1">
      <alignment horizontal="right" vertical="center"/>
    </xf>
    <xf numFmtId="0" fontId="43" fillId="0" borderId="20" xfId="274" applyNumberFormat="1" applyFont="1" applyFill="1" applyBorder="1" applyAlignment="1">
      <alignment horizontal="left" vertical="center" indent="1" shrinkToFit="1"/>
    </xf>
    <xf numFmtId="0" fontId="43" fillId="0" borderId="24" xfId="274" applyNumberFormat="1" applyFont="1" applyFill="1" applyBorder="1" applyAlignment="1">
      <alignment horizontal="left" vertical="center" indent="1" shrinkToFit="1"/>
    </xf>
    <xf numFmtId="179" fontId="61" fillId="0" borderId="26" xfId="274" applyNumberFormat="1" applyFont="1" applyFill="1" applyBorder="1" applyAlignment="1">
      <alignment horizontal="right" vertical="center"/>
    </xf>
    <xf numFmtId="179" fontId="43" fillId="0" borderId="25" xfId="274" applyNumberFormat="1" applyFont="1" applyFill="1" applyBorder="1" applyAlignment="1">
      <alignment horizontal="right" vertical="center"/>
    </xf>
    <xf numFmtId="0" fontId="5" fillId="0" borderId="0" xfId="2" applyNumberFormat="1" applyFont="1" applyAlignment="1"/>
    <xf numFmtId="0" fontId="5" fillId="0" borderId="22" xfId="2" applyNumberFormat="1" applyFont="1" applyBorder="1" applyAlignment="1">
      <alignment vertical="top"/>
    </xf>
    <xf numFmtId="0" fontId="5" fillId="0" borderId="22" xfId="2" applyNumberFormat="1" applyFont="1" applyBorder="1" applyAlignment="1">
      <alignment vertical="top" wrapText="1"/>
    </xf>
    <xf numFmtId="0" fontId="5" fillId="0" borderId="0" xfId="2" applyNumberFormat="1" applyFont="1" applyBorder="1" applyAlignment="1">
      <alignment vertical="top"/>
    </xf>
    <xf numFmtId="0" fontId="5" fillId="0" borderId="0" xfId="2" applyNumberFormat="1" applyFont="1" applyBorder="1" applyAlignment="1">
      <alignment vertical="top" wrapText="1"/>
    </xf>
    <xf numFmtId="0" fontId="5" fillId="0" borderId="0" xfId="274" applyNumberFormat="1" applyFont="1" applyAlignment="1"/>
    <xf numFmtId="0" fontId="5" fillId="0" borderId="0" xfId="182" applyNumberFormat="1" applyFont="1" applyFill="1" applyAlignment="1">
      <alignment vertical="center"/>
    </xf>
    <xf numFmtId="0" fontId="5" fillId="0" borderId="0" xfId="182" applyNumberFormat="1" applyFont="1" applyAlignment="1">
      <alignment vertical="center"/>
    </xf>
    <xf numFmtId="0" fontId="6" fillId="0" borderId="0" xfId="182" applyNumberFormat="1" applyFont="1"/>
    <xf numFmtId="0" fontId="5" fillId="0" borderId="0" xfId="182" quotePrefix="1" applyNumberFormat="1" applyFont="1" applyFill="1" applyBorder="1" applyAlignment="1">
      <alignment horizontal="left" vertical="center" indent="1"/>
    </xf>
    <xf numFmtId="0" fontId="43" fillId="0" borderId="0" xfId="182" applyNumberFormat="1" applyFont="1" applyFill="1" applyAlignment="1">
      <alignment vertical="center"/>
    </xf>
    <xf numFmtId="0" fontId="60" fillId="0" borderId="0" xfId="182" applyNumberFormat="1" applyFont="1" applyAlignment="1">
      <alignment vertical="center"/>
    </xf>
    <xf numFmtId="0" fontId="5" fillId="0" borderId="25" xfId="182" applyNumberFormat="1" applyFont="1" applyFill="1" applyBorder="1" applyAlignment="1">
      <alignment horizontal="center" vertical="center" wrapText="1"/>
    </xf>
    <xf numFmtId="0" fontId="54" fillId="0" borderId="15" xfId="182" applyNumberFormat="1" applyFont="1" applyFill="1" applyBorder="1" applyAlignment="1">
      <alignment horizontal="center" vertical="center" wrapText="1"/>
    </xf>
    <xf numFmtId="0" fontId="45" fillId="0" borderId="1" xfId="182" applyNumberFormat="1" applyFont="1" applyFill="1" applyBorder="1" applyAlignment="1">
      <alignment horizontal="center" vertical="center" wrapText="1"/>
    </xf>
    <xf numFmtId="0" fontId="45" fillId="0" borderId="15" xfId="182" applyNumberFormat="1" applyFont="1" applyBorder="1" applyAlignment="1">
      <alignment horizontal="center" vertical="center" wrapText="1"/>
    </xf>
    <xf numFmtId="0" fontId="45" fillId="0" borderId="1" xfId="182" applyNumberFormat="1" applyFont="1" applyFill="1" applyBorder="1" applyAlignment="1">
      <alignment horizontal="center" vertical="center" wrapText="1" shrinkToFit="1"/>
    </xf>
    <xf numFmtId="0" fontId="45" fillId="0" borderId="15" xfId="182" applyNumberFormat="1" applyFont="1" applyFill="1" applyBorder="1" applyAlignment="1">
      <alignment horizontal="center" vertical="center" wrapText="1" shrinkToFit="1"/>
    </xf>
    <xf numFmtId="0" fontId="40" fillId="0" borderId="20" xfId="182" applyNumberFormat="1" applyFont="1" applyFill="1" applyBorder="1" applyAlignment="1">
      <alignment vertical="center"/>
    </xf>
    <xf numFmtId="179" fontId="61" fillId="0" borderId="0" xfId="182" quotePrefix="1" applyNumberFormat="1" applyFont="1" applyFill="1" applyBorder="1" applyAlignment="1">
      <alignment horizontal="right" vertical="center"/>
    </xf>
    <xf numFmtId="0" fontId="5" fillId="0" borderId="20" xfId="182" applyNumberFormat="1" applyFont="1" applyFill="1" applyBorder="1" applyAlignment="1">
      <alignment horizontal="left" vertical="center" indent="1"/>
    </xf>
    <xf numFmtId="179" fontId="43" fillId="0" borderId="0" xfId="182" quotePrefix="1" applyNumberFormat="1" applyFont="1" applyFill="1" applyBorder="1" applyAlignment="1">
      <alignment horizontal="right" vertical="center"/>
    </xf>
    <xf numFmtId="0" fontId="6" fillId="0" borderId="0" xfId="182" applyNumberFormat="1" applyFont="1" applyAlignment="1">
      <alignment vertical="center"/>
    </xf>
    <xf numFmtId="0" fontId="47" fillId="0" borderId="20" xfId="182" applyNumberFormat="1" applyFont="1" applyFill="1" applyBorder="1" applyAlignment="1">
      <alignment horizontal="left" vertical="center" indent="2"/>
    </xf>
    <xf numFmtId="179" fontId="43" fillId="0" borderId="0" xfId="182" applyNumberFormat="1" applyFont="1" applyFill="1" applyBorder="1" applyAlignment="1">
      <alignment horizontal="right" vertical="center"/>
    </xf>
    <xf numFmtId="0" fontId="5" fillId="0" borderId="20" xfId="182" applyNumberFormat="1" applyFont="1" applyFill="1" applyBorder="1" applyAlignment="1">
      <alignment horizontal="left" vertical="center" indent="2"/>
    </xf>
    <xf numFmtId="0" fontId="40" fillId="0" borderId="39" xfId="182" applyNumberFormat="1" applyFont="1" applyFill="1" applyBorder="1" applyAlignment="1">
      <alignment vertical="center"/>
    </xf>
    <xf numFmtId="179" fontId="61" fillId="0" borderId="40" xfId="182" quotePrefix="1" applyNumberFormat="1" applyFont="1" applyFill="1" applyBorder="1" applyAlignment="1">
      <alignment horizontal="right" vertical="center"/>
    </xf>
    <xf numFmtId="0" fontId="5" fillId="0" borderId="24" xfId="182" applyNumberFormat="1" applyFont="1" applyFill="1" applyBorder="1" applyAlignment="1">
      <alignment horizontal="left" vertical="center" indent="1"/>
    </xf>
    <xf numFmtId="179" fontId="43" fillId="0" borderId="25" xfId="182" quotePrefix="1" applyNumberFormat="1" applyFont="1" applyFill="1" applyBorder="1" applyAlignment="1">
      <alignment horizontal="right" vertical="center"/>
    </xf>
    <xf numFmtId="0" fontId="5" fillId="0" borderId="0" xfId="98" applyNumberFormat="1" applyFont="1" applyAlignment="1">
      <alignment vertical="center"/>
    </xf>
    <xf numFmtId="0" fontId="5" fillId="0" borderId="22" xfId="98" applyNumberFormat="1" applyFont="1" applyBorder="1" applyAlignment="1">
      <alignment vertical="center" wrapText="1"/>
    </xf>
    <xf numFmtId="0" fontId="5" fillId="0" borderId="0" xfId="98" applyNumberFormat="1" applyFont="1" applyAlignment="1"/>
    <xf numFmtId="0" fontId="5" fillId="0" borderId="0" xfId="98" applyNumberFormat="1" applyFont="1" applyBorder="1" applyAlignment="1">
      <alignment vertical="center" wrapText="1"/>
    </xf>
    <xf numFmtId="0" fontId="5" fillId="0" borderId="0" xfId="182" applyNumberFormat="1" applyFont="1" applyAlignment="1">
      <alignment horizontal="right" vertical="center"/>
    </xf>
    <xf numFmtId="0" fontId="40" fillId="0" borderId="0" xfId="182" applyNumberFormat="1" applyFont="1" applyFill="1" applyBorder="1" applyAlignment="1">
      <alignment vertical="center"/>
    </xf>
    <xf numFmtId="0" fontId="5" fillId="0" borderId="0" xfId="182" applyNumberFormat="1" applyFont="1" applyBorder="1" applyAlignment="1">
      <alignment vertical="center"/>
    </xf>
    <xf numFmtId="0" fontId="5" fillId="0" borderId="0" xfId="182" applyNumberFormat="1" applyFont="1" applyFill="1" applyBorder="1" applyAlignment="1">
      <alignment horizontal="left" vertical="center" indent="1"/>
    </xf>
    <xf numFmtId="0" fontId="5" fillId="0" borderId="0" xfId="182" applyNumberFormat="1" applyFont="1" applyFill="1" applyBorder="1" applyAlignment="1">
      <alignment horizontal="left" vertical="center"/>
    </xf>
    <xf numFmtId="0" fontId="43" fillId="0" borderId="0" xfId="182" applyNumberFormat="1" applyFont="1" applyFill="1" applyBorder="1" applyAlignment="1">
      <alignment horizontal="right" vertical="center"/>
    </xf>
    <xf numFmtId="0" fontId="43" fillId="0" borderId="0" xfId="182" applyNumberFormat="1" applyFont="1" applyFill="1" applyBorder="1" applyAlignment="1">
      <alignment horizontal="right"/>
    </xf>
    <xf numFmtId="0" fontId="43" fillId="0" borderId="0" xfId="182" applyNumberFormat="1" applyFont="1" applyBorder="1" applyAlignment="1">
      <alignment vertical="center"/>
    </xf>
    <xf numFmtId="0" fontId="5" fillId="0" borderId="15" xfId="182" applyNumberFormat="1" applyFont="1" applyFill="1" applyBorder="1" applyAlignment="1">
      <alignment horizontal="center" vertical="center"/>
    </xf>
    <xf numFmtId="0" fontId="62" fillId="0" borderId="15" xfId="182" applyNumberFormat="1" applyFont="1" applyFill="1" applyBorder="1" applyAlignment="1">
      <alignment horizontal="center" vertical="center" wrapText="1"/>
    </xf>
    <xf numFmtId="0" fontId="62" fillId="0" borderId="17" xfId="182" applyNumberFormat="1" applyFont="1" applyFill="1" applyBorder="1" applyAlignment="1">
      <alignment horizontal="center" vertical="center" wrapText="1"/>
    </xf>
    <xf numFmtId="0" fontId="43" fillId="0" borderId="59" xfId="182" applyNumberFormat="1" applyFont="1" applyFill="1" applyBorder="1" applyAlignment="1">
      <alignment horizontal="center" vertical="center"/>
    </xf>
    <xf numFmtId="179" fontId="43" fillId="0" borderId="0" xfId="98" quotePrefix="1" applyNumberFormat="1" applyFont="1" applyFill="1" applyBorder="1" applyAlignment="1">
      <alignment horizontal="right" vertical="center"/>
    </xf>
    <xf numFmtId="178" fontId="43" fillId="0" borderId="0" xfId="98" quotePrefix="1" applyNumberFormat="1" applyFont="1" applyFill="1" applyBorder="1" applyAlignment="1">
      <alignment horizontal="right" vertical="center"/>
    </xf>
    <xf numFmtId="0" fontId="43" fillId="0" borderId="67" xfId="182" applyNumberFormat="1" applyFont="1" applyFill="1" applyBorder="1" applyAlignment="1">
      <alignment horizontal="center" vertical="center"/>
    </xf>
    <xf numFmtId="179" fontId="43" fillId="0" borderId="51" xfId="98" quotePrefix="1" applyNumberFormat="1" applyFont="1" applyFill="1" applyBorder="1" applyAlignment="1">
      <alignment horizontal="right" vertical="center"/>
    </xf>
    <xf numFmtId="178" fontId="43" fillId="0" borderId="51" xfId="98" quotePrefix="1" applyNumberFormat="1" applyFont="1" applyFill="1" applyBorder="1" applyAlignment="1">
      <alignment horizontal="right" vertical="center"/>
    </xf>
    <xf numFmtId="179" fontId="43" fillId="0" borderId="40" xfId="98" quotePrefix="1" applyNumberFormat="1" applyFont="1" applyFill="1" applyBorder="1" applyAlignment="1">
      <alignment horizontal="right" vertical="center"/>
    </xf>
    <xf numFmtId="178" fontId="43" fillId="0" borderId="40" xfId="98" quotePrefix="1" applyNumberFormat="1" applyFont="1" applyFill="1" applyBorder="1" applyAlignment="1">
      <alignment horizontal="right" vertical="center"/>
    </xf>
    <xf numFmtId="0" fontId="43" fillId="0" borderId="68" xfId="182" applyNumberFormat="1" applyFont="1" applyFill="1" applyBorder="1" applyAlignment="1">
      <alignment horizontal="center" vertical="center"/>
    </xf>
    <xf numFmtId="179" fontId="43" fillId="0" borderId="69" xfId="98" quotePrefix="1" applyNumberFormat="1" applyFont="1" applyFill="1" applyBorder="1" applyAlignment="1">
      <alignment horizontal="right" vertical="center"/>
    </xf>
    <xf numFmtId="179" fontId="43" fillId="0" borderId="70" xfId="98" applyNumberFormat="1" applyFont="1" applyFill="1" applyBorder="1" applyAlignment="1">
      <alignment horizontal="right" vertical="center"/>
    </xf>
    <xf numFmtId="178" fontId="43" fillId="0" borderId="51" xfId="98" applyNumberFormat="1" applyFont="1" applyFill="1" applyBorder="1" applyAlignment="1">
      <alignment horizontal="right" vertical="center"/>
    </xf>
    <xf numFmtId="179" fontId="43" fillId="0" borderId="51" xfId="98" applyNumberFormat="1" applyFont="1" applyFill="1" applyBorder="1" applyAlignment="1">
      <alignment horizontal="right" vertical="center"/>
    </xf>
    <xf numFmtId="0" fontId="43" fillId="0" borderId="58" xfId="182" applyNumberFormat="1" applyFont="1" applyFill="1" applyBorder="1" applyAlignment="1">
      <alignment horizontal="center" vertical="center"/>
    </xf>
    <xf numFmtId="179" fontId="43" fillId="0" borderId="25" xfId="98" applyNumberFormat="1" applyFont="1" applyFill="1" applyBorder="1" applyAlignment="1">
      <alignment horizontal="right" vertical="center"/>
    </xf>
    <xf numFmtId="178" fontId="43" fillId="0" borderId="25" xfId="98" applyNumberFormat="1" applyFont="1" applyFill="1" applyBorder="1" applyAlignment="1">
      <alignment horizontal="right" vertical="center"/>
    </xf>
    <xf numFmtId="0" fontId="51" fillId="0" borderId="22" xfId="182" applyNumberFormat="1" applyFont="1" applyFill="1" applyBorder="1" applyAlignment="1">
      <alignment vertical="center"/>
    </xf>
    <xf numFmtId="0" fontId="64" fillId="0" borderId="22" xfId="182" quotePrefix="1" applyNumberFormat="1" applyFont="1" applyFill="1" applyBorder="1" applyAlignment="1">
      <alignment horizontal="right" vertical="center"/>
    </xf>
    <xf numFmtId="0" fontId="43" fillId="0" borderId="22" xfId="182" quotePrefix="1" applyNumberFormat="1" applyFont="1" applyFill="1" applyBorder="1" applyAlignment="1">
      <alignment horizontal="right" vertical="center"/>
    </xf>
    <xf numFmtId="0" fontId="6" fillId="0" borderId="0" xfId="182" applyNumberFormat="1" applyFont="1" applyBorder="1" applyAlignment="1">
      <alignment vertical="center"/>
    </xf>
    <xf numFmtId="0" fontId="65" fillId="0" borderId="0" xfId="182" applyNumberFormat="1" applyFont="1" applyBorder="1" applyAlignment="1">
      <alignment vertical="center"/>
    </xf>
    <xf numFmtId="0" fontId="5" fillId="0" borderId="0" xfId="182" applyNumberFormat="1" applyFont="1" applyFill="1" applyBorder="1" applyAlignment="1">
      <alignment horizontal="right" vertical="center"/>
    </xf>
    <xf numFmtId="0" fontId="40" fillId="0" borderId="0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Border="1" applyAlignment="1">
      <alignment vertical="center"/>
    </xf>
    <xf numFmtId="0" fontId="48" fillId="0" borderId="0" xfId="269" applyNumberFormat="1" applyFont="1" applyFill="1" applyAlignment="1">
      <alignment vertical="center"/>
    </xf>
    <xf numFmtId="0" fontId="5" fillId="0" borderId="0" xfId="269" applyNumberFormat="1" applyFont="1" applyFill="1" applyBorder="1" applyAlignment="1">
      <alignment horizontal="left" vertical="center" indent="1"/>
    </xf>
    <xf numFmtId="0" fontId="66" fillId="0" borderId="0" xfId="269" applyNumberFormat="1" applyFont="1" applyFill="1" applyBorder="1" applyAlignment="1">
      <alignment horizontal="left" vertical="center"/>
    </xf>
    <xf numFmtId="0" fontId="67" fillId="0" borderId="27" xfId="269" applyNumberFormat="1" applyFont="1" applyFill="1" applyBorder="1" applyAlignment="1">
      <alignment horizontal="center" vertical="center" wrapText="1"/>
    </xf>
    <xf numFmtId="0" fontId="44" fillId="0" borderId="1" xfId="269" applyNumberFormat="1" applyFont="1" applyFill="1" applyBorder="1" applyAlignment="1">
      <alignment horizontal="center" vertical="center" wrapText="1"/>
    </xf>
    <xf numFmtId="0" fontId="44" fillId="0" borderId="15" xfId="269" applyNumberFormat="1" applyFont="1" applyFill="1" applyBorder="1" applyAlignment="1">
      <alignment horizontal="center" vertical="center" wrapText="1"/>
    </xf>
    <xf numFmtId="0" fontId="44" fillId="0" borderId="16" xfId="269" applyNumberFormat="1" applyFont="1" applyFill="1" applyBorder="1" applyAlignment="1">
      <alignment horizontal="center" vertical="center" wrapText="1"/>
    </xf>
    <xf numFmtId="0" fontId="67" fillId="0" borderId="26" xfId="269" applyNumberFormat="1" applyFont="1" applyFill="1" applyBorder="1" applyAlignment="1">
      <alignment horizontal="center" vertical="center" wrapText="1"/>
    </xf>
    <xf numFmtId="0" fontId="60" fillId="0" borderId="22" xfId="269" applyNumberFormat="1" applyFont="1" applyFill="1" applyBorder="1" applyAlignment="1">
      <alignment horizontal="left" vertical="center" wrapText="1" indent="1"/>
    </xf>
    <xf numFmtId="0" fontId="60" fillId="0" borderId="21" xfId="269" applyNumberFormat="1" applyFont="1" applyFill="1" applyBorder="1" applyAlignment="1">
      <alignment horizontal="left" vertical="center" wrapText="1" indent="1"/>
    </xf>
    <xf numFmtId="179" fontId="60" fillId="0" borderId="0" xfId="269" applyNumberFormat="1" applyFont="1" applyFill="1" applyBorder="1" applyAlignment="1">
      <alignment vertical="center"/>
    </xf>
    <xf numFmtId="179" fontId="68" fillId="0" borderId="0" xfId="269" applyNumberFormat="1" applyFont="1" applyFill="1" applyBorder="1" applyAlignment="1">
      <alignment vertical="center"/>
    </xf>
    <xf numFmtId="0" fontId="60" fillId="0" borderId="0" xfId="269" applyNumberFormat="1" applyFont="1" applyFill="1" applyBorder="1" applyAlignment="1">
      <alignment horizontal="left" vertical="center" wrapText="1" indent="1"/>
    </xf>
    <xf numFmtId="0" fontId="60" fillId="0" borderId="20" xfId="269" applyNumberFormat="1" applyFont="1" applyFill="1" applyBorder="1" applyAlignment="1">
      <alignment horizontal="left" vertical="center" wrapText="1" indent="1"/>
    </xf>
    <xf numFmtId="0" fontId="45" fillId="0" borderId="20" xfId="269" applyNumberFormat="1" applyFont="1" applyFill="1" applyBorder="1" applyAlignment="1">
      <alignment horizontal="left" vertical="center" wrapText="1" indent="1"/>
    </xf>
    <xf numFmtId="0" fontId="19" fillId="0" borderId="0" xfId="269" applyNumberFormat="1" applyFont="1" applyFill="1" applyBorder="1" applyAlignment="1">
      <alignment vertical="center"/>
    </xf>
    <xf numFmtId="0" fontId="60" fillId="0" borderId="20" xfId="269" applyNumberFormat="1" applyFont="1" applyFill="1" applyBorder="1" applyAlignment="1">
      <alignment horizontal="left" vertical="center" indent="1" shrinkToFit="1"/>
    </xf>
    <xf numFmtId="0" fontId="48" fillId="0" borderId="25" xfId="269" applyNumberFormat="1" applyFont="1" applyFill="1" applyBorder="1" applyAlignment="1">
      <alignment vertical="center"/>
    </xf>
    <xf numFmtId="0" fontId="60" fillId="0" borderId="24" xfId="269" applyNumberFormat="1" applyFont="1" applyFill="1" applyBorder="1" applyAlignment="1">
      <alignment horizontal="left" vertical="center" wrapText="1" indent="1"/>
    </xf>
    <xf numFmtId="179" fontId="60" fillId="0" borderId="25" xfId="269" applyNumberFormat="1" applyFont="1" applyFill="1" applyBorder="1" applyAlignment="1">
      <alignment vertical="center"/>
    </xf>
    <xf numFmtId="179" fontId="68" fillId="0" borderId="25" xfId="269" applyNumberFormat="1" applyFont="1" applyFill="1" applyBorder="1" applyAlignment="1">
      <alignment vertical="center"/>
    </xf>
    <xf numFmtId="0" fontId="6" fillId="0" borderId="0" xfId="269" applyNumberFormat="1" applyFont="1" applyFill="1" applyBorder="1" applyAlignment="1">
      <alignment horizontal="left" vertical="center" indent="1"/>
    </xf>
    <xf numFmtId="0" fontId="6" fillId="0" borderId="20" xfId="269" applyNumberFormat="1" applyFont="1" applyFill="1" applyBorder="1" applyAlignment="1">
      <alignment horizontal="left" vertical="center" indent="1"/>
    </xf>
    <xf numFmtId="179" fontId="6" fillId="0" borderId="0" xfId="269" applyNumberFormat="1" applyFont="1" applyFill="1" applyBorder="1" applyAlignment="1">
      <alignment vertical="center"/>
    </xf>
    <xf numFmtId="179" fontId="6" fillId="0" borderId="0" xfId="269" applyNumberFormat="1" applyFont="1" applyFill="1" applyAlignment="1">
      <alignment vertical="center"/>
    </xf>
    <xf numFmtId="0" fontId="52" fillId="0" borderId="25" xfId="269" applyNumberFormat="1" applyFont="1" applyFill="1" applyBorder="1" applyAlignment="1">
      <alignment horizontal="left" vertical="center" indent="1"/>
    </xf>
    <xf numFmtId="0" fontId="52" fillId="0" borderId="24" xfId="269" applyNumberFormat="1" applyFont="1" applyFill="1" applyBorder="1" applyAlignment="1">
      <alignment vertical="center"/>
    </xf>
    <xf numFmtId="179" fontId="52" fillId="0" borderId="25" xfId="269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179" fontId="5" fillId="0" borderId="0" xfId="2" applyNumberFormat="1" applyFont="1" applyFill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left" vertical="center" indent="1"/>
    </xf>
    <xf numFmtId="179" fontId="5" fillId="0" borderId="25" xfId="2" applyNumberFormat="1" applyFont="1" applyFill="1" applyBorder="1" applyAlignment="1" applyProtection="1">
      <alignment vertical="center"/>
    </xf>
    <xf numFmtId="0" fontId="48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7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Alignment="1" applyProtection="1">
      <alignment vertical="center" wrapText="1"/>
    </xf>
    <xf numFmtId="0" fontId="5" fillId="0" borderId="20" xfId="2" applyNumberFormat="1" applyFont="1" applyFill="1" applyBorder="1" applyAlignment="1" applyProtection="1">
      <alignment horizontal="center" vertical="center"/>
    </xf>
    <xf numFmtId="179" fontId="69" fillId="0" borderId="0" xfId="2" applyNumberFormat="1" applyFont="1" applyFill="1" applyBorder="1" applyAlignment="1" applyProtection="1">
      <alignment horizontal="center" vertical="center"/>
    </xf>
    <xf numFmtId="0" fontId="69" fillId="0" borderId="0" xfId="2" applyNumberFormat="1" applyFont="1" applyFill="1" applyAlignment="1" applyProtection="1">
      <alignment vertical="center"/>
    </xf>
    <xf numFmtId="0" fontId="5" fillId="0" borderId="39" xfId="2" applyNumberFormat="1" applyFont="1" applyFill="1" applyBorder="1" applyAlignment="1" applyProtection="1">
      <alignment horizontal="center" vertical="center"/>
    </xf>
    <xf numFmtId="179" fontId="5" fillId="0" borderId="40" xfId="2" applyNumberFormat="1" applyFont="1" applyFill="1" applyBorder="1" applyAlignment="1" applyProtection="1">
      <alignment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179" fontId="5" fillId="0" borderId="51" xfId="2" quotePrefix="1" applyNumberFormat="1" applyFont="1" applyFill="1" applyBorder="1" applyAlignment="1" applyProtection="1">
      <alignment horizontal="right" vertical="center"/>
    </xf>
    <xf numFmtId="179" fontId="5" fillId="0" borderId="0" xfId="2" quotePrefix="1" applyNumberFormat="1" applyFont="1" applyFill="1" applyBorder="1" applyAlignment="1" applyProtection="1">
      <alignment horizontal="right"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179" fontId="5" fillId="0" borderId="51" xfId="2" applyNumberFormat="1" applyFont="1" applyFill="1" applyBorder="1" applyAlignment="1" applyProtection="1">
      <alignment horizontal="right" vertical="center"/>
    </xf>
    <xf numFmtId="179" fontId="49" fillId="0" borderId="1" xfId="2" applyNumberFormat="1" applyFont="1" applyFill="1" applyBorder="1" applyAlignment="1" applyProtection="1">
      <alignment vertical="center"/>
    </xf>
    <xf numFmtId="179" fontId="49" fillId="0" borderId="0" xfId="2" applyNumberFormat="1" applyFont="1" applyFill="1" applyBorder="1" applyAlignment="1" applyProtection="1">
      <alignment vertical="center"/>
    </xf>
    <xf numFmtId="56" fontId="48" fillId="0" borderId="0" xfId="2" applyNumberFormat="1" applyFont="1" applyFill="1" applyAlignment="1" applyProtection="1">
      <alignment vertical="center"/>
    </xf>
    <xf numFmtId="0" fontId="5" fillId="0" borderId="25" xfId="2" applyNumberFormat="1" applyFont="1" applyFill="1" applyBorder="1" applyAlignment="1" applyProtection="1">
      <alignment vertical="center"/>
    </xf>
    <xf numFmtId="0" fontId="5" fillId="0" borderId="25" xfId="2" applyNumberFormat="1" applyFont="1" applyFill="1" applyBorder="1" applyAlignment="1" applyProtection="1">
      <alignment horizontal="right" vertical="center"/>
    </xf>
    <xf numFmtId="0" fontId="5" fillId="0" borderId="25" xfId="2" applyNumberFormat="1" applyFont="1" applyFill="1" applyBorder="1" applyAlignment="1" applyProtection="1">
      <alignment horizontal="right"/>
    </xf>
    <xf numFmtId="0" fontId="5" fillId="0" borderId="39" xfId="2" applyNumberFormat="1" applyFont="1" applyFill="1" applyBorder="1" applyAlignment="1" applyProtection="1">
      <alignment horizontal="left" vertical="center" indent="1"/>
    </xf>
    <xf numFmtId="0" fontId="5" fillId="0" borderId="59" xfId="2" applyNumberFormat="1" applyFont="1" applyFill="1" applyBorder="1" applyAlignment="1" applyProtection="1">
      <alignment horizontal="left" vertical="center" indent="1"/>
    </xf>
    <xf numFmtId="0" fontId="5" fillId="0" borderId="52" xfId="2" applyNumberFormat="1" applyFont="1" applyFill="1" applyBorder="1" applyAlignment="1" applyProtection="1">
      <alignment horizontal="left" vertical="center" indent="1"/>
    </xf>
    <xf numFmtId="179" fontId="5" fillId="0" borderId="51" xfId="2" applyNumberFormat="1" applyFont="1" applyFill="1" applyBorder="1" applyAlignment="1" applyProtection="1">
      <alignment vertical="center"/>
    </xf>
    <xf numFmtId="187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67" xfId="2" applyNumberFormat="1" applyFont="1" applyFill="1" applyBorder="1" applyAlignment="1" applyProtection="1">
      <alignment horizontal="left" vertical="center" indent="1"/>
    </xf>
    <xf numFmtId="187" fontId="5" fillId="0" borderId="51" xfId="2" quotePrefix="1" applyNumberFormat="1" applyFont="1" applyFill="1" applyBorder="1" applyAlignment="1" applyProtection="1">
      <alignment horizontal="right" vertical="center"/>
    </xf>
    <xf numFmtId="179" fontId="5" fillId="0" borderId="0" xfId="2" quotePrefix="1" applyNumberFormat="1" applyFont="1" applyFill="1" applyAlignment="1" applyProtection="1">
      <alignment horizontal="right" vertical="center"/>
    </xf>
    <xf numFmtId="179" fontId="5" fillId="0" borderId="39" xfId="2" quotePrefix="1" applyNumberFormat="1" applyFont="1" applyFill="1" applyBorder="1" applyAlignment="1" applyProtection="1">
      <alignment horizontal="right" vertical="center"/>
    </xf>
    <xf numFmtId="0" fontId="5" fillId="0" borderId="22" xfId="2" applyNumberFormat="1" applyFont="1" applyFill="1" applyBorder="1" applyAlignment="1" applyProtection="1">
      <alignment vertical="center"/>
    </xf>
    <xf numFmtId="0" fontId="49" fillId="0" borderId="21" xfId="2" applyNumberFormat="1" applyFont="1" applyFill="1" applyBorder="1" applyAlignment="1" applyProtection="1">
      <alignment horizontal="center" vertical="center"/>
    </xf>
    <xf numFmtId="179" fontId="49" fillId="0" borderId="22" xfId="2" applyNumberFormat="1" applyFont="1" applyFill="1" applyBorder="1" applyAlignment="1" applyProtection="1">
      <alignment vertical="center"/>
    </xf>
    <xf numFmtId="0" fontId="5" fillId="0" borderId="71" xfId="2" applyNumberFormat="1" applyFont="1" applyFill="1" applyBorder="1" applyAlignment="1" applyProtection="1">
      <alignment vertical="center"/>
    </xf>
    <xf numFmtId="0" fontId="49" fillId="0" borderId="72" xfId="2" applyNumberFormat="1" applyFont="1" applyFill="1" applyBorder="1" applyAlignment="1" applyProtection="1">
      <alignment horizontal="center" vertical="center"/>
    </xf>
    <xf numFmtId="187" fontId="49" fillId="0" borderId="71" xfId="2" quotePrefix="1" applyNumberFormat="1" applyFont="1" applyFill="1" applyBorder="1" applyAlignment="1" applyProtection="1">
      <alignment horizontal="right" vertical="center"/>
    </xf>
    <xf numFmtId="0" fontId="48" fillId="0" borderId="0" xfId="2" applyNumberFormat="1" applyFont="1" applyFill="1" applyBorder="1" applyAlignment="1" applyProtection="1">
      <alignment vertical="center"/>
    </xf>
    <xf numFmtId="0" fontId="40" fillId="0" borderId="15" xfId="2" applyNumberFormat="1" applyFont="1" applyFill="1" applyBorder="1" applyAlignment="1" applyProtection="1">
      <alignment horizontal="center" vertical="center"/>
    </xf>
    <xf numFmtId="0" fontId="40" fillId="0" borderId="25" xfId="2" applyNumberFormat="1" applyFont="1" applyFill="1" applyBorder="1" applyAlignment="1" applyProtection="1">
      <alignment horizontal="center" vertical="center"/>
    </xf>
    <xf numFmtId="179" fontId="5" fillId="0" borderId="23" xfId="2" applyNumberFormat="1" applyFont="1" applyFill="1" applyBorder="1" applyAlignment="1" applyProtection="1">
      <alignment vertical="center"/>
    </xf>
    <xf numFmtId="179" fontId="40" fillId="0" borderId="0" xfId="2" applyNumberFormat="1" applyFont="1" applyFill="1" applyBorder="1" applyAlignment="1" applyProtection="1">
      <alignment vertical="center"/>
    </xf>
    <xf numFmtId="0" fontId="5" fillId="0" borderId="0" xfId="269" quotePrefix="1" applyNumberFormat="1" applyFont="1" applyFill="1" applyBorder="1" applyAlignment="1" applyProtection="1">
      <alignment horizontal="right" vertical="center" indent="1"/>
    </xf>
    <xf numFmtId="179" fontId="5" fillId="0" borderId="26" xfId="2" applyNumberFormat="1" applyFont="1" applyFill="1" applyBorder="1" applyAlignment="1" applyProtection="1">
      <alignment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48" fillId="0" borderId="0" xfId="269" applyNumberFormat="1" applyFont="1" applyFill="1" applyBorder="1" applyAlignment="1" applyProtection="1">
      <alignment vertical="center"/>
    </xf>
    <xf numFmtId="0" fontId="5" fillId="0" borderId="25" xfId="269" applyNumberFormat="1" applyFont="1" applyFill="1" applyBorder="1" applyAlignment="1" applyProtection="1">
      <alignment horizontal="left" vertical="center" indent="1"/>
    </xf>
    <xf numFmtId="0" fontId="48" fillId="0" borderId="25" xfId="269" applyNumberFormat="1" applyFont="1" applyFill="1" applyBorder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horizontal="left" vertical="center" indent="1"/>
    </xf>
    <xf numFmtId="0" fontId="5" fillId="0" borderId="27" xfId="269" applyNumberFormat="1" applyFont="1" applyFill="1" applyBorder="1" applyAlignment="1" applyProtection="1">
      <alignment horizontal="center" vertical="center"/>
    </xf>
    <xf numFmtId="57" fontId="5" fillId="0" borderId="0" xfId="269" quotePrefix="1" applyNumberFormat="1" applyFont="1" applyFill="1" applyAlignment="1" applyProtection="1">
      <alignment horizontal="left" vertical="center"/>
    </xf>
    <xf numFmtId="0" fontId="5" fillId="0" borderId="0" xfId="269" applyNumberFormat="1" applyFont="1" applyFill="1" applyBorder="1" applyAlignment="1" applyProtection="1">
      <alignment horizontal="left" vertical="center" indent="1"/>
    </xf>
    <xf numFmtId="0" fontId="5" fillId="0" borderId="23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center" vertical="center"/>
    </xf>
    <xf numFmtId="0" fontId="5" fillId="0" borderId="0" xfId="269" quotePrefix="1" applyNumberFormat="1" applyFont="1" applyFill="1" applyAlignment="1" applyProtection="1">
      <alignment horizontal="left" vertical="center"/>
    </xf>
    <xf numFmtId="0" fontId="70" fillId="34" borderId="0" xfId="275" applyNumberFormat="1" applyFill="1" applyAlignment="1">
      <alignment vertical="center"/>
    </xf>
    <xf numFmtId="0" fontId="70" fillId="0" borderId="0" xfId="275">
      <alignment vertical="center"/>
    </xf>
    <xf numFmtId="0" fontId="70" fillId="0" borderId="0" xfId="275" applyNumberFormat="1" applyFill="1" applyAlignment="1" applyProtection="1">
      <alignment vertical="center"/>
    </xf>
    <xf numFmtId="0" fontId="70" fillId="0" borderId="0" xfId="275" applyNumberFormat="1" applyFill="1" applyAlignment="1">
      <alignment vertical="center"/>
    </xf>
    <xf numFmtId="177" fontId="70" fillId="0" borderId="0" xfId="275" applyNumberFormat="1" applyFill="1" applyAlignment="1">
      <alignment vertical="center"/>
    </xf>
    <xf numFmtId="177" fontId="56" fillId="0" borderId="0" xfId="271" applyNumberFormat="1" applyFont="1" applyFill="1" applyAlignment="1">
      <alignment vertical="center"/>
    </xf>
    <xf numFmtId="177" fontId="6" fillId="0" borderId="0" xfId="273" applyNumberFormat="1" applyFill="1" applyAlignment="1">
      <alignment vertical="center"/>
    </xf>
    <xf numFmtId="0" fontId="70" fillId="0" borderId="0" xfId="275" applyNumberFormat="1" applyAlignment="1">
      <alignment vertical="center"/>
    </xf>
    <xf numFmtId="0" fontId="3" fillId="0" borderId="0" xfId="269" applyNumberFormat="1" applyAlignment="1">
      <alignment vertical="center"/>
    </xf>
    <xf numFmtId="0" fontId="6" fillId="0" borderId="0" xfId="274" applyNumberFormat="1" applyFont="1" applyAlignment="1">
      <alignment vertical="center"/>
    </xf>
    <xf numFmtId="0" fontId="70" fillId="0" borderId="0" xfId="275" applyNumberFormat="1" applyBorder="1" applyAlignment="1">
      <alignment vertical="center"/>
    </xf>
    <xf numFmtId="0" fontId="1" fillId="0" borderId="0" xfId="268" applyNumberFormat="1" applyFont="1" applyFill="1" applyBorder="1" applyAlignment="1">
      <alignment vertical="center"/>
    </xf>
    <xf numFmtId="0" fontId="5" fillId="0" borderId="28" xfId="269" applyNumberFormat="1" applyFont="1" applyFill="1" applyBorder="1" applyAlignment="1">
      <alignment horizontal="center" vertical="center" wrapText="1"/>
    </xf>
    <xf numFmtId="0" fontId="3" fillId="0" borderId="31" xfId="269" applyNumberFormat="1" applyFill="1" applyBorder="1" applyAlignment="1">
      <alignment horizontal="center" vertical="center" wrapText="1"/>
    </xf>
    <xf numFmtId="0" fontId="3" fillId="0" borderId="37" xfId="269" applyNumberFormat="1" applyFill="1" applyBorder="1" applyAlignment="1">
      <alignment horizontal="center" vertical="center" wrapText="1"/>
    </xf>
    <xf numFmtId="0" fontId="5" fillId="0" borderId="45" xfId="269" applyNumberFormat="1" applyFont="1" applyFill="1" applyBorder="1" applyAlignment="1">
      <alignment horizontal="left" vertical="center" indent="1"/>
    </xf>
    <xf numFmtId="0" fontId="5" fillId="0" borderId="29" xfId="269" applyNumberFormat="1" applyFont="1" applyFill="1" applyBorder="1" applyAlignment="1">
      <alignment horizontal="left" vertical="center" indent="1"/>
    </xf>
    <xf numFmtId="0" fontId="5" fillId="0" borderId="42" xfId="269" applyNumberFormat="1" applyFont="1" applyFill="1" applyBorder="1" applyAlignment="1">
      <alignment horizontal="center" vertical="center"/>
    </xf>
    <xf numFmtId="0" fontId="5" fillId="0" borderId="43" xfId="269" applyNumberFormat="1" applyFont="1" applyFill="1" applyBorder="1" applyAlignment="1">
      <alignment horizontal="center" vertical="center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28" xfId="269" applyNumberFormat="1" applyFont="1" applyFill="1" applyBorder="1" applyAlignment="1">
      <alignment horizontal="center" vertical="center"/>
    </xf>
    <xf numFmtId="0" fontId="3" fillId="0" borderId="31" xfId="269" applyNumberFormat="1" applyFill="1" applyBorder="1" applyAlignment="1">
      <alignment horizontal="center" vertical="center"/>
    </xf>
    <xf numFmtId="0" fontId="3" fillId="0" borderId="37" xfId="269" applyNumberFormat="1" applyFill="1" applyBorder="1" applyAlignment="1">
      <alignment horizontal="center" vertical="center"/>
    </xf>
    <xf numFmtId="0" fontId="5" fillId="0" borderId="32" xfId="269" applyNumberFormat="1" applyFont="1" applyFill="1" applyBorder="1" applyAlignment="1">
      <alignment horizontal="left" vertical="center" indent="1"/>
    </xf>
    <xf numFmtId="0" fontId="5" fillId="0" borderId="34" xfId="269" applyNumberFormat="1" applyFont="1" applyFill="1" applyBorder="1" applyAlignment="1">
      <alignment horizontal="left" vertical="center" indent="1"/>
    </xf>
    <xf numFmtId="0" fontId="5" fillId="0" borderId="35" xfId="269" applyNumberFormat="1" applyFont="1" applyFill="1" applyBorder="1" applyAlignment="1">
      <alignment horizontal="left" vertical="center" indent="1"/>
    </xf>
    <xf numFmtId="0" fontId="5" fillId="0" borderId="38" xfId="269" applyNumberFormat="1" applyFont="1" applyFill="1" applyBorder="1" applyAlignment="1">
      <alignment horizontal="center" vertical="center"/>
    </xf>
    <xf numFmtId="0" fontId="5" fillId="0" borderId="39" xfId="269" applyNumberFormat="1" applyFont="1" applyFill="1" applyBorder="1" applyAlignment="1">
      <alignment horizontal="center" vertical="center"/>
    </xf>
    <xf numFmtId="0" fontId="5" fillId="0" borderId="41" xfId="269" applyNumberFormat="1" applyFont="1" applyFill="1" applyBorder="1" applyAlignment="1">
      <alignment horizontal="left" vertical="center" indent="1"/>
    </xf>
    <xf numFmtId="0" fontId="5" fillId="0" borderId="22" xfId="269" applyNumberFormat="1" applyFont="1" applyFill="1" applyBorder="1" applyAlignment="1">
      <alignment horizontal="center" vertical="center" wrapText="1"/>
    </xf>
    <xf numFmtId="0" fontId="3" fillId="0" borderId="0" xfId="269" applyNumberFormat="1" applyFill="1" applyBorder="1" applyAlignment="1">
      <alignment horizontal="center" vertical="center"/>
    </xf>
    <xf numFmtId="0" fontId="3" fillId="0" borderId="25" xfId="269" applyNumberFormat="1" applyFill="1" applyBorder="1" applyAlignment="1">
      <alignment horizontal="center" vertical="center"/>
    </xf>
    <xf numFmtId="177" fontId="5" fillId="0" borderId="16" xfId="269" applyNumberFormat="1" applyFont="1" applyFill="1" applyBorder="1" applyAlignment="1">
      <alignment horizontal="center" vertical="center"/>
    </xf>
    <xf numFmtId="177" fontId="5" fillId="0" borderId="17" xfId="269" applyNumberFormat="1" applyFont="1" applyFill="1" applyBorder="1" applyAlignment="1">
      <alignment horizontal="center" vertical="center"/>
    </xf>
    <xf numFmtId="177" fontId="5" fillId="0" borderId="1" xfId="269" applyNumberFormat="1" applyFont="1" applyFill="1" applyBorder="1" applyAlignment="1">
      <alignment horizontal="center" vertical="center"/>
    </xf>
    <xf numFmtId="177" fontId="5" fillId="0" borderId="15" xfId="271" applyNumberFormat="1" applyFont="1" applyFill="1" applyBorder="1" applyAlignment="1">
      <alignment horizontal="center" vertical="center"/>
    </xf>
    <xf numFmtId="177" fontId="5" fillId="0" borderId="17" xfId="271" applyNumberFormat="1" applyFont="1" applyFill="1" applyBorder="1" applyAlignment="1">
      <alignment horizontal="center" vertical="center"/>
    </xf>
    <xf numFmtId="177" fontId="5" fillId="0" borderId="21" xfId="271" applyNumberFormat="1" applyFont="1" applyFill="1" applyBorder="1" applyAlignment="1">
      <alignment horizontal="center" vertical="center"/>
    </xf>
    <xf numFmtId="177" fontId="5" fillId="0" borderId="24" xfId="271" applyNumberFormat="1" applyFont="1" applyFill="1" applyBorder="1" applyAlignment="1">
      <alignment horizontal="center" vertical="center"/>
    </xf>
    <xf numFmtId="177" fontId="5" fillId="0" borderId="22" xfId="273" applyNumberFormat="1" applyFont="1" applyFill="1" applyBorder="1" applyAlignment="1">
      <alignment horizontal="center" vertical="center"/>
    </xf>
    <xf numFmtId="177" fontId="5" fillId="0" borderId="21" xfId="273" applyNumberFormat="1" applyFont="1" applyFill="1" applyBorder="1" applyAlignment="1">
      <alignment horizontal="center" vertical="center"/>
    </xf>
    <xf numFmtId="177" fontId="5" fillId="0" borderId="28" xfId="273" applyNumberFormat="1" applyFont="1" applyFill="1" applyBorder="1" applyAlignment="1">
      <alignment horizontal="center" vertical="center" textRotation="255" wrapText="1"/>
    </xf>
    <xf numFmtId="177" fontId="5" fillId="0" borderId="31" xfId="273" applyNumberFormat="1" applyFont="1" applyFill="1" applyBorder="1" applyAlignment="1">
      <alignment horizontal="center" vertical="center" textRotation="255" wrapText="1"/>
    </xf>
    <xf numFmtId="177" fontId="5" fillId="0" borderId="50" xfId="273" applyNumberFormat="1" applyFont="1" applyFill="1" applyBorder="1" applyAlignment="1">
      <alignment horizontal="center" vertical="center" textRotation="255" wrapText="1"/>
    </xf>
    <xf numFmtId="177" fontId="5" fillId="0" borderId="22" xfId="273" applyNumberFormat="1" applyFont="1" applyFill="1" applyBorder="1" applyAlignment="1">
      <alignment horizontal="left" vertical="center" indent="1"/>
    </xf>
    <xf numFmtId="177" fontId="5" fillId="0" borderId="21" xfId="273" applyNumberFormat="1" applyFont="1" applyFill="1" applyBorder="1" applyAlignment="1">
      <alignment horizontal="left" vertical="center" indent="1"/>
    </xf>
    <xf numFmtId="177" fontId="5" fillId="0" borderId="0" xfId="273" applyNumberFormat="1" applyFont="1" applyFill="1" applyBorder="1" applyAlignment="1">
      <alignment horizontal="left" vertical="center" indent="1"/>
    </xf>
    <xf numFmtId="177" fontId="5" fillId="0" borderId="20" xfId="273" applyNumberFormat="1" applyFont="1" applyFill="1" applyBorder="1" applyAlignment="1">
      <alignment horizontal="left" vertical="center" indent="1"/>
    </xf>
    <xf numFmtId="177" fontId="5" fillId="0" borderId="51" xfId="273" applyNumberFormat="1" applyFont="1" applyFill="1" applyBorder="1" applyAlignment="1">
      <alignment horizontal="center" vertical="center"/>
    </xf>
    <xf numFmtId="177" fontId="5" fillId="0" borderId="52" xfId="273" applyNumberFormat="1" applyFont="1" applyFill="1" applyBorder="1" applyAlignment="1">
      <alignment horizontal="center" vertical="center"/>
    </xf>
    <xf numFmtId="177" fontId="5" fillId="0" borderId="54" xfId="273" applyNumberFormat="1" applyFont="1" applyFill="1" applyBorder="1" applyAlignment="1">
      <alignment horizontal="center" vertical="center"/>
    </xf>
    <xf numFmtId="177" fontId="5" fillId="0" borderId="37" xfId="273" applyNumberFormat="1" applyFont="1" applyFill="1" applyBorder="1" applyAlignment="1">
      <alignment horizontal="center" vertical="center"/>
    </xf>
    <xf numFmtId="177" fontId="5" fillId="0" borderId="0" xfId="273" applyNumberFormat="1" applyFont="1" applyFill="1" applyBorder="1" applyAlignment="1">
      <alignment horizontal="center" vertical="center" wrapText="1"/>
    </xf>
    <xf numFmtId="177" fontId="5" fillId="0" borderId="25" xfId="273" applyNumberFormat="1" applyFont="1" applyFill="1" applyBorder="1" applyAlignment="1">
      <alignment horizontal="center" vertical="center"/>
    </xf>
    <xf numFmtId="177" fontId="5" fillId="0" borderId="0" xfId="273" applyNumberFormat="1" applyFont="1" applyFill="1" applyBorder="1" applyAlignment="1">
      <alignment horizontal="left" vertical="center" wrapText="1" indent="1"/>
    </xf>
    <xf numFmtId="177" fontId="5" fillId="0" borderId="54" xfId="273" applyNumberFormat="1" applyFont="1" applyFill="1" applyBorder="1" applyAlignment="1">
      <alignment horizontal="center" vertical="center" textRotation="255" wrapText="1"/>
    </xf>
    <xf numFmtId="177" fontId="5" fillId="0" borderId="31" xfId="273" applyNumberFormat="1" applyFont="1" applyFill="1" applyBorder="1" applyAlignment="1">
      <alignment horizontal="center" vertical="center" textRotation="255"/>
    </xf>
    <xf numFmtId="177" fontId="5" fillId="0" borderId="50" xfId="273" applyNumberFormat="1" applyFont="1" applyFill="1" applyBorder="1" applyAlignment="1">
      <alignment horizontal="center" vertical="center" textRotation="255"/>
    </xf>
    <xf numFmtId="177" fontId="5" fillId="0" borderId="47" xfId="273" applyNumberFormat="1" applyFont="1" applyFill="1" applyBorder="1" applyAlignment="1">
      <alignment horizontal="center" vertical="center" wrapText="1"/>
    </xf>
    <xf numFmtId="177" fontId="5" fillId="0" borderId="55" xfId="273" applyNumberFormat="1" applyFont="1" applyFill="1" applyBorder="1" applyAlignment="1">
      <alignment horizontal="center" vertical="center"/>
    </xf>
    <xf numFmtId="177" fontId="5" fillId="0" borderId="56" xfId="273" applyNumberFormat="1" applyFont="1" applyFill="1" applyBorder="1" applyAlignment="1">
      <alignment horizontal="center" vertical="center"/>
    </xf>
    <xf numFmtId="177" fontId="5" fillId="0" borderId="0" xfId="273" applyNumberFormat="1" applyFont="1" applyFill="1" applyBorder="1" applyAlignment="1">
      <alignment horizontal="center" vertical="center"/>
    </xf>
    <xf numFmtId="177" fontId="5" fillId="0" borderId="20" xfId="273" applyNumberFormat="1" applyFont="1" applyFill="1" applyBorder="1" applyAlignment="1">
      <alignment horizontal="center" vertical="center"/>
    </xf>
    <xf numFmtId="177" fontId="5" fillId="0" borderId="51" xfId="273" applyNumberFormat="1" applyFont="1" applyFill="1" applyBorder="1" applyAlignment="1">
      <alignment horizontal="center" vertical="center" wrapText="1"/>
    </xf>
    <xf numFmtId="177" fontId="40" fillId="0" borderId="53" xfId="273" applyNumberFormat="1" applyFont="1" applyFill="1" applyBorder="1" applyAlignment="1">
      <alignment horizontal="center" vertical="center"/>
    </xf>
    <xf numFmtId="177" fontId="40" fillId="0" borderId="57" xfId="273" applyNumberFormat="1" applyFont="1" applyFill="1" applyBorder="1" applyAlignment="1">
      <alignment horizontal="center" vertical="center"/>
    </xf>
    <xf numFmtId="177" fontId="5" fillId="0" borderId="16" xfId="182" applyNumberFormat="1" applyFont="1" applyFill="1" applyBorder="1" applyAlignment="1">
      <alignment horizontal="center" vertical="center"/>
    </xf>
    <xf numFmtId="177" fontId="5" fillId="0" borderId="15" xfId="182" applyNumberFormat="1" applyFont="1" applyFill="1" applyBorder="1" applyAlignment="1">
      <alignment horizontal="center" vertical="center"/>
    </xf>
    <xf numFmtId="177" fontId="5" fillId="0" borderId="17" xfId="182" applyNumberFormat="1" applyFont="1" applyFill="1" applyBorder="1" applyAlignment="1">
      <alignment horizontal="center" vertical="center"/>
    </xf>
    <xf numFmtId="177" fontId="5" fillId="0" borderId="1" xfId="182" applyNumberFormat="1" applyFont="1" applyFill="1" applyBorder="1" applyAlignment="1">
      <alignment horizontal="center" vertical="center"/>
    </xf>
    <xf numFmtId="0" fontId="5" fillId="0" borderId="20" xfId="269" applyNumberFormat="1" applyFont="1" applyFill="1" applyBorder="1" applyAlignment="1" applyProtection="1">
      <alignment horizontal="left" vertical="center" indent="1"/>
    </xf>
    <xf numFmtId="0" fontId="5" fillId="0" borderId="21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49" xfId="269" applyNumberFormat="1" applyFont="1" applyBorder="1" applyAlignment="1">
      <alignment horizontal="center" vertical="center" wrapText="1"/>
    </xf>
    <xf numFmtId="0" fontId="5" fillId="0" borderId="58" xfId="269" applyNumberFormat="1" applyFont="1" applyBorder="1" applyAlignment="1">
      <alignment horizontal="center" vertical="center" wrapText="1"/>
    </xf>
    <xf numFmtId="0" fontId="5" fillId="0" borderId="27" xfId="269" applyNumberFormat="1" applyFont="1" applyBorder="1" applyAlignment="1">
      <alignment horizontal="center" vertical="center" wrapText="1"/>
    </xf>
    <xf numFmtId="0" fontId="5" fillId="0" borderId="26" xfId="269" applyNumberFormat="1" applyFont="1" applyBorder="1" applyAlignment="1">
      <alignment horizontal="center" vertical="center" wrapText="1"/>
    </xf>
    <xf numFmtId="0" fontId="5" fillId="0" borderId="21" xfId="2" applyNumberFormat="1" applyFont="1" applyBorder="1" applyAlignment="1">
      <alignment horizontal="center" vertical="center"/>
    </xf>
    <xf numFmtId="0" fontId="5" fillId="0" borderId="20" xfId="2" applyNumberFormat="1" applyFont="1" applyBorder="1" applyAlignment="1">
      <alignment horizontal="center" vertical="center"/>
    </xf>
    <xf numFmtId="0" fontId="5" fillId="0" borderId="24" xfId="2" applyNumberFormat="1" applyFont="1" applyBorder="1" applyAlignment="1">
      <alignment horizontal="center" vertical="center"/>
    </xf>
    <xf numFmtId="0" fontId="5" fillId="0" borderId="17" xfId="2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16" xfId="2" applyNumberFormat="1" applyFont="1" applyBorder="1" applyAlignment="1">
      <alignment horizontal="center" vertical="center"/>
    </xf>
    <xf numFmtId="0" fontId="5" fillId="0" borderId="27" xfId="2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wrapText="1"/>
    </xf>
    <xf numFmtId="0" fontId="40" fillId="0" borderId="49" xfId="2" applyNumberFormat="1" applyFont="1" applyBorder="1" applyAlignment="1">
      <alignment horizontal="center" vertical="center" wrapText="1"/>
    </xf>
    <xf numFmtId="0" fontId="40" fillId="0" borderId="58" xfId="2" applyNumberFormat="1" applyFont="1" applyBorder="1" applyAlignment="1">
      <alignment horizontal="center" vertical="center" wrapText="1"/>
    </xf>
    <xf numFmtId="0" fontId="5" fillId="0" borderId="23" xfId="2" applyNumberFormat="1" applyFont="1" applyBorder="1" applyAlignment="1">
      <alignment horizontal="center" vertical="center" wrapText="1"/>
    </xf>
    <xf numFmtId="0" fontId="5" fillId="0" borderId="26" xfId="2" applyNumberFormat="1" applyFont="1" applyBorder="1" applyAlignment="1">
      <alignment horizontal="center" vertical="center" wrapText="1"/>
    </xf>
    <xf numFmtId="0" fontId="5" fillId="0" borderId="25" xfId="2" quotePrefix="1" applyNumberFormat="1" applyFont="1" applyBorder="1" applyAlignment="1">
      <alignment horizontal="left" vertical="center" indent="1"/>
    </xf>
    <xf numFmtId="0" fontId="5" fillId="0" borderId="25" xfId="2" applyNumberFormat="1" applyFont="1" applyBorder="1" applyAlignment="1">
      <alignment horizontal="left" vertical="center" indent="1"/>
    </xf>
    <xf numFmtId="0" fontId="5" fillId="0" borderId="49" xfId="2" applyNumberFormat="1" applyFont="1" applyBorder="1" applyAlignment="1">
      <alignment horizontal="center" vertical="center"/>
    </xf>
    <xf numFmtId="0" fontId="5" fillId="0" borderId="59" xfId="2" applyNumberFormat="1" applyFont="1" applyBorder="1" applyAlignment="1">
      <alignment horizontal="center" vertical="center"/>
    </xf>
    <xf numFmtId="0" fontId="5" fillId="0" borderId="58" xfId="2" applyNumberFormat="1" applyFont="1" applyBorder="1" applyAlignment="1">
      <alignment horizontal="center" vertical="center"/>
    </xf>
    <xf numFmtId="0" fontId="5" fillId="0" borderId="49" xfId="2" applyNumberFormat="1" applyFont="1" applyBorder="1" applyAlignment="1">
      <alignment horizontal="center" vertical="center" wrapText="1"/>
    </xf>
    <xf numFmtId="0" fontId="5" fillId="0" borderId="59" xfId="2" applyNumberFormat="1" applyFont="1" applyBorder="1" applyAlignment="1">
      <alignment horizontal="center" vertical="center" wrapText="1"/>
    </xf>
    <xf numFmtId="0" fontId="5" fillId="0" borderId="58" xfId="2" applyNumberFormat="1" applyFont="1" applyBorder="1" applyAlignment="1">
      <alignment horizontal="center" vertical="center" wrapText="1"/>
    </xf>
    <xf numFmtId="0" fontId="6" fillId="0" borderId="49" xfId="2" applyNumberFormat="1" applyFont="1" applyBorder="1" applyAlignment="1">
      <alignment horizontal="center" vertical="center" wrapText="1"/>
    </xf>
    <xf numFmtId="0" fontId="6" fillId="0" borderId="59" xfId="2" applyNumberFormat="1" applyFont="1" applyBorder="1" applyAlignment="1">
      <alignment horizontal="center" vertical="center" wrapText="1"/>
    </xf>
    <xf numFmtId="0" fontId="6" fillId="0" borderId="0" xfId="2" applyNumberFormat="1" applyFont="1" applyBorder="1" applyAlignment="1">
      <alignment horizontal="center" vertical="center" wrapText="1"/>
    </xf>
    <xf numFmtId="0" fontId="43" fillId="0" borderId="61" xfId="274" applyNumberFormat="1" applyFont="1" applyFill="1" applyBorder="1" applyAlignment="1">
      <alignment horizontal="center" vertical="center"/>
    </xf>
    <xf numFmtId="0" fontId="43" fillId="0" borderId="66" xfId="274" applyNumberFormat="1" applyFont="1" applyFill="1" applyBorder="1" applyAlignment="1">
      <alignment horizontal="center" vertical="center"/>
    </xf>
    <xf numFmtId="0" fontId="43" fillId="0" borderId="21" xfId="274" applyNumberFormat="1" applyFont="1" applyFill="1" applyBorder="1" applyAlignment="1">
      <alignment horizontal="center" vertical="center" wrapText="1"/>
    </xf>
    <xf numFmtId="0" fontId="43" fillId="0" borderId="20" xfId="274" applyNumberFormat="1" applyFont="1" applyFill="1" applyBorder="1" applyAlignment="1">
      <alignment horizontal="center" vertical="center" wrapText="1"/>
    </xf>
    <xf numFmtId="0" fontId="43" fillId="0" borderId="60" xfId="274" applyNumberFormat="1" applyFont="1" applyFill="1" applyBorder="1" applyAlignment="1">
      <alignment horizontal="center" vertical="center"/>
    </xf>
    <xf numFmtId="0" fontId="43" fillId="0" borderId="62" xfId="274" applyNumberFormat="1" applyFont="1" applyFill="1" applyBorder="1" applyAlignment="1">
      <alignment horizontal="center" vertical="center"/>
    </xf>
    <xf numFmtId="0" fontId="43" fillId="0" borderId="1" xfId="274" applyNumberFormat="1" applyFont="1" applyFill="1" applyBorder="1" applyAlignment="1">
      <alignment horizontal="center" vertical="center"/>
    </xf>
    <xf numFmtId="0" fontId="43" fillId="0" borderId="13" xfId="274" applyNumberFormat="1" applyFont="1" applyFill="1" applyBorder="1" applyAlignment="1">
      <alignment horizontal="center" vertical="center"/>
    </xf>
    <xf numFmtId="0" fontId="5" fillId="0" borderId="21" xfId="182" applyNumberFormat="1" applyFont="1" applyFill="1" applyBorder="1" applyAlignment="1">
      <alignment horizontal="center" vertical="center"/>
    </xf>
    <xf numFmtId="0" fontId="5" fillId="0" borderId="24" xfId="182" applyNumberFormat="1" applyFont="1" applyFill="1" applyBorder="1" applyAlignment="1">
      <alignment horizontal="center" vertical="center"/>
    </xf>
    <xf numFmtId="0" fontId="43" fillId="0" borderId="49" xfId="182" applyNumberFormat="1" applyFont="1" applyFill="1" applyBorder="1" applyAlignment="1">
      <alignment horizontal="center" vertical="center" wrapText="1"/>
    </xf>
    <xf numFmtId="0" fontId="43" fillId="0" borderId="58" xfId="182" applyNumberFormat="1" applyFont="1" applyFill="1" applyBorder="1" applyAlignment="1">
      <alignment horizontal="center" vertical="center" wrapText="1"/>
    </xf>
    <xf numFmtId="0" fontId="5" fillId="0" borderId="1" xfId="182" applyNumberFormat="1" applyFont="1" applyFill="1" applyBorder="1" applyAlignment="1">
      <alignment horizontal="center" vertical="center"/>
    </xf>
    <xf numFmtId="0" fontId="5" fillId="0" borderId="16" xfId="182" applyNumberFormat="1" applyFont="1" applyFill="1" applyBorder="1" applyAlignment="1">
      <alignment horizontal="center" vertical="center"/>
    </xf>
    <xf numFmtId="0" fontId="43" fillId="0" borderId="27" xfId="182" applyNumberFormat="1" applyFont="1" applyFill="1" applyBorder="1" applyAlignment="1">
      <alignment horizontal="center" vertical="center" wrapText="1"/>
    </xf>
    <xf numFmtId="0" fontId="43" fillId="0" borderId="25" xfId="182" applyNumberFormat="1" applyFont="1" applyFill="1" applyBorder="1" applyAlignment="1">
      <alignment horizontal="center" vertical="center"/>
    </xf>
    <xf numFmtId="0" fontId="43" fillId="0" borderId="15" xfId="182" applyNumberFormat="1" applyFont="1" applyFill="1" applyBorder="1" applyAlignment="1">
      <alignment horizontal="center" vertical="center" shrinkToFit="1"/>
    </xf>
    <xf numFmtId="0" fontId="43" fillId="0" borderId="17" xfId="182" applyNumberFormat="1" applyFont="1" applyFill="1" applyBorder="1" applyAlignment="1">
      <alignment horizontal="center" vertical="center" shrinkToFit="1"/>
    </xf>
    <xf numFmtId="0" fontId="43" fillId="0" borderId="21" xfId="182" applyNumberFormat="1" applyFont="1" applyFill="1" applyBorder="1" applyAlignment="1">
      <alignment horizontal="center" vertical="center"/>
    </xf>
    <xf numFmtId="0" fontId="43" fillId="0" borderId="24" xfId="182" applyNumberFormat="1" applyFont="1" applyFill="1" applyBorder="1" applyAlignment="1">
      <alignment horizontal="center" vertical="center"/>
    </xf>
    <xf numFmtId="0" fontId="43" fillId="0" borderId="49" xfId="182" applyNumberFormat="1" applyFont="1" applyFill="1" applyBorder="1" applyAlignment="1">
      <alignment horizontal="center" vertical="center"/>
    </xf>
    <xf numFmtId="0" fontId="43" fillId="0" borderId="58" xfId="182" applyNumberFormat="1" applyFont="1" applyFill="1" applyBorder="1" applyAlignment="1">
      <alignment horizontal="center" vertical="center"/>
    </xf>
    <xf numFmtId="0" fontId="43" fillId="0" borderId="15" xfId="182" applyNumberFormat="1" applyFont="1" applyFill="1" applyBorder="1" applyAlignment="1">
      <alignment horizontal="center" vertical="center"/>
    </xf>
    <xf numFmtId="0" fontId="60" fillId="0" borderId="20" xfId="182" quotePrefix="1" applyNumberFormat="1" applyFont="1" applyFill="1" applyBorder="1" applyAlignment="1">
      <alignment horizontal="right" vertical="center"/>
    </xf>
    <xf numFmtId="0" fontId="60" fillId="0" borderId="52" xfId="182" applyNumberFormat="1" applyFont="1" applyFill="1" applyBorder="1" applyAlignment="1">
      <alignment horizontal="right" vertical="center"/>
    </xf>
    <xf numFmtId="0" fontId="44" fillId="0" borderId="1" xfId="269" applyNumberFormat="1" applyFont="1" applyFill="1" applyBorder="1" applyAlignment="1">
      <alignment horizontal="center" vertical="center" wrapText="1"/>
    </xf>
    <xf numFmtId="0" fontId="44" fillId="0" borderId="16" xfId="269" applyNumberFormat="1" applyFont="1" applyFill="1" applyBorder="1" applyAlignment="1">
      <alignment horizontal="center" vertical="center" wrapText="1"/>
    </xf>
    <xf numFmtId="0" fontId="44" fillId="0" borderId="17" xfId="269" applyNumberFormat="1" applyFont="1" applyFill="1" applyBorder="1" applyAlignment="1">
      <alignment horizontal="center" vertical="center" wrapText="1"/>
    </xf>
    <xf numFmtId="0" fontId="49" fillId="0" borderId="1" xfId="2" applyNumberFormat="1" applyFont="1" applyFill="1" applyBorder="1" applyAlignment="1" applyProtection="1">
      <alignment horizontal="center" vertical="center"/>
    </xf>
    <xf numFmtId="0" fontId="49" fillId="0" borderId="16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21" xfId="2" applyNumberFormat="1" applyFont="1" applyFill="1" applyBorder="1" applyAlignment="1" applyProtection="1">
      <alignment vertical="center" wrapText="1"/>
    </xf>
    <xf numFmtId="0" fontId="5" fillId="0" borderId="20" xfId="2" applyNumberFormat="1" applyFont="1" applyFill="1" applyBorder="1" applyAlignment="1" applyProtection="1">
      <alignment vertical="center" wrapText="1"/>
    </xf>
    <xf numFmtId="0" fontId="5" fillId="0" borderId="39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vertical="center"/>
    </xf>
    <xf numFmtId="0" fontId="5" fillId="0" borderId="52" xfId="2" applyNumberFormat="1" applyFont="1" applyFill="1" applyBorder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horizontal="center" vertical="center" textRotation="255" shrinkToFit="1"/>
    </xf>
    <xf numFmtId="0" fontId="5" fillId="0" borderId="23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 textRotation="255"/>
    </xf>
    <xf numFmtId="0" fontId="5" fillId="0" borderId="20" xfId="2" applyNumberFormat="1" applyFont="1" applyFill="1" applyBorder="1" applyAlignment="1" applyProtection="1">
      <alignment horizontal="center" vertical="center" textRotation="255"/>
    </xf>
    <xf numFmtId="0" fontId="5" fillId="0" borderId="27" xfId="2" applyNumberFormat="1" applyFont="1" applyFill="1" applyBorder="1" applyAlignment="1" applyProtection="1">
      <alignment horizontal="left" vertical="center" wrapText="1"/>
    </xf>
    <xf numFmtId="0" fontId="5" fillId="0" borderId="23" xfId="2" applyNumberFormat="1" applyFont="1" applyFill="1" applyBorder="1" applyAlignment="1" applyProtection="1">
      <alignment horizontal="left" vertical="center"/>
    </xf>
    <xf numFmtId="0" fontId="5" fillId="0" borderId="39" xfId="2" applyNumberFormat="1" applyFont="1" applyFill="1" applyBorder="1" applyAlignment="1" applyProtection="1">
      <alignment horizontal="center" vertical="center" textRotation="255" shrinkToFit="1"/>
    </xf>
    <xf numFmtId="0" fontId="5" fillId="0" borderId="52" xfId="2" applyNumberFormat="1" applyFont="1" applyFill="1" applyBorder="1" applyAlignment="1" applyProtection="1">
      <alignment horizontal="center" vertical="center" textRotation="255" shrinkToFit="1"/>
    </xf>
    <xf numFmtId="0" fontId="5" fillId="0" borderId="69" xfId="2" applyNumberFormat="1" applyFont="1" applyFill="1" applyBorder="1" applyAlignment="1" applyProtection="1">
      <alignment horizontal="left" vertical="center" wrapText="1"/>
    </xf>
    <xf numFmtId="0" fontId="5" fillId="0" borderId="70" xfId="2" applyNumberFormat="1" applyFont="1" applyFill="1" applyBorder="1" applyAlignment="1" applyProtection="1">
      <alignment horizontal="left" vertical="center"/>
    </xf>
    <xf numFmtId="0" fontId="5" fillId="0" borderId="39" xfId="2" applyNumberFormat="1" applyFont="1" applyFill="1" applyBorder="1" applyAlignment="1" applyProtection="1">
      <alignment horizontal="center" vertical="center" textRotation="255"/>
    </xf>
    <xf numFmtId="0" fontId="5" fillId="0" borderId="52" xfId="2" applyNumberFormat="1" applyFont="1" applyFill="1" applyBorder="1" applyAlignment="1" applyProtection="1">
      <alignment horizontal="center" vertical="center" textRotation="255"/>
    </xf>
    <xf numFmtId="0" fontId="5" fillId="0" borderId="24" xfId="2" applyNumberFormat="1" applyFont="1" applyFill="1" applyBorder="1" applyAlignment="1" applyProtection="1">
      <alignment horizontal="center" vertical="center" textRotation="255" shrinkToFit="1"/>
    </xf>
    <xf numFmtId="0" fontId="51" fillId="0" borderId="23" xfId="2" applyNumberFormat="1" applyFont="1" applyFill="1" applyBorder="1" applyAlignment="1" applyProtection="1">
      <alignment horizontal="left" vertical="center" wrapText="1"/>
    </xf>
    <xf numFmtId="0" fontId="51" fillId="0" borderId="23" xfId="2" applyNumberFormat="1" applyFont="1" applyFill="1" applyBorder="1" applyAlignment="1" applyProtection="1">
      <alignment horizontal="left" vertical="center"/>
    </xf>
    <xf numFmtId="0" fontId="5" fillId="0" borderId="73" xfId="2" applyNumberFormat="1" applyFont="1" applyFill="1" applyBorder="1" applyAlignment="1" applyProtection="1">
      <alignment horizontal="center" vertical="center" textRotation="255"/>
    </xf>
    <xf numFmtId="0" fontId="5" fillId="0" borderId="24" xfId="2" applyNumberFormat="1" applyFont="1" applyFill="1" applyBorder="1" applyAlignment="1" applyProtection="1">
      <alignment horizontal="center" vertical="center" textRotation="255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24" xfId="269" applyNumberFormat="1" applyFont="1" applyFill="1" applyBorder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40" fillId="0" borderId="17" xfId="2" applyNumberFormat="1" applyFont="1" applyFill="1" applyBorder="1" applyAlignment="1" applyProtection="1">
      <alignment horizontal="center" vertical="center"/>
    </xf>
    <xf numFmtId="0" fontId="40" fillId="0" borderId="1" xfId="2" applyNumberFormat="1" applyFont="1" applyFill="1" applyBorder="1" applyAlignment="1" applyProtection="1">
      <alignment horizontal="center" vertical="center"/>
    </xf>
  </cellXfs>
  <cellStyles count="276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5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0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4-13.  産業別、男女別常用労働者数及びパートタイム労働者比率（埼玉県）" xfId="271"/>
    <cellStyle name="標準_4-16.従業上の地位別雇用形態別男女別有業者数（推計）" xfId="273"/>
    <cellStyle name="標準_4-26.　（1）住宅の所有関係等の住宅数" xfId="274"/>
    <cellStyle name="標準_新規 若年者等就職支援相談状況" xfId="272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埼玉県のレギュラーガソリン価格の推移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881402819793104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E2-4ADF-B6E6-DEE15B4F3FD6}"/>
                </c:ext>
              </c:extLst>
            </c:dLbl>
            <c:dLbl>
              <c:idx val="2"/>
              <c:layout>
                <c:manualLayout>
                  <c:x val="-3.1093122416825245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E2-4ADF-B6E6-DEE15B4F3FD6}"/>
                </c:ext>
              </c:extLst>
            </c:dLbl>
            <c:dLbl>
              <c:idx val="4"/>
              <c:layout>
                <c:manualLayout>
                  <c:x val="-5.4371667620023954E-3"/>
                  <c:y val="-8.19845784560430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DE2-4ADF-B6E6-DEE15B4F3FD6}"/>
                </c:ext>
              </c:extLst>
            </c:dLbl>
            <c:dLbl>
              <c:idx val="5"/>
              <c:layout>
                <c:manualLayout>
                  <c:x val="-4.4907867769422113E-2"/>
                  <c:y val="-4.43799318949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DE2-4ADF-B6E6-DEE15B4F3FD6}"/>
                </c:ext>
              </c:extLst>
            </c:dLbl>
            <c:dLbl>
              <c:idx val="6"/>
              <c:layout>
                <c:manualLayout>
                  <c:x val="-4.6881402819793097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DE2-4ADF-B6E6-DEE15B4F3FD6}"/>
                </c:ext>
              </c:extLst>
            </c:dLbl>
            <c:dLbl>
              <c:idx val="8"/>
              <c:layout>
                <c:manualLayout>
                  <c:x val="-2.714605231608324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DE2-4ADF-B6E6-DEE15B4F3FD6}"/>
                </c:ext>
              </c:extLst>
            </c:dLbl>
            <c:dLbl>
              <c:idx val="10"/>
              <c:layout>
                <c:manualLayout>
                  <c:x val="-2.9119587366454223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DE2-4ADF-B6E6-DEE15B4F3FD6}"/>
                </c:ext>
              </c:extLst>
            </c:dLbl>
            <c:dLbl>
              <c:idx val="11"/>
              <c:layout>
                <c:manualLayout>
                  <c:x val="-3.8987262618309156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DE2-4ADF-B6E6-DEE15B4F3FD6}"/>
                </c:ext>
              </c:extLst>
            </c:dLbl>
            <c:dLbl>
              <c:idx val="12"/>
              <c:layout>
                <c:manualLayout>
                  <c:x val="-5.4775543021277039E-2"/>
                  <c:y val="-4.437993189491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DE2-4ADF-B6E6-DEE15B4F3FD6}"/>
                </c:ext>
              </c:extLst>
            </c:dLbl>
            <c:dLbl>
              <c:idx val="14"/>
              <c:layout>
                <c:manualLayout>
                  <c:x val="-3.5040192517567181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DE2-4ADF-B6E6-DEE15B4F3FD6}"/>
                </c:ext>
              </c:extLst>
            </c:dLbl>
            <c:dLbl>
              <c:idx val="16"/>
              <c:layout>
                <c:manualLayout>
                  <c:x val="-3.3993752751488582E-2"/>
                  <c:y val="3.1272241117279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DE2-4ADF-B6E6-DEE15B4F3F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'4-5'!$A$6:$A$23</c15:sqref>
                  </c15:fullRef>
                </c:ext>
              </c:extLst>
              <c:f>('4-5'!$A$6:$A$14,'4-5'!$A$16:$A$23)</c:f>
              <c:strCache>
                <c:ptCount val="17"/>
                <c:pt idx="0">
                  <c:v>平成17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平成26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令和 2</c:v>
                </c:pt>
                <c:pt idx="16">
                  <c:v>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'4-5'!$B$6:$B$23</c15:sqref>
                  </c15:fullRef>
                </c:ext>
              </c:extLst>
              <c:f>('4-5'!$B$6:$B$14,'4-5'!$B$16:$B$23)</c:f>
              <c:numCache>
                <c:formatCode>0.0_);[Red]\(0.0\)</c:formatCode>
                <c:ptCount val="17"/>
                <c:pt idx="0">
                  <c:v>113.5</c:v>
                </c:pt>
                <c:pt idx="1">
                  <c:v>124</c:v>
                </c:pt>
                <c:pt idx="2">
                  <c:v>127.4</c:v>
                </c:pt>
                <c:pt idx="3">
                  <c:v>150.69999999999999</c:v>
                </c:pt>
                <c:pt idx="4">
                  <c:v>103.3</c:v>
                </c:pt>
                <c:pt idx="5">
                  <c:v>123.1</c:v>
                </c:pt>
                <c:pt idx="6">
                  <c:v>131.6</c:v>
                </c:pt>
                <c:pt idx="7">
                  <c:v>139.69999999999999</c:v>
                </c:pt>
                <c:pt idx="8">
                  <c:v>144.69999999999999</c:v>
                </c:pt>
                <c:pt idx="9">
                  <c:v>153.80000000000001</c:v>
                </c:pt>
                <c:pt idx="10">
                  <c:v>138.80000000000001</c:v>
                </c:pt>
                <c:pt idx="11">
                  <c:v>114.3</c:v>
                </c:pt>
                <c:pt idx="12">
                  <c:v>125.8</c:v>
                </c:pt>
                <c:pt idx="13">
                  <c:v>137.1</c:v>
                </c:pt>
                <c:pt idx="14">
                  <c:v>137.5</c:v>
                </c:pt>
                <c:pt idx="15">
                  <c:v>145.9</c:v>
                </c:pt>
                <c:pt idx="16">
                  <c:v>131.6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E2-4ADF-B6E6-DEE15B4F3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252976"/>
        <c:axId val="936253632"/>
      </c:lineChart>
      <c:catAx>
        <c:axId val="93625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3632"/>
        <c:crosses val="autoZero"/>
        <c:auto val="1"/>
        <c:lblAlgn val="ctr"/>
        <c:lblOffset val="100"/>
        <c:noMultiLvlLbl val="0"/>
      </c:catAx>
      <c:valAx>
        <c:axId val="936253632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29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埼玉県のレギュラーガソリン価格の推移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881402819793104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8C-4540-83F4-4690AAE45D57}"/>
                </c:ext>
              </c:extLst>
            </c:dLbl>
            <c:dLbl>
              <c:idx val="2"/>
              <c:layout>
                <c:manualLayout>
                  <c:x val="-3.1093122416825245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8C-4540-83F4-4690AAE45D57}"/>
                </c:ext>
              </c:extLst>
            </c:dLbl>
            <c:dLbl>
              <c:idx val="4"/>
              <c:layout>
                <c:manualLayout>
                  <c:x val="-5.4371667620023954E-3"/>
                  <c:y val="-8.19845784560430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28C-4540-83F4-4690AAE45D57}"/>
                </c:ext>
              </c:extLst>
            </c:dLbl>
            <c:dLbl>
              <c:idx val="5"/>
              <c:layout>
                <c:manualLayout>
                  <c:x val="-4.4907867769422113E-2"/>
                  <c:y val="-4.43799318949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28C-4540-83F4-4690AAE45D57}"/>
                </c:ext>
              </c:extLst>
            </c:dLbl>
            <c:dLbl>
              <c:idx val="6"/>
              <c:layout>
                <c:manualLayout>
                  <c:x val="-4.6881402819793097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28C-4540-83F4-4690AAE45D57}"/>
                </c:ext>
              </c:extLst>
            </c:dLbl>
            <c:dLbl>
              <c:idx val="8"/>
              <c:layout>
                <c:manualLayout>
                  <c:x val="-2.714605231608324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28C-4540-83F4-4690AAE45D57}"/>
                </c:ext>
              </c:extLst>
            </c:dLbl>
            <c:dLbl>
              <c:idx val="11"/>
              <c:layout>
                <c:manualLayout>
                  <c:x val="-2.9119587366454223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28C-4540-83F4-4690AAE45D57}"/>
                </c:ext>
              </c:extLst>
            </c:dLbl>
            <c:dLbl>
              <c:idx val="12"/>
              <c:layout>
                <c:manualLayout>
                  <c:x val="-3.8987262618309156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28C-4540-83F4-4690AAE45D57}"/>
                </c:ext>
              </c:extLst>
            </c:dLbl>
            <c:dLbl>
              <c:idx val="13"/>
              <c:layout>
                <c:manualLayout>
                  <c:x val="-5.4775543021277039E-2"/>
                  <c:y val="-4.437993189491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28C-4540-83F4-4690AAE45D57}"/>
                </c:ext>
              </c:extLst>
            </c:dLbl>
            <c:dLbl>
              <c:idx val="15"/>
              <c:layout>
                <c:manualLayout>
                  <c:x val="-3.5040192517567181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28C-4540-83F4-4690AAE45D57}"/>
                </c:ext>
              </c:extLst>
            </c:dLbl>
            <c:dLbl>
              <c:idx val="17"/>
              <c:layout>
                <c:manualLayout>
                  <c:x val="-3.3993752751488582E-2"/>
                  <c:y val="3.1272241117279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28C-4540-83F4-4690AAE45D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9"/>
              <c:pt idx="0">
                <c:v>平成17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  <c:pt idx="8">
                <c:v>25</c:v>
              </c:pt>
              <c:pt idx="9">
                <c:v>平成25</c:v>
              </c:pt>
              <c:pt idx="10">
                <c:v>平成26</c:v>
              </c:pt>
              <c:pt idx="11">
                <c:v>27</c:v>
              </c:pt>
              <c:pt idx="12">
                <c:v>28</c:v>
              </c:pt>
              <c:pt idx="13">
                <c:v>29</c:v>
              </c:pt>
              <c:pt idx="14">
                <c:v>30</c:v>
              </c:pt>
              <c:pt idx="15">
                <c:v>31</c:v>
              </c:pt>
              <c:pt idx="16">
                <c:v>令和 2</c:v>
              </c:pt>
              <c:pt idx="17">
                <c:v>3</c:v>
              </c:pt>
              <c:pt idx="18">
                <c:v>4</c:v>
              </c:pt>
            </c:strLit>
          </c:cat>
          <c:val>
            <c:numLit>
              <c:formatCode>General</c:formatCode>
              <c:ptCount val="19"/>
              <c:pt idx="0">
                <c:v>113.5</c:v>
              </c:pt>
              <c:pt idx="1">
                <c:v>124</c:v>
              </c:pt>
              <c:pt idx="2">
                <c:v>127.4</c:v>
              </c:pt>
              <c:pt idx="3">
                <c:v>150.69999999999999</c:v>
              </c:pt>
              <c:pt idx="4">
                <c:v>103.3</c:v>
              </c:pt>
              <c:pt idx="5">
                <c:v>123.1</c:v>
              </c:pt>
              <c:pt idx="6">
                <c:v>131.6</c:v>
              </c:pt>
              <c:pt idx="7">
                <c:v>139.69999999999999</c:v>
              </c:pt>
              <c:pt idx="8">
                <c:v>144.69999999999999</c:v>
              </c:pt>
              <c:pt idx="9">
                <c:v>144.69999999999999</c:v>
              </c:pt>
              <c:pt idx="10">
                <c:v>153.80000000000001</c:v>
              </c:pt>
              <c:pt idx="11">
                <c:v>138.80000000000001</c:v>
              </c:pt>
              <c:pt idx="12">
                <c:v>114.3</c:v>
              </c:pt>
              <c:pt idx="13">
                <c:v>125.8</c:v>
              </c:pt>
              <c:pt idx="14">
                <c:v>137.1</c:v>
              </c:pt>
              <c:pt idx="15">
                <c:v>137.5</c:v>
              </c:pt>
              <c:pt idx="16">
                <c:v>145.9</c:v>
              </c:pt>
              <c:pt idx="17">
                <c:v>131.6</c:v>
              </c:pt>
              <c:pt idx="18">
                <c:v>157.6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228C-4540-83F4-4690AAE45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252976"/>
        <c:axId val="936253632"/>
      </c:lineChart>
      <c:catAx>
        <c:axId val="93625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3632"/>
        <c:crosses val="autoZero"/>
        <c:auto val="1"/>
        <c:lblAlgn val="ctr"/>
        <c:lblOffset val="100"/>
        <c:noMultiLvlLbl val="0"/>
      </c:catAx>
      <c:valAx>
        <c:axId val="936253632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29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73600</xdr:colOff>
      <xdr:row>36</xdr:row>
      <xdr:rowOff>165386</xdr:rowOff>
    </xdr:from>
    <xdr:to>
      <xdr:col>4</xdr:col>
      <xdr:colOff>1365253</xdr:colOff>
      <xdr:row>57</xdr:row>
      <xdr:rowOff>25978</xdr:rowOff>
    </xdr:to>
    <xdr:graphicFrame macro="">
      <xdr:nvGraphicFramePr>
        <xdr:cNvPr id="2" name="グラフ 1" title="埼玉県のレギュラーガソリン価格の推移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73600</xdr:colOff>
      <xdr:row>37</xdr:row>
      <xdr:rowOff>165386</xdr:rowOff>
    </xdr:from>
    <xdr:to>
      <xdr:col>4</xdr:col>
      <xdr:colOff>1365253</xdr:colOff>
      <xdr:row>58</xdr:row>
      <xdr:rowOff>25978</xdr:rowOff>
    </xdr:to>
    <xdr:graphicFrame macro="">
      <xdr:nvGraphicFramePr>
        <xdr:cNvPr id="3" name="グラフ 2" title="埼玉県のレギュラーガソリン価格の推移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34"/>
  <sheetViews>
    <sheetView tabSelected="1" zoomScale="115" zoomScaleNormal="115" workbookViewId="0">
      <selection activeCell="K6" sqref="K6"/>
    </sheetView>
  </sheetViews>
  <sheetFormatPr defaultRowHeight="13.5" x14ac:dyDescent="0.15"/>
  <sheetData>
    <row r="1" spans="1:1" x14ac:dyDescent="0.15">
      <c r="A1" t="s">
        <v>759</v>
      </c>
    </row>
    <row r="2" spans="1:1" x14ac:dyDescent="0.15">
      <c r="A2" s="578" t="s">
        <v>761</v>
      </c>
    </row>
    <row r="3" spans="1:1" x14ac:dyDescent="0.15">
      <c r="A3" s="578" t="s">
        <v>762</v>
      </c>
    </row>
    <row r="4" spans="1:1" x14ac:dyDescent="0.15">
      <c r="A4" s="578" t="s">
        <v>763</v>
      </c>
    </row>
    <row r="5" spans="1:1" x14ac:dyDescent="0.15">
      <c r="A5" s="578" t="s">
        <v>764</v>
      </c>
    </row>
    <row r="6" spans="1:1" x14ac:dyDescent="0.15">
      <c r="A6" s="578" t="s">
        <v>765</v>
      </c>
    </row>
    <row r="7" spans="1:1" x14ac:dyDescent="0.15">
      <c r="A7" s="578" t="s">
        <v>766</v>
      </c>
    </row>
    <row r="8" spans="1:1" x14ac:dyDescent="0.15">
      <c r="A8" s="578" t="s">
        <v>767</v>
      </c>
    </row>
    <row r="9" spans="1:1" x14ac:dyDescent="0.15">
      <c r="A9" s="578" t="s">
        <v>768</v>
      </c>
    </row>
    <row r="10" spans="1:1" x14ac:dyDescent="0.15">
      <c r="A10" s="578" t="s">
        <v>769</v>
      </c>
    </row>
    <row r="11" spans="1:1" x14ac:dyDescent="0.15">
      <c r="A11" s="578" t="s">
        <v>770</v>
      </c>
    </row>
    <row r="12" spans="1:1" x14ac:dyDescent="0.15">
      <c r="A12" s="578" t="s">
        <v>771</v>
      </c>
    </row>
    <row r="13" spans="1:1" x14ac:dyDescent="0.15">
      <c r="A13" s="578" t="s">
        <v>772</v>
      </c>
    </row>
    <row r="14" spans="1:1" x14ac:dyDescent="0.15">
      <c r="A14" s="578" t="s">
        <v>773</v>
      </c>
    </row>
    <row r="15" spans="1:1" x14ac:dyDescent="0.15">
      <c r="A15" s="578" t="s">
        <v>774</v>
      </c>
    </row>
    <row r="16" spans="1:1" x14ac:dyDescent="0.15">
      <c r="A16" s="578" t="s">
        <v>775</v>
      </c>
    </row>
    <row r="17" spans="1:1" x14ac:dyDescent="0.15">
      <c r="A17" s="578" t="s">
        <v>776</v>
      </c>
    </row>
    <row r="18" spans="1:1" x14ac:dyDescent="0.15">
      <c r="A18" s="578" t="s">
        <v>777</v>
      </c>
    </row>
    <row r="19" spans="1:1" x14ac:dyDescent="0.15">
      <c r="A19" s="578" t="s">
        <v>778</v>
      </c>
    </row>
    <row r="20" spans="1:1" x14ac:dyDescent="0.15">
      <c r="A20" s="578" t="s">
        <v>779</v>
      </c>
    </row>
    <row r="21" spans="1:1" x14ac:dyDescent="0.15">
      <c r="A21" s="578" t="s">
        <v>780</v>
      </c>
    </row>
    <row r="22" spans="1:1" x14ac:dyDescent="0.15">
      <c r="A22" s="578" t="s">
        <v>781</v>
      </c>
    </row>
    <row r="23" spans="1:1" x14ac:dyDescent="0.15">
      <c r="A23" s="578" t="s">
        <v>782</v>
      </c>
    </row>
    <row r="24" spans="1:1" x14ac:dyDescent="0.15">
      <c r="A24" s="578" t="s">
        <v>783</v>
      </c>
    </row>
    <row r="25" spans="1:1" x14ac:dyDescent="0.15">
      <c r="A25" s="578" t="s">
        <v>784</v>
      </c>
    </row>
    <row r="26" spans="1:1" x14ac:dyDescent="0.15">
      <c r="A26" s="578" t="s">
        <v>785</v>
      </c>
    </row>
    <row r="27" spans="1:1" x14ac:dyDescent="0.15">
      <c r="A27" s="578" t="s">
        <v>786</v>
      </c>
    </row>
    <row r="28" spans="1:1" x14ac:dyDescent="0.15">
      <c r="A28" s="578" t="s">
        <v>787</v>
      </c>
    </row>
    <row r="29" spans="1:1" x14ac:dyDescent="0.15">
      <c r="A29" s="578" t="s">
        <v>788</v>
      </c>
    </row>
    <row r="30" spans="1:1" x14ac:dyDescent="0.15">
      <c r="A30" s="578" t="s">
        <v>789</v>
      </c>
    </row>
    <row r="31" spans="1:1" x14ac:dyDescent="0.15">
      <c r="A31" s="578" t="s">
        <v>790</v>
      </c>
    </row>
    <row r="32" spans="1:1" x14ac:dyDescent="0.15">
      <c r="A32" s="578" t="s">
        <v>791</v>
      </c>
    </row>
    <row r="33" spans="1:1" x14ac:dyDescent="0.15">
      <c r="A33" s="578" t="s">
        <v>792</v>
      </c>
    </row>
    <row r="34" spans="1:1" x14ac:dyDescent="0.15">
      <c r="A34" s="578" t="s">
        <v>793</v>
      </c>
    </row>
  </sheetData>
  <phoneticPr fontId="2"/>
  <hyperlinks>
    <hyperlink ref="A2" location="'4-1'!A1" display="4-1. 消費者物価指数の推移（さいたま市・全国）"/>
    <hyperlink ref="A3" location="'4-2'!A1" display="4-2. 消費生活相談内容別件数"/>
    <hyperlink ref="A4" location="'4-3'!A1" display="4-3. 消費生活相談種類別件数"/>
    <hyperlink ref="A5" location="'4-4'!A1" display="4-4. １世帯当たり年平均１か月間の消費支出（さいたま市・総世帯）"/>
    <hyperlink ref="A6" location="'4-5'!A1" display="4-5. レギュラーガソリン価格の推移"/>
    <hyperlink ref="A7" location="'4-6'!A1" display="4-6. 内職相談状況"/>
    <hyperlink ref="A8" location="'4-7(1)'!A1" display="4-7. 計量法関係検査件数　（1）はかり検査の状況"/>
    <hyperlink ref="A9" location="'4-7(2)'!A1" display="4-7. 計量法関係検査件数　（2）立入検査の状況"/>
    <hyperlink ref="A10" location="'4-8'!A1" display="4-8. 産業別常用労働者１人平均月間現金給与額（埼玉県）　（事業所規模5人以上）"/>
    <hyperlink ref="A11" location="'4-9'!A1" display="4-9. 産業別常用労働者１人平均月間総実労働時間数（埼玉県）　（事業所規模5人以上）"/>
    <hyperlink ref="A12" location="'4-10'!A1" display="4-10. 産業別１人平均月間現金給与額（埼玉県）　（令和3年平均、事業所規模5人以上）"/>
    <hyperlink ref="A13" location="'4-11'!A1" display="4-11. 産業別男女別常用労働者数及びパートタイム労働者比率（埼玉県）　（令和3年平均、事業所規模5人以上）"/>
    <hyperlink ref="A14" location="'4-12'!A1" display="4-12. 労働関係相談件数"/>
    <hyperlink ref="A15" location="'4-13'!A1" display="4-13. パート相談状況"/>
    <hyperlink ref="A16" location="'4-14'!A1" display="4-14. 若年者等就職支援相談状況"/>
    <hyperlink ref="A17" location="'4-15'!A1" display="4-15. 従業上の地位別雇用形態別男女別有業者数（推計）"/>
    <hyperlink ref="A18" location="'4-16'!A1" display="4-16. 所得階層別男女別有業者数（推計）"/>
    <hyperlink ref="A19" location="'4-17'!A1" display="4-17. 市内総生産"/>
    <hyperlink ref="A20" location="'4-18'!A1" display="4-18. 市民所得の分配"/>
    <hyperlink ref="A21" location="'4-19'!A1" display="4-19. 市営住宅の状況"/>
    <hyperlink ref="A22" location="'4-20'!A1" display="4-20. 住宅の所有関係別状況"/>
    <hyperlink ref="A23" location="'4-21'!A1" display="4-21. 世帯人員別世帯数"/>
    <hyperlink ref="A24" location="'4-22'!A1" display="4-22. 居住世帯の有無別住宅数"/>
    <hyperlink ref="A25" location="'4-23'!A1" display="4-23. 住宅の種類・構造・建築の時期別住宅数"/>
    <hyperlink ref="A26" location="'4-24(1)'!A1" display="4-24. 住宅の所有関係等の住宅数　（1）住宅の所有関係・建て方・階数別専用住宅数"/>
    <hyperlink ref="A27" location="'4-24(2)'!A1" display="4-24. 住宅の所有関係等の住宅数　（2）住宅の所有関係・別世帯の子の居住地別高齢者世帯数"/>
    <hyperlink ref="A28" location="'4-25'!A1" display="4-25. 土地の標準価格"/>
    <hyperlink ref="A29" location="'4-26'!A1" display="4-26. 「市長への手紙等市民の声」関係担当部課所別・種別件数"/>
    <hyperlink ref="A30" location="'4-27'!A1" display="4-27. 各種相談件数"/>
    <hyperlink ref="A31" location="'4-28'!A1" display="4-28. 市民相談、法律相談の状況"/>
    <hyperlink ref="A32" location="'4-29'!A1" display="4-29. 種類別届出件数"/>
    <hyperlink ref="A33" location="'4-30'!A1" display="4-30. 市内見学バスツアー実施回数及び参加人数"/>
    <hyperlink ref="A34" location="'4-31'!A1" display="4-31. 広報刊行物等発行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4"/>
  <sheetViews>
    <sheetView zoomScale="110" zoomScaleNormal="110" workbookViewId="0"/>
  </sheetViews>
  <sheetFormatPr defaultColWidth="8.75" defaultRowHeight="13.5" x14ac:dyDescent="0.15"/>
  <cols>
    <col min="1" max="1" width="18.75" style="164" customWidth="1"/>
    <col min="2" max="10" width="7.5" style="164" customWidth="1"/>
    <col min="11" max="16384" width="8.75" style="164"/>
  </cols>
  <sheetData>
    <row r="1" spans="1:10" s="189" customFormat="1" ht="15" customHeight="1" x14ac:dyDescent="0.15">
      <c r="A1" s="581" t="s">
        <v>760</v>
      </c>
    </row>
    <row r="2" spans="1:10" s="189" customFormat="1" ht="15" customHeight="1" x14ac:dyDescent="0.15"/>
    <row r="3" spans="1:10" ht="15" customHeight="1" x14ac:dyDescent="0.15">
      <c r="A3" s="162" t="s">
        <v>201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15" customHeight="1" x14ac:dyDescent="0.15">
      <c r="A4" s="165" t="s">
        <v>202</v>
      </c>
      <c r="B4" s="166"/>
      <c r="C4" s="166"/>
      <c r="E4" s="166"/>
      <c r="F4" s="167"/>
      <c r="H4" s="166"/>
      <c r="J4" s="168" t="s">
        <v>203</v>
      </c>
    </row>
    <row r="5" spans="1:10" ht="15" customHeight="1" x14ac:dyDescent="0.15">
      <c r="A5" s="610" t="s">
        <v>204</v>
      </c>
      <c r="B5" s="611" t="s">
        <v>205</v>
      </c>
      <c r="C5" s="612"/>
      <c r="D5" s="612"/>
      <c r="E5" s="611" t="s">
        <v>206</v>
      </c>
      <c r="F5" s="612"/>
      <c r="G5" s="612"/>
      <c r="H5" s="611" t="s">
        <v>207</v>
      </c>
      <c r="I5" s="612"/>
      <c r="J5" s="612"/>
    </row>
    <row r="6" spans="1:10" ht="15" customHeight="1" x14ac:dyDescent="0.15">
      <c r="A6" s="610"/>
      <c r="B6" s="169" t="s">
        <v>208</v>
      </c>
      <c r="C6" s="169" t="s">
        <v>209</v>
      </c>
      <c r="D6" s="170" t="s">
        <v>210</v>
      </c>
      <c r="E6" s="169" t="s">
        <v>208</v>
      </c>
      <c r="F6" s="169" t="s">
        <v>209</v>
      </c>
      <c r="G6" s="170" t="s">
        <v>210</v>
      </c>
      <c r="H6" s="169" t="s">
        <v>208</v>
      </c>
      <c r="I6" s="169" t="s">
        <v>209</v>
      </c>
      <c r="J6" s="170" t="s">
        <v>210</v>
      </c>
    </row>
    <row r="7" spans="1:10" ht="37.5" customHeight="1" x14ac:dyDescent="0.15">
      <c r="A7" s="171" t="s">
        <v>211</v>
      </c>
      <c r="B7" s="172">
        <v>285462</v>
      </c>
      <c r="C7" s="172">
        <v>369103</v>
      </c>
      <c r="D7" s="172">
        <v>196174</v>
      </c>
      <c r="E7" s="172">
        <v>291665</v>
      </c>
      <c r="F7" s="172">
        <v>379635</v>
      </c>
      <c r="G7" s="172">
        <v>202465</v>
      </c>
      <c r="H7" s="172">
        <v>289092</v>
      </c>
      <c r="I7" s="172">
        <v>374635</v>
      </c>
      <c r="J7" s="172">
        <v>204647</v>
      </c>
    </row>
    <row r="8" spans="1:10" s="175" customFormat="1" ht="37.5" customHeight="1" x14ac:dyDescent="0.15">
      <c r="A8" s="173" t="s">
        <v>212</v>
      </c>
      <c r="B8" s="174">
        <v>391941</v>
      </c>
      <c r="C8" s="174">
        <v>407239</v>
      </c>
      <c r="D8" s="174">
        <v>279815</v>
      </c>
      <c r="E8" s="174" t="s">
        <v>213</v>
      </c>
      <c r="F8" s="174" t="s">
        <v>213</v>
      </c>
      <c r="G8" s="174" t="s">
        <v>213</v>
      </c>
      <c r="H8" s="174" t="s">
        <v>213</v>
      </c>
      <c r="I8" s="174" t="s">
        <v>213</v>
      </c>
      <c r="J8" s="174" t="s">
        <v>213</v>
      </c>
    </row>
    <row r="9" spans="1:10" ht="37.5" customHeight="1" x14ac:dyDescent="0.15">
      <c r="A9" s="173" t="s">
        <v>214</v>
      </c>
      <c r="B9" s="176">
        <v>439902</v>
      </c>
      <c r="C9" s="176">
        <v>481626</v>
      </c>
      <c r="D9" s="176">
        <v>294218</v>
      </c>
      <c r="E9" s="176">
        <v>428956</v>
      </c>
      <c r="F9" s="176">
        <v>473089</v>
      </c>
      <c r="G9" s="176">
        <v>273060</v>
      </c>
      <c r="H9" s="176">
        <v>430630</v>
      </c>
      <c r="I9" s="176">
        <v>471609</v>
      </c>
      <c r="J9" s="176">
        <v>273441</v>
      </c>
    </row>
    <row r="10" spans="1:10" ht="37.5" customHeight="1" x14ac:dyDescent="0.15">
      <c r="A10" s="173" t="s">
        <v>215</v>
      </c>
      <c r="B10" s="176">
        <v>358343</v>
      </c>
      <c r="C10" s="176">
        <v>420112</v>
      </c>
      <c r="D10" s="176">
        <v>216658</v>
      </c>
      <c r="E10" s="176">
        <v>367198</v>
      </c>
      <c r="F10" s="176">
        <v>430752</v>
      </c>
      <c r="G10" s="176">
        <v>223645</v>
      </c>
      <c r="H10" s="176">
        <v>372158</v>
      </c>
      <c r="I10" s="176">
        <v>438511</v>
      </c>
      <c r="J10" s="176">
        <v>218669</v>
      </c>
    </row>
    <row r="11" spans="1:10" ht="37.5" customHeight="1" x14ac:dyDescent="0.15">
      <c r="A11" s="173" t="s">
        <v>216</v>
      </c>
      <c r="B11" s="176">
        <v>523815</v>
      </c>
      <c r="C11" s="176">
        <v>538398</v>
      </c>
      <c r="D11" s="176">
        <v>415289</v>
      </c>
      <c r="E11" s="176">
        <v>531082</v>
      </c>
      <c r="F11" s="176">
        <v>537183</v>
      </c>
      <c r="G11" s="176">
        <v>478234</v>
      </c>
      <c r="H11" s="176">
        <v>505943</v>
      </c>
      <c r="I11" s="176">
        <v>525101</v>
      </c>
      <c r="J11" s="176">
        <v>398273</v>
      </c>
    </row>
    <row r="12" spans="1:10" ht="37.5" customHeight="1" x14ac:dyDescent="0.15">
      <c r="A12" s="173" t="s">
        <v>217</v>
      </c>
      <c r="B12" s="176">
        <v>345122</v>
      </c>
      <c r="C12" s="176">
        <v>437448</v>
      </c>
      <c r="D12" s="176">
        <v>236314</v>
      </c>
      <c r="E12" s="176">
        <v>421262</v>
      </c>
      <c r="F12" s="176">
        <v>489622</v>
      </c>
      <c r="G12" s="176">
        <v>295547</v>
      </c>
      <c r="H12" s="176">
        <v>389535</v>
      </c>
      <c r="I12" s="176">
        <v>437474</v>
      </c>
      <c r="J12" s="176">
        <v>306192</v>
      </c>
    </row>
    <row r="13" spans="1:10" ht="37.5" customHeight="1" x14ac:dyDescent="0.15">
      <c r="A13" s="173" t="s">
        <v>218</v>
      </c>
      <c r="B13" s="176">
        <v>263058</v>
      </c>
      <c r="C13" s="176">
        <v>331177</v>
      </c>
      <c r="D13" s="176">
        <v>128655</v>
      </c>
      <c r="E13" s="176">
        <v>240585</v>
      </c>
      <c r="F13" s="176">
        <v>316383</v>
      </c>
      <c r="G13" s="176">
        <v>131969</v>
      </c>
      <c r="H13" s="176">
        <v>245428</v>
      </c>
      <c r="I13" s="176">
        <v>318142</v>
      </c>
      <c r="J13" s="176">
        <v>136199</v>
      </c>
    </row>
    <row r="14" spans="1:10" ht="37.5" customHeight="1" x14ac:dyDescent="0.15">
      <c r="A14" s="173" t="s">
        <v>219</v>
      </c>
      <c r="B14" s="176">
        <v>245890</v>
      </c>
      <c r="C14" s="176">
        <v>342059</v>
      </c>
      <c r="D14" s="176">
        <v>149184</v>
      </c>
      <c r="E14" s="176">
        <v>257079</v>
      </c>
      <c r="F14" s="176">
        <v>362449</v>
      </c>
      <c r="G14" s="176">
        <v>155004</v>
      </c>
      <c r="H14" s="176">
        <v>238214</v>
      </c>
      <c r="I14" s="176">
        <v>353256</v>
      </c>
      <c r="J14" s="176">
        <v>149467</v>
      </c>
    </row>
    <row r="15" spans="1:10" ht="37.5" customHeight="1" x14ac:dyDescent="0.15">
      <c r="A15" s="173" t="s">
        <v>220</v>
      </c>
      <c r="B15" s="176">
        <v>413600</v>
      </c>
      <c r="C15" s="176">
        <v>649700</v>
      </c>
      <c r="D15" s="176">
        <v>304979</v>
      </c>
      <c r="E15" s="176">
        <v>445977</v>
      </c>
      <c r="F15" s="176">
        <v>659719</v>
      </c>
      <c r="G15" s="176">
        <v>341849</v>
      </c>
      <c r="H15" s="176">
        <v>408442</v>
      </c>
      <c r="I15" s="176">
        <v>613733</v>
      </c>
      <c r="J15" s="176">
        <v>319653</v>
      </c>
    </row>
    <row r="16" spans="1:10" ht="37.5" customHeight="1" x14ac:dyDescent="0.15">
      <c r="A16" s="173" t="s">
        <v>221</v>
      </c>
      <c r="B16" s="176">
        <v>295905</v>
      </c>
      <c r="C16" s="176">
        <v>369743</v>
      </c>
      <c r="D16" s="176">
        <v>175863</v>
      </c>
      <c r="E16" s="176">
        <v>329650</v>
      </c>
      <c r="F16" s="176">
        <v>396579</v>
      </c>
      <c r="G16" s="176">
        <v>210895</v>
      </c>
      <c r="H16" s="176">
        <v>271021</v>
      </c>
      <c r="I16" s="176">
        <v>310705</v>
      </c>
      <c r="J16" s="176">
        <v>206971</v>
      </c>
    </row>
    <row r="17" spans="1:10" ht="37.5" customHeight="1" x14ac:dyDescent="0.15">
      <c r="A17" s="173" t="s">
        <v>222</v>
      </c>
      <c r="B17" s="176">
        <v>443044</v>
      </c>
      <c r="C17" s="176">
        <v>534952</v>
      </c>
      <c r="D17" s="176">
        <v>272382</v>
      </c>
      <c r="E17" s="176">
        <v>473349</v>
      </c>
      <c r="F17" s="176">
        <v>551857</v>
      </c>
      <c r="G17" s="176">
        <v>302756</v>
      </c>
      <c r="H17" s="176">
        <v>487125</v>
      </c>
      <c r="I17" s="176">
        <v>549245</v>
      </c>
      <c r="J17" s="176">
        <v>331542</v>
      </c>
    </row>
    <row r="18" spans="1:10" ht="37.5" customHeight="1" x14ac:dyDescent="0.15">
      <c r="A18" s="173" t="s">
        <v>223</v>
      </c>
      <c r="B18" s="176">
        <v>98735</v>
      </c>
      <c r="C18" s="176">
        <v>115160</v>
      </c>
      <c r="D18" s="176">
        <v>88249</v>
      </c>
      <c r="E18" s="176">
        <v>96087</v>
      </c>
      <c r="F18" s="176">
        <v>119770</v>
      </c>
      <c r="G18" s="176">
        <v>85070</v>
      </c>
      <c r="H18" s="176">
        <v>115300</v>
      </c>
      <c r="I18" s="176">
        <v>154885</v>
      </c>
      <c r="J18" s="176">
        <v>95627</v>
      </c>
    </row>
    <row r="19" spans="1:10" ht="37.5" customHeight="1" x14ac:dyDescent="0.15">
      <c r="A19" s="173" t="s">
        <v>224</v>
      </c>
      <c r="B19" s="176">
        <v>182733</v>
      </c>
      <c r="C19" s="176">
        <v>230868</v>
      </c>
      <c r="D19" s="176">
        <v>141213</v>
      </c>
      <c r="E19" s="176">
        <v>177355</v>
      </c>
      <c r="F19" s="176">
        <v>217972</v>
      </c>
      <c r="G19" s="176">
        <v>136914</v>
      </c>
      <c r="H19" s="176">
        <v>171820</v>
      </c>
      <c r="I19" s="176">
        <v>216242</v>
      </c>
      <c r="J19" s="176">
        <v>134707</v>
      </c>
    </row>
    <row r="20" spans="1:10" ht="37.5" customHeight="1" x14ac:dyDescent="0.15">
      <c r="A20" s="173" t="s">
        <v>225</v>
      </c>
      <c r="B20" s="176">
        <v>359037</v>
      </c>
      <c r="C20" s="176">
        <v>432366</v>
      </c>
      <c r="D20" s="176">
        <v>292935</v>
      </c>
      <c r="E20" s="176">
        <v>367837</v>
      </c>
      <c r="F20" s="176">
        <v>414864</v>
      </c>
      <c r="G20" s="176">
        <v>334178</v>
      </c>
      <c r="H20" s="176">
        <v>358976</v>
      </c>
      <c r="I20" s="176">
        <v>387161</v>
      </c>
      <c r="J20" s="176">
        <v>335893</v>
      </c>
    </row>
    <row r="21" spans="1:10" ht="37.5" customHeight="1" x14ac:dyDescent="0.15">
      <c r="A21" s="173" t="s">
        <v>226</v>
      </c>
      <c r="B21" s="176">
        <v>291731</v>
      </c>
      <c r="C21" s="176">
        <v>395013</v>
      </c>
      <c r="D21" s="176">
        <v>257657</v>
      </c>
      <c r="E21" s="176">
        <v>297324</v>
      </c>
      <c r="F21" s="176">
        <v>395231</v>
      </c>
      <c r="G21" s="176">
        <v>263935</v>
      </c>
      <c r="H21" s="176">
        <v>320694</v>
      </c>
      <c r="I21" s="176">
        <v>406691</v>
      </c>
      <c r="J21" s="176">
        <v>289778</v>
      </c>
    </row>
    <row r="22" spans="1:10" ht="37.5" customHeight="1" x14ac:dyDescent="0.15">
      <c r="A22" s="173" t="s">
        <v>227</v>
      </c>
      <c r="B22" s="176">
        <v>371948</v>
      </c>
      <c r="C22" s="176">
        <v>455600</v>
      </c>
      <c r="D22" s="176">
        <v>244561</v>
      </c>
      <c r="E22" s="177">
        <v>404462</v>
      </c>
      <c r="F22" s="177">
        <v>461138</v>
      </c>
      <c r="G22" s="177">
        <v>296309</v>
      </c>
      <c r="H22" s="177">
        <v>359951</v>
      </c>
      <c r="I22" s="177">
        <v>435937</v>
      </c>
      <c r="J22" s="177">
        <v>242572</v>
      </c>
    </row>
    <row r="23" spans="1:10" ht="37.5" customHeight="1" x14ac:dyDescent="0.15">
      <c r="A23" s="178" t="s">
        <v>228</v>
      </c>
      <c r="B23" s="179">
        <v>245159</v>
      </c>
      <c r="C23" s="179">
        <v>313967</v>
      </c>
      <c r="D23" s="179">
        <v>157963</v>
      </c>
      <c r="E23" s="179">
        <v>265087</v>
      </c>
      <c r="F23" s="179">
        <v>336704</v>
      </c>
      <c r="G23" s="179">
        <v>166805</v>
      </c>
      <c r="H23" s="179">
        <v>247579</v>
      </c>
      <c r="I23" s="179">
        <v>303613</v>
      </c>
      <c r="J23" s="179">
        <v>167747</v>
      </c>
    </row>
    <row r="24" spans="1:10" ht="15" customHeight="1" x14ac:dyDescent="0.15">
      <c r="A24" s="180"/>
      <c r="B24" s="180"/>
      <c r="C24" s="180"/>
      <c r="D24" s="180"/>
      <c r="E24" s="180"/>
      <c r="F24" s="180"/>
      <c r="G24" s="180"/>
      <c r="H24" s="180"/>
      <c r="I24" s="180"/>
      <c r="J24" s="181" t="s">
        <v>229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4"/>
  <sheetViews>
    <sheetView zoomScale="110" zoomScaleNormal="110" workbookViewId="0">
      <pane xSplit="1" ySplit="6" topLeftCell="B7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ColWidth="8.75" defaultRowHeight="15" customHeight="1" x14ac:dyDescent="0.15"/>
  <cols>
    <col min="1" max="1" width="18.75" style="164" customWidth="1"/>
    <col min="2" max="10" width="7.5" style="164" customWidth="1"/>
    <col min="11" max="16384" width="8.75" style="164"/>
  </cols>
  <sheetData>
    <row r="1" spans="1:10" s="189" customFormat="1" ht="15" customHeight="1" x14ac:dyDescent="0.15">
      <c r="A1" s="581" t="s">
        <v>760</v>
      </c>
    </row>
    <row r="2" spans="1:10" s="189" customFormat="1" ht="15" customHeight="1" x14ac:dyDescent="0.15"/>
    <row r="3" spans="1:10" ht="15" customHeight="1" x14ac:dyDescent="0.15">
      <c r="A3" s="162" t="s">
        <v>230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15" customHeight="1" x14ac:dyDescent="0.15">
      <c r="A4" s="165" t="s">
        <v>202</v>
      </c>
      <c r="B4" s="166"/>
      <c r="C4" s="166"/>
      <c r="E4" s="166"/>
      <c r="F4" s="166"/>
      <c r="H4" s="166"/>
      <c r="I4" s="166"/>
      <c r="J4" s="168" t="s">
        <v>231</v>
      </c>
    </row>
    <row r="5" spans="1:10" ht="15" customHeight="1" x14ac:dyDescent="0.15">
      <c r="A5" s="610" t="s">
        <v>204</v>
      </c>
      <c r="B5" s="611" t="s">
        <v>205</v>
      </c>
      <c r="C5" s="612"/>
      <c r="D5" s="612"/>
      <c r="E5" s="611" t="s">
        <v>206</v>
      </c>
      <c r="F5" s="612"/>
      <c r="G5" s="612"/>
      <c r="H5" s="611" t="s">
        <v>207</v>
      </c>
      <c r="I5" s="612"/>
      <c r="J5" s="612"/>
    </row>
    <row r="6" spans="1:10" ht="15" customHeight="1" x14ac:dyDescent="0.15">
      <c r="A6" s="610"/>
      <c r="B6" s="169" t="s">
        <v>208</v>
      </c>
      <c r="C6" s="169" t="s">
        <v>209</v>
      </c>
      <c r="D6" s="170" t="s">
        <v>210</v>
      </c>
      <c r="E6" s="169" t="s">
        <v>208</v>
      </c>
      <c r="F6" s="169" t="s">
        <v>209</v>
      </c>
      <c r="G6" s="170" t="s">
        <v>210</v>
      </c>
      <c r="H6" s="169" t="s">
        <v>208</v>
      </c>
      <c r="I6" s="169" t="s">
        <v>209</v>
      </c>
      <c r="J6" s="170" t="s">
        <v>210</v>
      </c>
    </row>
    <row r="7" spans="1:10" ht="37.5" customHeight="1" x14ac:dyDescent="0.15">
      <c r="A7" s="171" t="s">
        <v>211</v>
      </c>
      <c r="B7" s="182">
        <v>129</v>
      </c>
      <c r="C7" s="182">
        <v>147.5</v>
      </c>
      <c r="D7" s="182">
        <v>109.3</v>
      </c>
      <c r="E7" s="182">
        <v>130.5</v>
      </c>
      <c r="F7" s="182">
        <v>149.9</v>
      </c>
      <c r="G7" s="182">
        <v>110.9</v>
      </c>
      <c r="H7" s="182">
        <v>130.1</v>
      </c>
      <c r="I7" s="182">
        <v>149</v>
      </c>
      <c r="J7" s="182">
        <v>111.4</v>
      </c>
    </row>
    <row r="8" spans="1:10" ht="37.5" customHeight="1" x14ac:dyDescent="0.15">
      <c r="A8" s="173" t="s">
        <v>212</v>
      </c>
      <c r="B8" s="183">
        <v>156.80000000000001</v>
      </c>
      <c r="C8" s="183">
        <v>159.69999999999999</v>
      </c>
      <c r="D8" s="183">
        <v>134.80000000000001</v>
      </c>
      <c r="E8" s="183" t="s">
        <v>213</v>
      </c>
      <c r="F8" s="183" t="s">
        <v>213</v>
      </c>
      <c r="G8" s="183" t="s">
        <v>213</v>
      </c>
      <c r="H8" s="183" t="s">
        <v>213</v>
      </c>
      <c r="I8" s="183" t="s">
        <v>213</v>
      </c>
      <c r="J8" s="183" t="s">
        <v>213</v>
      </c>
    </row>
    <row r="9" spans="1:10" ht="37.5" customHeight="1" x14ac:dyDescent="0.15">
      <c r="A9" s="173" t="s">
        <v>214</v>
      </c>
      <c r="B9" s="184">
        <v>160.1</v>
      </c>
      <c r="C9" s="184">
        <v>167</v>
      </c>
      <c r="D9" s="184">
        <v>136.19999999999999</v>
      </c>
      <c r="E9" s="184">
        <v>160</v>
      </c>
      <c r="F9" s="184">
        <v>167.9</v>
      </c>
      <c r="G9" s="184">
        <v>132</v>
      </c>
      <c r="H9" s="184">
        <v>166.8</v>
      </c>
      <c r="I9" s="184">
        <v>174.8</v>
      </c>
      <c r="J9" s="184">
        <v>136</v>
      </c>
    </row>
    <row r="10" spans="1:10" ht="37.5" customHeight="1" x14ac:dyDescent="0.15">
      <c r="A10" s="173" t="s">
        <v>215</v>
      </c>
      <c r="B10" s="184">
        <v>151.19999999999999</v>
      </c>
      <c r="C10" s="184">
        <v>160</v>
      </c>
      <c r="D10" s="184">
        <v>130.9</v>
      </c>
      <c r="E10" s="184">
        <v>152</v>
      </c>
      <c r="F10" s="184">
        <v>162.6</v>
      </c>
      <c r="G10" s="184">
        <v>128.30000000000001</v>
      </c>
      <c r="H10" s="184">
        <v>153.19999999999999</v>
      </c>
      <c r="I10" s="184">
        <v>163.5</v>
      </c>
      <c r="J10" s="184">
        <v>129.5</v>
      </c>
    </row>
    <row r="11" spans="1:10" ht="37.5" customHeight="1" x14ac:dyDescent="0.15">
      <c r="A11" s="173" t="s">
        <v>216</v>
      </c>
      <c r="B11" s="184">
        <v>140.1</v>
      </c>
      <c r="C11" s="184">
        <v>140.9</v>
      </c>
      <c r="D11" s="184">
        <v>134.30000000000001</v>
      </c>
      <c r="E11" s="184">
        <v>145.69999999999999</v>
      </c>
      <c r="F11" s="184">
        <v>146.30000000000001</v>
      </c>
      <c r="G11" s="184">
        <v>139.9</v>
      </c>
      <c r="H11" s="184">
        <v>146.1</v>
      </c>
      <c r="I11" s="184">
        <v>148.19999999999999</v>
      </c>
      <c r="J11" s="184">
        <v>134.4</v>
      </c>
    </row>
    <row r="12" spans="1:10" ht="37.5" customHeight="1" x14ac:dyDescent="0.15">
      <c r="A12" s="173" t="s">
        <v>217</v>
      </c>
      <c r="B12" s="184">
        <v>155.69999999999999</v>
      </c>
      <c r="C12" s="184">
        <v>161</v>
      </c>
      <c r="D12" s="184">
        <v>149.5</v>
      </c>
      <c r="E12" s="184">
        <v>160.4</v>
      </c>
      <c r="F12" s="184">
        <v>164.2</v>
      </c>
      <c r="G12" s="184">
        <v>153.5</v>
      </c>
      <c r="H12" s="184">
        <v>153.69999999999999</v>
      </c>
      <c r="I12" s="184">
        <v>160.6</v>
      </c>
      <c r="J12" s="184">
        <v>142</v>
      </c>
    </row>
    <row r="13" spans="1:10" ht="37.5" customHeight="1" x14ac:dyDescent="0.15">
      <c r="A13" s="173" t="s">
        <v>218</v>
      </c>
      <c r="B13" s="184">
        <v>145.80000000000001</v>
      </c>
      <c r="C13" s="184">
        <v>169.5</v>
      </c>
      <c r="D13" s="184">
        <v>98.8</v>
      </c>
      <c r="E13" s="184">
        <v>145.5</v>
      </c>
      <c r="F13" s="184">
        <v>175.2</v>
      </c>
      <c r="G13" s="184">
        <v>103</v>
      </c>
      <c r="H13" s="184">
        <v>144</v>
      </c>
      <c r="I13" s="184">
        <v>171.5</v>
      </c>
      <c r="J13" s="184">
        <v>102.5</v>
      </c>
    </row>
    <row r="14" spans="1:10" ht="37.5" customHeight="1" x14ac:dyDescent="0.15">
      <c r="A14" s="173" t="s">
        <v>219</v>
      </c>
      <c r="B14" s="184">
        <v>126.7</v>
      </c>
      <c r="C14" s="184">
        <v>150.30000000000001</v>
      </c>
      <c r="D14" s="184">
        <v>102.9</v>
      </c>
      <c r="E14" s="184">
        <v>126.7</v>
      </c>
      <c r="F14" s="184">
        <v>147.19999999999999</v>
      </c>
      <c r="G14" s="184">
        <v>106.8</v>
      </c>
      <c r="H14" s="184">
        <v>119.8</v>
      </c>
      <c r="I14" s="184">
        <v>141.69999999999999</v>
      </c>
      <c r="J14" s="184">
        <v>102.9</v>
      </c>
    </row>
    <row r="15" spans="1:10" ht="37.5" customHeight="1" x14ac:dyDescent="0.15">
      <c r="A15" s="173" t="s">
        <v>220</v>
      </c>
      <c r="B15" s="184">
        <v>136.9</v>
      </c>
      <c r="C15" s="184">
        <v>157.5</v>
      </c>
      <c r="D15" s="184">
        <v>127.5</v>
      </c>
      <c r="E15" s="184">
        <v>143.6</v>
      </c>
      <c r="F15" s="184">
        <v>164.2</v>
      </c>
      <c r="G15" s="184">
        <v>133.69999999999999</v>
      </c>
      <c r="H15" s="184">
        <v>139</v>
      </c>
      <c r="I15" s="184">
        <v>167</v>
      </c>
      <c r="J15" s="184">
        <v>126.8</v>
      </c>
    </row>
    <row r="16" spans="1:10" ht="37.5" customHeight="1" x14ac:dyDescent="0.15">
      <c r="A16" s="173" t="s">
        <v>221</v>
      </c>
      <c r="B16" s="184">
        <v>135.19999999999999</v>
      </c>
      <c r="C16" s="184">
        <v>152</v>
      </c>
      <c r="D16" s="184">
        <v>107.7</v>
      </c>
      <c r="E16" s="184">
        <v>143.19999999999999</v>
      </c>
      <c r="F16" s="184">
        <v>155.19999999999999</v>
      </c>
      <c r="G16" s="184">
        <v>121.9</v>
      </c>
      <c r="H16" s="184">
        <v>134.1</v>
      </c>
      <c r="I16" s="184">
        <v>144.4</v>
      </c>
      <c r="J16" s="184">
        <v>117.1</v>
      </c>
    </row>
    <row r="17" spans="1:10" ht="37.5" customHeight="1" x14ac:dyDescent="0.15">
      <c r="A17" s="173" t="s">
        <v>222</v>
      </c>
      <c r="B17" s="184">
        <v>142.19999999999999</v>
      </c>
      <c r="C17" s="184">
        <v>151.80000000000001</v>
      </c>
      <c r="D17" s="184">
        <v>124.3</v>
      </c>
      <c r="E17" s="184">
        <v>146.1</v>
      </c>
      <c r="F17" s="184">
        <v>155.19999999999999</v>
      </c>
      <c r="G17" s="184">
        <v>126.3</v>
      </c>
      <c r="H17" s="184">
        <v>150.69999999999999</v>
      </c>
      <c r="I17" s="184">
        <v>158.1</v>
      </c>
      <c r="J17" s="184">
        <v>131.9</v>
      </c>
    </row>
    <row r="18" spans="1:10" ht="37.5" customHeight="1" x14ac:dyDescent="0.15">
      <c r="A18" s="173" t="s">
        <v>223</v>
      </c>
      <c r="B18" s="184">
        <v>76.8</v>
      </c>
      <c r="C18" s="184">
        <v>81.7</v>
      </c>
      <c r="D18" s="184">
        <v>73.5</v>
      </c>
      <c r="E18" s="184">
        <v>71.599999999999994</v>
      </c>
      <c r="F18" s="184">
        <v>76.400000000000006</v>
      </c>
      <c r="G18" s="184">
        <v>69.400000000000006</v>
      </c>
      <c r="H18" s="184">
        <v>78.7</v>
      </c>
      <c r="I18" s="184">
        <v>94.9</v>
      </c>
      <c r="J18" s="184">
        <v>70.5</v>
      </c>
    </row>
    <row r="19" spans="1:10" ht="37.5" customHeight="1" x14ac:dyDescent="0.15">
      <c r="A19" s="173" t="s">
        <v>224</v>
      </c>
      <c r="B19" s="184">
        <v>98.5</v>
      </c>
      <c r="C19" s="184">
        <v>115.6</v>
      </c>
      <c r="D19" s="184">
        <v>83.7</v>
      </c>
      <c r="E19" s="184">
        <v>101.9</v>
      </c>
      <c r="F19" s="184">
        <v>120.7</v>
      </c>
      <c r="G19" s="184">
        <v>83.2</v>
      </c>
      <c r="H19" s="184">
        <v>108.9</v>
      </c>
      <c r="I19" s="184">
        <v>125.9</v>
      </c>
      <c r="J19" s="184">
        <v>94.7</v>
      </c>
    </row>
    <row r="20" spans="1:10" ht="37.5" customHeight="1" x14ac:dyDescent="0.15">
      <c r="A20" s="173" t="s">
        <v>225</v>
      </c>
      <c r="B20" s="184">
        <v>118.1</v>
      </c>
      <c r="C20" s="184">
        <v>127.2</v>
      </c>
      <c r="D20" s="184">
        <v>110</v>
      </c>
      <c r="E20" s="184">
        <v>128.30000000000001</v>
      </c>
      <c r="F20" s="184">
        <v>135.1</v>
      </c>
      <c r="G20" s="184">
        <v>123.4</v>
      </c>
      <c r="H20" s="184">
        <v>122.3</v>
      </c>
      <c r="I20" s="184">
        <v>121.1</v>
      </c>
      <c r="J20" s="184">
        <v>123.3</v>
      </c>
    </row>
    <row r="21" spans="1:10" ht="37.5" customHeight="1" x14ac:dyDescent="0.15">
      <c r="A21" s="173" t="s">
        <v>226</v>
      </c>
      <c r="B21" s="184">
        <v>121.3</v>
      </c>
      <c r="C21" s="184">
        <v>121.8</v>
      </c>
      <c r="D21" s="184">
        <v>121.2</v>
      </c>
      <c r="E21" s="184">
        <v>124.7</v>
      </c>
      <c r="F21" s="184">
        <v>127.4</v>
      </c>
      <c r="G21" s="184">
        <v>123.7</v>
      </c>
      <c r="H21" s="184">
        <v>128.69999999999999</v>
      </c>
      <c r="I21" s="184">
        <v>126.4</v>
      </c>
      <c r="J21" s="184">
        <v>129.6</v>
      </c>
    </row>
    <row r="22" spans="1:10" ht="37.5" customHeight="1" x14ac:dyDescent="0.15">
      <c r="A22" s="173" t="s">
        <v>227</v>
      </c>
      <c r="B22" s="184">
        <v>139.5</v>
      </c>
      <c r="C22" s="184">
        <v>148.6</v>
      </c>
      <c r="D22" s="184">
        <v>125.4</v>
      </c>
      <c r="E22" s="184">
        <v>144.19999999999999</v>
      </c>
      <c r="F22" s="184">
        <v>149</v>
      </c>
      <c r="G22" s="184">
        <v>134.69999999999999</v>
      </c>
      <c r="H22" s="184">
        <v>141.4</v>
      </c>
      <c r="I22" s="184">
        <v>154.1</v>
      </c>
      <c r="J22" s="184">
        <v>121.7</v>
      </c>
    </row>
    <row r="23" spans="1:10" ht="37.5" customHeight="1" x14ac:dyDescent="0.15">
      <c r="A23" s="178" t="s">
        <v>228</v>
      </c>
      <c r="B23" s="185">
        <v>132.9</v>
      </c>
      <c r="C23" s="185">
        <v>154.5</v>
      </c>
      <c r="D23" s="185">
        <v>105.3</v>
      </c>
      <c r="E23" s="185">
        <v>135.6</v>
      </c>
      <c r="F23" s="185">
        <v>156</v>
      </c>
      <c r="G23" s="185">
        <v>107.6</v>
      </c>
      <c r="H23" s="185">
        <v>135.69999999999999</v>
      </c>
      <c r="I23" s="185">
        <v>152.19999999999999</v>
      </c>
      <c r="J23" s="185">
        <v>112.2</v>
      </c>
    </row>
    <row r="24" spans="1:10" ht="15" customHeight="1" x14ac:dyDescent="0.15">
      <c r="A24" s="186"/>
      <c r="B24" s="186"/>
      <c r="C24" s="186"/>
      <c r="D24" s="186"/>
      <c r="E24" s="186"/>
      <c r="F24" s="186"/>
      <c r="G24" s="186"/>
      <c r="H24" s="186"/>
      <c r="I24" s="186"/>
      <c r="J24" s="181" t="s">
        <v>229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24"/>
  <sheetViews>
    <sheetView zoomScale="110" zoomScaleNormal="110" zoomScaleSheetLayoutView="100" workbookViewId="0"/>
  </sheetViews>
  <sheetFormatPr defaultColWidth="8.75" defaultRowHeight="15" customHeight="1" x14ac:dyDescent="0.15"/>
  <cols>
    <col min="1" max="1" width="18.75" style="164" customWidth="1"/>
    <col min="2" max="2" width="8.125" style="164" customWidth="1"/>
    <col min="3" max="3" width="7.5" style="164" customWidth="1"/>
    <col min="4" max="4" width="8.125" style="164" customWidth="1"/>
    <col min="5" max="5" width="7.5" style="164" customWidth="1"/>
    <col min="6" max="8" width="8.75" style="164" customWidth="1"/>
    <col min="9" max="9" width="10" style="164" customWidth="1"/>
    <col min="10" max="10" width="18.75" style="164" customWidth="1"/>
    <col min="11" max="11" width="8.125" style="164" customWidth="1"/>
    <col min="12" max="12" width="7.5" style="164" customWidth="1"/>
    <col min="13" max="13" width="8.125" style="164" customWidth="1"/>
    <col min="14" max="14" width="7.5" style="164" customWidth="1"/>
    <col min="15" max="17" width="8.75" style="164" customWidth="1"/>
    <col min="18" max="18" width="10" style="164" customWidth="1"/>
    <col min="19" max="16384" width="8.75" style="164"/>
  </cols>
  <sheetData>
    <row r="1" spans="1:18" s="189" customFormat="1" ht="15" customHeight="1" x14ac:dyDescent="0.15">
      <c r="A1" s="581" t="s">
        <v>760</v>
      </c>
    </row>
    <row r="2" spans="1:18" s="189" customFormat="1" ht="15" customHeight="1" x14ac:dyDescent="0.15"/>
    <row r="3" spans="1:18" ht="15" customHeight="1" x14ac:dyDescent="0.15">
      <c r="A3" s="162" t="s">
        <v>232</v>
      </c>
      <c r="B3" s="163"/>
      <c r="C3" s="163"/>
      <c r="D3" s="163"/>
      <c r="E3" s="163"/>
      <c r="F3" s="163"/>
      <c r="G3" s="163"/>
      <c r="H3" s="163"/>
      <c r="I3" s="163"/>
      <c r="J3" s="162"/>
      <c r="K3" s="163"/>
      <c r="L3" s="163"/>
      <c r="M3" s="163"/>
      <c r="N3" s="163"/>
      <c r="O3" s="163"/>
      <c r="P3" s="163"/>
      <c r="Q3" s="163"/>
      <c r="R3" s="163"/>
    </row>
    <row r="4" spans="1:18" s="189" customFormat="1" ht="15" customHeight="1" x14ac:dyDescent="0.15">
      <c r="A4" s="187" t="s">
        <v>233</v>
      </c>
      <c r="B4" s="188"/>
      <c r="C4" s="188"/>
      <c r="D4" s="188"/>
      <c r="E4" s="188"/>
      <c r="F4" s="188"/>
      <c r="G4" s="188"/>
      <c r="H4" s="188"/>
      <c r="I4" s="168" t="s">
        <v>234</v>
      </c>
      <c r="J4" s="187" t="s">
        <v>235</v>
      </c>
      <c r="K4" s="188"/>
      <c r="L4" s="188"/>
      <c r="M4" s="188"/>
      <c r="N4" s="188"/>
      <c r="O4" s="188"/>
      <c r="P4" s="188"/>
      <c r="Q4" s="188"/>
      <c r="R4" s="168" t="s">
        <v>234</v>
      </c>
    </row>
    <row r="5" spans="1:18" ht="15" customHeight="1" x14ac:dyDescent="0.15">
      <c r="A5" s="610" t="s">
        <v>204</v>
      </c>
      <c r="B5" s="611" t="s">
        <v>236</v>
      </c>
      <c r="C5" s="612"/>
      <c r="D5" s="611" t="s">
        <v>237</v>
      </c>
      <c r="E5" s="612"/>
      <c r="F5" s="612"/>
      <c r="G5" s="610"/>
      <c r="H5" s="611" t="s">
        <v>238</v>
      </c>
      <c r="I5" s="612"/>
      <c r="J5" s="610" t="s">
        <v>204</v>
      </c>
      <c r="K5" s="611" t="s">
        <v>236</v>
      </c>
      <c r="L5" s="612"/>
      <c r="M5" s="611" t="s">
        <v>237</v>
      </c>
      <c r="N5" s="612"/>
      <c r="O5" s="612"/>
      <c r="P5" s="610"/>
      <c r="Q5" s="611" t="s">
        <v>238</v>
      </c>
      <c r="R5" s="612"/>
    </row>
    <row r="6" spans="1:18" ht="30" customHeight="1" x14ac:dyDescent="0.15">
      <c r="A6" s="610"/>
      <c r="B6" s="190" t="s">
        <v>239</v>
      </c>
      <c r="C6" s="190" t="s">
        <v>240</v>
      </c>
      <c r="D6" s="190" t="s">
        <v>239</v>
      </c>
      <c r="E6" s="190" t="s">
        <v>240</v>
      </c>
      <c r="F6" s="191" t="s">
        <v>241</v>
      </c>
      <c r="G6" s="191" t="s">
        <v>242</v>
      </c>
      <c r="H6" s="190" t="s">
        <v>239</v>
      </c>
      <c r="I6" s="192" t="s">
        <v>243</v>
      </c>
      <c r="J6" s="610"/>
      <c r="K6" s="190" t="s">
        <v>239</v>
      </c>
      <c r="L6" s="190" t="s">
        <v>240</v>
      </c>
      <c r="M6" s="190" t="s">
        <v>239</v>
      </c>
      <c r="N6" s="190" t="s">
        <v>240</v>
      </c>
      <c r="O6" s="191" t="s">
        <v>241</v>
      </c>
      <c r="P6" s="191" t="s">
        <v>242</v>
      </c>
      <c r="Q6" s="190" t="s">
        <v>239</v>
      </c>
      <c r="R6" s="192" t="s">
        <v>243</v>
      </c>
    </row>
    <row r="7" spans="1:18" ht="37.5" customHeight="1" x14ac:dyDescent="0.15">
      <c r="A7" s="171" t="s">
        <v>211</v>
      </c>
      <c r="B7" s="193">
        <v>291665</v>
      </c>
      <c r="C7" s="194">
        <v>2.2000000000000002</v>
      </c>
      <c r="D7" s="195">
        <v>245049</v>
      </c>
      <c r="E7" s="194">
        <v>0.8</v>
      </c>
      <c r="F7" s="195">
        <v>228770</v>
      </c>
      <c r="G7" s="195">
        <v>16279</v>
      </c>
      <c r="H7" s="195">
        <v>46616</v>
      </c>
      <c r="I7" s="196">
        <v>4317</v>
      </c>
      <c r="J7" s="171" t="s">
        <v>211</v>
      </c>
      <c r="K7" s="193">
        <v>289092</v>
      </c>
      <c r="L7" s="194">
        <f>(K7-B7)/B7*100</f>
        <v>-0.88217646957982621</v>
      </c>
      <c r="M7" s="195">
        <f>O7+P7</f>
        <v>245190</v>
      </c>
      <c r="N7" s="194">
        <f>(M7-D7)/D7*100</f>
        <v>5.7539512505662131E-2</v>
      </c>
      <c r="O7" s="195">
        <v>228193</v>
      </c>
      <c r="P7" s="195">
        <v>16997</v>
      </c>
      <c r="Q7" s="195">
        <f>K7-M7</f>
        <v>43902</v>
      </c>
      <c r="R7" s="196">
        <f>Q7-H7</f>
        <v>-2714</v>
      </c>
    </row>
    <row r="8" spans="1:18" ht="37.5" customHeight="1" x14ac:dyDescent="0.15">
      <c r="A8" s="173" t="s">
        <v>212</v>
      </c>
      <c r="B8" s="197" t="s">
        <v>244</v>
      </c>
      <c r="C8" s="198" t="s">
        <v>245</v>
      </c>
      <c r="D8" s="199" t="s">
        <v>244</v>
      </c>
      <c r="E8" s="199" t="s">
        <v>246</v>
      </c>
      <c r="F8" s="199" t="s">
        <v>244</v>
      </c>
      <c r="G8" s="199" t="s">
        <v>244</v>
      </c>
      <c r="H8" s="200" t="s">
        <v>246</v>
      </c>
      <c r="I8" s="200" t="s">
        <v>246</v>
      </c>
      <c r="J8" s="173" t="s">
        <v>212</v>
      </c>
      <c r="K8" s="197" t="s">
        <v>244</v>
      </c>
      <c r="L8" s="199" t="s">
        <v>246</v>
      </c>
      <c r="M8" s="197" t="s">
        <v>244</v>
      </c>
      <c r="N8" s="199" t="s">
        <v>246</v>
      </c>
      <c r="O8" s="197" t="s">
        <v>244</v>
      </c>
      <c r="P8" s="197" t="s">
        <v>244</v>
      </c>
      <c r="Q8" s="200" t="s">
        <v>246</v>
      </c>
      <c r="R8" s="200" t="s">
        <v>246</v>
      </c>
    </row>
    <row r="9" spans="1:18" ht="37.5" customHeight="1" x14ac:dyDescent="0.15">
      <c r="A9" s="173" t="s">
        <v>214</v>
      </c>
      <c r="B9" s="201">
        <v>428956</v>
      </c>
      <c r="C9" s="202">
        <v>-2.5</v>
      </c>
      <c r="D9" s="199">
        <v>363983</v>
      </c>
      <c r="E9" s="202">
        <v>-2.9</v>
      </c>
      <c r="F9" s="199">
        <v>331566</v>
      </c>
      <c r="G9" s="199">
        <v>32417</v>
      </c>
      <c r="H9" s="199">
        <f t="shared" ref="H9:H23" si="0">B9-D9</f>
        <v>64973</v>
      </c>
      <c r="I9" s="200">
        <v>-241</v>
      </c>
      <c r="J9" s="173" t="s">
        <v>214</v>
      </c>
      <c r="K9" s="201">
        <v>430630</v>
      </c>
      <c r="L9" s="202">
        <f t="shared" ref="L9:L23" si="1">(K9-B9)/B9*100</f>
        <v>0.39024981583192681</v>
      </c>
      <c r="M9" s="195">
        <f t="shared" ref="M9:M23" si="2">O9+P9</f>
        <v>374796</v>
      </c>
      <c r="N9" s="202">
        <f t="shared" ref="N9:N23" si="3">(M9-D9)/D9*100</f>
        <v>2.9707431391026504</v>
      </c>
      <c r="O9" s="199">
        <v>343202</v>
      </c>
      <c r="P9" s="199">
        <v>31594</v>
      </c>
      <c r="Q9" s="199">
        <f t="shared" ref="Q9:Q23" si="4">K9-M9</f>
        <v>55834</v>
      </c>
      <c r="R9" s="200">
        <f t="shared" ref="R9:R23" si="5">Q9-H9</f>
        <v>-9139</v>
      </c>
    </row>
    <row r="10" spans="1:18" ht="37.5" customHeight="1" x14ac:dyDescent="0.15">
      <c r="A10" s="173" t="s">
        <v>215</v>
      </c>
      <c r="B10" s="201">
        <v>367198</v>
      </c>
      <c r="C10" s="202">
        <v>2.5</v>
      </c>
      <c r="D10" s="199">
        <v>302192</v>
      </c>
      <c r="E10" s="202">
        <v>0.8</v>
      </c>
      <c r="F10" s="199">
        <v>279225</v>
      </c>
      <c r="G10" s="199">
        <v>22967</v>
      </c>
      <c r="H10" s="199">
        <f t="shared" si="0"/>
        <v>65006</v>
      </c>
      <c r="I10" s="200">
        <v>6434</v>
      </c>
      <c r="J10" s="173" t="s">
        <v>215</v>
      </c>
      <c r="K10" s="201">
        <v>372158</v>
      </c>
      <c r="L10" s="202">
        <f t="shared" si="1"/>
        <v>1.350769884367562</v>
      </c>
      <c r="M10" s="195">
        <f t="shared" si="2"/>
        <v>302274</v>
      </c>
      <c r="N10" s="202">
        <f t="shared" si="3"/>
        <v>2.7135066447821252E-2</v>
      </c>
      <c r="O10" s="199">
        <v>276160</v>
      </c>
      <c r="P10" s="199">
        <v>26114</v>
      </c>
      <c r="Q10" s="199">
        <f t="shared" si="4"/>
        <v>69884</v>
      </c>
      <c r="R10" s="200">
        <f t="shared" si="5"/>
        <v>4878</v>
      </c>
    </row>
    <row r="11" spans="1:18" ht="37.5" customHeight="1" x14ac:dyDescent="0.15">
      <c r="A11" s="173" t="s">
        <v>216</v>
      </c>
      <c r="B11" s="201">
        <v>531082</v>
      </c>
      <c r="C11" s="202">
        <v>1.4</v>
      </c>
      <c r="D11" s="199">
        <v>451737</v>
      </c>
      <c r="E11" s="202">
        <v>5.9</v>
      </c>
      <c r="F11" s="199">
        <v>398697</v>
      </c>
      <c r="G11" s="199">
        <v>53040</v>
      </c>
      <c r="H11" s="199">
        <f t="shared" si="0"/>
        <v>79345</v>
      </c>
      <c r="I11" s="200">
        <v>-18095</v>
      </c>
      <c r="J11" s="173" t="s">
        <v>216</v>
      </c>
      <c r="K11" s="201">
        <v>505943</v>
      </c>
      <c r="L11" s="202">
        <f t="shared" si="1"/>
        <v>-4.7335439724938899</v>
      </c>
      <c r="M11" s="195">
        <f t="shared" si="2"/>
        <v>416460</v>
      </c>
      <c r="N11" s="202">
        <f t="shared" si="3"/>
        <v>-7.8091898604719114</v>
      </c>
      <c r="O11" s="199">
        <v>373717</v>
      </c>
      <c r="P11" s="199">
        <v>42743</v>
      </c>
      <c r="Q11" s="199">
        <f t="shared" si="4"/>
        <v>89483</v>
      </c>
      <c r="R11" s="200">
        <f t="shared" si="5"/>
        <v>10138</v>
      </c>
    </row>
    <row r="12" spans="1:18" ht="37.5" customHeight="1" x14ac:dyDescent="0.15">
      <c r="A12" s="173" t="s">
        <v>217</v>
      </c>
      <c r="B12" s="201">
        <v>421262</v>
      </c>
      <c r="C12" s="202">
        <v>22.1</v>
      </c>
      <c r="D12" s="199">
        <v>321525</v>
      </c>
      <c r="E12" s="202">
        <v>14.3</v>
      </c>
      <c r="F12" s="199">
        <v>294844</v>
      </c>
      <c r="G12" s="199">
        <v>26681</v>
      </c>
      <c r="H12" s="199">
        <f t="shared" si="0"/>
        <v>99737</v>
      </c>
      <c r="I12" s="200">
        <v>35875</v>
      </c>
      <c r="J12" s="173" t="s">
        <v>217</v>
      </c>
      <c r="K12" s="201">
        <v>389535</v>
      </c>
      <c r="L12" s="202">
        <f t="shared" si="1"/>
        <v>-7.5314175026468089</v>
      </c>
      <c r="M12" s="195">
        <f t="shared" si="2"/>
        <v>315692</v>
      </c>
      <c r="N12" s="202">
        <f t="shared" si="3"/>
        <v>-1.8141668610527955</v>
      </c>
      <c r="O12" s="199">
        <v>298102</v>
      </c>
      <c r="P12" s="199">
        <v>17590</v>
      </c>
      <c r="Q12" s="199">
        <f t="shared" si="4"/>
        <v>73843</v>
      </c>
      <c r="R12" s="200">
        <f t="shared" si="5"/>
        <v>-25894</v>
      </c>
    </row>
    <row r="13" spans="1:18" ht="37.5" customHeight="1" x14ac:dyDescent="0.15">
      <c r="A13" s="173" t="s">
        <v>218</v>
      </c>
      <c r="B13" s="201">
        <v>240585</v>
      </c>
      <c r="C13" s="202">
        <v>-8.5</v>
      </c>
      <c r="D13" s="199">
        <v>216613</v>
      </c>
      <c r="E13" s="202">
        <v>-8.5</v>
      </c>
      <c r="F13" s="199">
        <v>187040</v>
      </c>
      <c r="G13" s="199">
        <v>29573</v>
      </c>
      <c r="H13" s="199">
        <f t="shared" si="0"/>
        <v>23972</v>
      </c>
      <c r="I13" s="200">
        <v>-2291</v>
      </c>
      <c r="J13" s="173" t="s">
        <v>218</v>
      </c>
      <c r="K13" s="201">
        <v>245428</v>
      </c>
      <c r="L13" s="202">
        <f t="shared" si="1"/>
        <v>2.0130099549015941</v>
      </c>
      <c r="M13" s="195">
        <f t="shared" si="2"/>
        <v>220229</v>
      </c>
      <c r="N13" s="202">
        <f t="shared" si="3"/>
        <v>1.6693365587476281</v>
      </c>
      <c r="O13" s="199">
        <v>188364</v>
      </c>
      <c r="P13" s="199">
        <v>31865</v>
      </c>
      <c r="Q13" s="199">
        <f t="shared" si="4"/>
        <v>25199</v>
      </c>
      <c r="R13" s="200">
        <f t="shared" si="5"/>
        <v>1227</v>
      </c>
    </row>
    <row r="14" spans="1:18" ht="37.5" customHeight="1" x14ac:dyDescent="0.15">
      <c r="A14" s="173" t="s">
        <v>219</v>
      </c>
      <c r="B14" s="201">
        <v>257079</v>
      </c>
      <c r="C14" s="202">
        <v>4.5999999999999996</v>
      </c>
      <c r="D14" s="199">
        <v>214250</v>
      </c>
      <c r="E14" s="202">
        <v>2.5</v>
      </c>
      <c r="F14" s="199">
        <v>200582</v>
      </c>
      <c r="G14" s="199">
        <v>13668</v>
      </c>
      <c r="H14" s="199">
        <f t="shared" si="0"/>
        <v>42829</v>
      </c>
      <c r="I14" s="200">
        <v>5927</v>
      </c>
      <c r="J14" s="173" t="s">
        <v>219</v>
      </c>
      <c r="K14" s="201">
        <v>238214</v>
      </c>
      <c r="L14" s="202">
        <f t="shared" si="1"/>
        <v>-7.3382112113397051</v>
      </c>
      <c r="M14" s="195">
        <f t="shared" si="2"/>
        <v>202103</v>
      </c>
      <c r="N14" s="202">
        <f t="shared" si="3"/>
        <v>-5.6695449241540254</v>
      </c>
      <c r="O14" s="199">
        <v>190493</v>
      </c>
      <c r="P14" s="199">
        <v>11610</v>
      </c>
      <c r="Q14" s="199">
        <f t="shared" si="4"/>
        <v>36111</v>
      </c>
      <c r="R14" s="200">
        <f t="shared" si="5"/>
        <v>-6718</v>
      </c>
    </row>
    <row r="15" spans="1:18" ht="37.5" customHeight="1" x14ac:dyDescent="0.15">
      <c r="A15" s="173" t="s">
        <v>220</v>
      </c>
      <c r="B15" s="201">
        <v>445977</v>
      </c>
      <c r="C15" s="202">
        <v>7.8</v>
      </c>
      <c r="D15" s="199">
        <v>335632</v>
      </c>
      <c r="E15" s="202">
        <v>3.8</v>
      </c>
      <c r="F15" s="199">
        <v>314009</v>
      </c>
      <c r="G15" s="199">
        <v>21623</v>
      </c>
      <c r="H15" s="199">
        <f t="shared" si="0"/>
        <v>110345</v>
      </c>
      <c r="I15" s="200">
        <v>20072</v>
      </c>
      <c r="J15" s="173" t="s">
        <v>220</v>
      </c>
      <c r="K15" s="201">
        <v>408442</v>
      </c>
      <c r="L15" s="202">
        <f t="shared" si="1"/>
        <v>-8.4163533096998275</v>
      </c>
      <c r="M15" s="195">
        <f t="shared" si="2"/>
        <v>307745</v>
      </c>
      <c r="N15" s="202">
        <f t="shared" si="3"/>
        <v>-8.3088024979739714</v>
      </c>
      <c r="O15" s="199">
        <v>285320</v>
      </c>
      <c r="P15" s="199">
        <v>22425</v>
      </c>
      <c r="Q15" s="199">
        <f t="shared" si="4"/>
        <v>100697</v>
      </c>
      <c r="R15" s="200">
        <f t="shared" si="5"/>
        <v>-9648</v>
      </c>
    </row>
    <row r="16" spans="1:18" ht="37.5" customHeight="1" x14ac:dyDescent="0.15">
      <c r="A16" s="173" t="s">
        <v>221</v>
      </c>
      <c r="B16" s="201">
        <v>329650</v>
      </c>
      <c r="C16" s="202">
        <v>11.4</v>
      </c>
      <c r="D16" s="199">
        <v>265630</v>
      </c>
      <c r="E16" s="202">
        <v>7.1</v>
      </c>
      <c r="F16" s="199">
        <v>248883</v>
      </c>
      <c r="G16" s="199">
        <v>16747</v>
      </c>
      <c r="H16" s="199">
        <f t="shared" si="0"/>
        <v>64020</v>
      </c>
      <c r="I16" s="200">
        <v>16114</v>
      </c>
      <c r="J16" s="173" t="s">
        <v>221</v>
      </c>
      <c r="K16" s="201">
        <v>271021</v>
      </c>
      <c r="L16" s="202">
        <f t="shared" si="1"/>
        <v>-17.785226755649933</v>
      </c>
      <c r="M16" s="195">
        <f t="shared" si="2"/>
        <v>230832</v>
      </c>
      <c r="N16" s="202">
        <f t="shared" si="3"/>
        <v>-13.100176937845875</v>
      </c>
      <c r="O16" s="199">
        <v>216637</v>
      </c>
      <c r="P16" s="199">
        <v>14195</v>
      </c>
      <c r="Q16" s="199">
        <f t="shared" si="4"/>
        <v>40189</v>
      </c>
      <c r="R16" s="200">
        <f t="shared" si="5"/>
        <v>-23831</v>
      </c>
    </row>
    <row r="17" spans="1:18" ht="37.5" customHeight="1" x14ac:dyDescent="0.15">
      <c r="A17" s="173" t="s">
        <v>222</v>
      </c>
      <c r="B17" s="201">
        <v>473349</v>
      </c>
      <c r="C17" s="202">
        <v>6.8</v>
      </c>
      <c r="D17" s="199">
        <v>379495</v>
      </c>
      <c r="E17" s="202">
        <v>6.1</v>
      </c>
      <c r="F17" s="199">
        <v>358216</v>
      </c>
      <c r="G17" s="199">
        <v>21279</v>
      </c>
      <c r="H17" s="199">
        <f t="shared" si="0"/>
        <v>93854</v>
      </c>
      <c r="I17" s="200">
        <v>8574</v>
      </c>
      <c r="J17" s="173" t="s">
        <v>222</v>
      </c>
      <c r="K17" s="201">
        <v>487125</v>
      </c>
      <c r="L17" s="202">
        <f t="shared" si="1"/>
        <v>2.91032620751285</v>
      </c>
      <c r="M17" s="195">
        <f t="shared" si="2"/>
        <v>371055</v>
      </c>
      <c r="N17" s="202">
        <f t="shared" si="3"/>
        <v>-2.224008221452193</v>
      </c>
      <c r="O17" s="199">
        <v>339405</v>
      </c>
      <c r="P17" s="199">
        <v>31650</v>
      </c>
      <c r="Q17" s="199">
        <f t="shared" si="4"/>
        <v>116070</v>
      </c>
      <c r="R17" s="200">
        <f t="shared" si="5"/>
        <v>22216</v>
      </c>
    </row>
    <row r="18" spans="1:18" ht="37.5" customHeight="1" x14ac:dyDescent="0.15">
      <c r="A18" s="173" t="s">
        <v>223</v>
      </c>
      <c r="B18" s="201">
        <v>96087</v>
      </c>
      <c r="C18" s="202">
        <v>-2.7</v>
      </c>
      <c r="D18" s="199">
        <v>90618</v>
      </c>
      <c r="E18" s="202">
        <v>-3.8</v>
      </c>
      <c r="F18" s="199">
        <v>88397</v>
      </c>
      <c r="G18" s="199">
        <v>2221</v>
      </c>
      <c r="H18" s="199">
        <f t="shared" si="0"/>
        <v>5469</v>
      </c>
      <c r="I18" s="200">
        <v>980</v>
      </c>
      <c r="J18" s="173" t="s">
        <v>223</v>
      </c>
      <c r="K18" s="201">
        <v>115300</v>
      </c>
      <c r="L18" s="202">
        <f t="shared" si="1"/>
        <v>19.995420816551668</v>
      </c>
      <c r="M18" s="195">
        <f t="shared" si="2"/>
        <v>108220</v>
      </c>
      <c r="N18" s="202">
        <f t="shared" si="3"/>
        <v>19.424396918934427</v>
      </c>
      <c r="O18" s="199">
        <v>103268</v>
      </c>
      <c r="P18" s="199">
        <v>4952</v>
      </c>
      <c r="Q18" s="199">
        <f t="shared" si="4"/>
        <v>7080</v>
      </c>
      <c r="R18" s="200">
        <f t="shared" si="5"/>
        <v>1611</v>
      </c>
    </row>
    <row r="19" spans="1:18" ht="37.5" customHeight="1" x14ac:dyDescent="0.15">
      <c r="A19" s="173" t="s">
        <v>224</v>
      </c>
      <c r="B19" s="201">
        <v>177355</v>
      </c>
      <c r="C19" s="202">
        <v>-2.9</v>
      </c>
      <c r="D19" s="199">
        <v>163662</v>
      </c>
      <c r="E19" s="202">
        <v>-2.5</v>
      </c>
      <c r="F19" s="199">
        <v>157154</v>
      </c>
      <c r="G19" s="199">
        <v>6508</v>
      </c>
      <c r="H19" s="199">
        <f t="shared" si="0"/>
        <v>13693</v>
      </c>
      <c r="I19" s="200">
        <v>-1209</v>
      </c>
      <c r="J19" s="173" t="s">
        <v>224</v>
      </c>
      <c r="K19" s="201">
        <v>171820</v>
      </c>
      <c r="L19" s="202">
        <f t="shared" si="1"/>
        <v>-3.1208592935073725</v>
      </c>
      <c r="M19" s="195">
        <f t="shared" si="2"/>
        <v>163563</v>
      </c>
      <c r="N19" s="202">
        <f t="shared" si="3"/>
        <v>-6.0490523151372953E-2</v>
      </c>
      <c r="O19" s="199">
        <v>157193</v>
      </c>
      <c r="P19" s="199">
        <v>6370</v>
      </c>
      <c r="Q19" s="199">
        <f t="shared" si="4"/>
        <v>8257</v>
      </c>
      <c r="R19" s="200">
        <f t="shared" si="5"/>
        <v>-5436</v>
      </c>
    </row>
    <row r="20" spans="1:18" ht="37.5" customHeight="1" x14ac:dyDescent="0.15">
      <c r="A20" s="173" t="s">
        <v>225</v>
      </c>
      <c r="B20" s="201">
        <v>367837</v>
      </c>
      <c r="C20" s="202">
        <v>2.5</v>
      </c>
      <c r="D20" s="199">
        <v>282215</v>
      </c>
      <c r="E20" s="202">
        <v>-0.2</v>
      </c>
      <c r="F20" s="199">
        <v>279671</v>
      </c>
      <c r="G20" s="199">
        <v>2544</v>
      </c>
      <c r="H20" s="199">
        <f t="shared" si="0"/>
        <v>85622</v>
      </c>
      <c r="I20" s="200">
        <v>9458</v>
      </c>
      <c r="J20" s="173" t="s">
        <v>225</v>
      </c>
      <c r="K20" s="201">
        <v>358976</v>
      </c>
      <c r="L20" s="202">
        <f t="shared" si="1"/>
        <v>-2.4089474413938783</v>
      </c>
      <c r="M20" s="195">
        <f t="shared" si="2"/>
        <v>280112</v>
      </c>
      <c r="N20" s="202">
        <f t="shared" si="3"/>
        <v>-0.74517654979359715</v>
      </c>
      <c r="O20" s="199">
        <v>277423</v>
      </c>
      <c r="P20" s="199">
        <v>2689</v>
      </c>
      <c r="Q20" s="199">
        <f t="shared" si="4"/>
        <v>78864</v>
      </c>
      <c r="R20" s="200">
        <f t="shared" si="5"/>
        <v>-6758</v>
      </c>
    </row>
    <row r="21" spans="1:18" ht="37.5" customHeight="1" x14ac:dyDescent="0.15">
      <c r="A21" s="173" t="s">
        <v>226</v>
      </c>
      <c r="B21" s="201">
        <v>297324</v>
      </c>
      <c r="C21" s="202">
        <v>1.9</v>
      </c>
      <c r="D21" s="199">
        <v>259197</v>
      </c>
      <c r="E21" s="202">
        <v>2.5</v>
      </c>
      <c r="F21" s="199">
        <v>248493</v>
      </c>
      <c r="G21" s="199">
        <v>10704</v>
      </c>
      <c r="H21" s="199">
        <f t="shared" si="0"/>
        <v>38127</v>
      </c>
      <c r="I21" s="200">
        <v>-751</v>
      </c>
      <c r="J21" s="173" t="s">
        <v>226</v>
      </c>
      <c r="K21" s="201">
        <v>320694</v>
      </c>
      <c r="L21" s="202">
        <f t="shared" si="1"/>
        <v>7.8601122008314164</v>
      </c>
      <c r="M21" s="195">
        <f t="shared" si="2"/>
        <v>282870</v>
      </c>
      <c r="N21" s="202">
        <f t="shared" si="3"/>
        <v>9.1332075602726874</v>
      </c>
      <c r="O21" s="199">
        <v>270549</v>
      </c>
      <c r="P21" s="199">
        <v>12321</v>
      </c>
      <c r="Q21" s="199">
        <f t="shared" si="4"/>
        <v>37824</v>
      </c>
      <c r="R21" s="200">
        <f t="shared" si="5"/>
        <v>-303</v>
      </c>
    </row>
    <row r="22" spans="1:18" ht="37.5" customHeight="1" x14ac:dyDescent="0.15">
      <c r="A22" s="173" t="s">
        <v>227</v>
      </c>
      <c r="B22" s="203">
        <v>404462</v>
      </c>
      <c r="C22" s="202">
        <v>8.6999999999999993</v>
      </c>
      <c r="D22" s="199">
        <v>307008</v>
      </c>
      <c r="E22" s="202">
        <v>6.1</v>
      </c>
      <c r="F22" s="199">
        <v>292573</v>
      </c>
      <c r="G22" s="199">
        <v>14435</v>
      </c>
      <c r="H22" s="199">
        <f t="shared" si="0"/>
        <v>97454</v>
      </c>
      <c r="I22" s="200">
        <v>14970</v>
      </c>
      <c r="J22" s="173" t="s">
        <v>227</v>
      </c>
      <c r="K22" s="203">
        <v>359951</v>
      </c>
      <c r="L22" s="202">
        <f t="shared" si="1"/>
        <v>-11.00498934386914</v>
      </c>
      <c r="M22" s="195">
        <f t="shared" si="2"/>
        <v>284802</v>
      </c>
      <c r="N22" s="202">
        <f t="shared" si="3"/>
        <v>-7.2330362726704189</v>
      </c>
      <c r="O22" s="199">
        <v>264508</v>
      </c>
      <c r="P22" s="199">
        <v>20294</v>
      </c>
      <c r="Q22" s="199">
        <f t="shared" si="4"/>
        <v>75149</v>
      </c>
      <c r="R22" s="200">
        <f t="shared" si="5"/>
        <v>-22305</v>
      </c>
    </row>
    <row r="23" spans="1:18" ht="37.5" customHeight="1" x14ac:dyDescent="0.15">
      <c r="A23" s="178" t="s">
        <v>228</v>
      </c>
      <c r="B23" s="203">
        <v>265087</v>
      </c>
      <c r="C23" s="202">
        <v>8.1</v>
      </c>
      <c r="D23" s="199">
        <v>229342</v>
      </c>
      <c r="E23" s="202">
        <v>5.4</v>
      </c>
      <c r="F23" s="199">
        <v>209748</v>
      </c>
      <c r="G23" s="199">
        <v>19594</v>
      </c>
      <c r="H23" s="199">
        <f t="shared" si="0"/>
        <v>35745</v>
      </c>
      <c r="I23" s="200">
        <v>8240</v>
      </c>
      <c r="J23" s="178" t="s">
        <v>228</v>
      </c>
      <c r="K23" s="203">
        <v>247579</v>
      </c>
      <c r="L23" s="202">
        <f t="shared" si="1"/>
        <v>-6.604624142262729</v>
      </c>
      <c r="M23" s="195">
        <f t="shared" si="2"/>
        <v>220151</v>
      </c>
      <c r="N23" s="202">
        <f t="shared" si="3"/>
        <v>-4.0075520401845273</v>
      </c>
      <c r="O23" s="199">
        <v>202276</v>
      </c>
      <c r="P23" s="199">
        <v>17875</v>
      </c>
      <c r="Q23" s="199">
        <f t="shared" si="4"/>
        <v>27428</v>
      </c>
      <c r="R23" s="200">
        <f t="shared" si="5"/>
        <v>-8317</v>
      </c>
    </row>
    <row r="24" spans="1:18" ht="15.95" customHeight="1" x14ac:dyDescent="0.15">
      <c r="A24" s="180"/>
      <c r="B24" s="186"/>
      <c r="C24" s="186"/>
      <c r="D24" s="186"/>
      <c r="E24" s="186"/>
      <c r="F24" s="186"/>
      <c r="G24" s="186"/>
      <c r="H24" s="186"/>
      <c r="I24" s="186"/>
      <c r="J24" s="180"/>
      <c r="K24" s="186"/>
      <c r="L24" s="186"/>
      <c r="M24" s="186"/>
      <c r="N24" s="186"/>
      <c r="O24" s="186"/>
      <c r="P24" s="186"/>
      <c r="Q24" s="186"/>
      <c r="R24" s="181" t="s">
        <v>229</v>
      </c>
    </row>
  </sheetData>
  <mergeCells count="8">
    <mergeCell ref="M5:P5"/>
    <mergeCell ref="Q5:R5"/>
    <mergeCell ref="A5:A6"/>
    <mergeCell ref="B5:C5"/>
    <mergeCell ref="D5:G5"/>
    <mergeCell ref="H5:I5"/>
    <mergeCell ref="J5:J6"/>
    <mergeCell ref="K5:L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U24"/>
  <sheetViews>
    <sheetView zoomScale="110" zoomScaleNormal="110" workbookViewId="0">
      <pane xSplit="1" ySplit="6" topLeftCell="B7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ColWidth="8.75" defaultRowHeight="15" customHeight="1" x14ac:dyDescent="0.15"/>
  <cols>
    <col min="1" max="1" width="18.75" style="208" customWidth="1"/>
    <col min="2" max="2" width="8.75" style="208" customWidth="1"/>
    <col min="3" max="4" width="6.875" style="208" customWidth="1"/>
    <col min="5" max="5" width="8.75" style="208" customWidth="1"/>
    <col min="6" max="7" width="6.875" style="208" customWidth="1"/>
    <col min="8" max="8" width="8.75" style="208" customWidth="1"/>
    <col min="9" max="10" width="6.875" style="208" customWidth="1"/>
    <col min="11" max="11" width="18.75" style="208" customWidth="1"/>
    <col min="12" max="12" width="8.75" style="208" customWidth="1"/>
    <col min="13" max="14" width="6.875" style="208" customWidth="1"/>
    <col min="15" max="15" width="8.75" style="208" customWidth="1"/>
    <col min="16" max="17" width="6.875" style="208" customWidth="1"/>
    <col min="18" max="18" width="8.75" style="208" customWidth="1"/>
    <col min="19" max="20" width="6.875" style="208" customWidth="1"/>
    <col min="21" max="16384" width="8.75" style="208"/>
  </cols>
  <sheetData>
    <row r="1" spans="1:21" s="582" customFormat="1" ht="15" customHeight="1" x14ac:dyDescent="0.15">
      <c r="A1" s="581" t="s">
        <v>760</v>
      </c>
    </row>
    <row r="2" spans="1:21" s="582" customFormat="1" ht="15" customHeight="1" x14ac:dyDescent="0.15"/>
    <row r="3" spans="1:21" ht="15" customHeight="1" x14ac:dyDescent="0.15">
      <c r="A3" s="204" t="s">
        <v>247</v>
      </c>
      <c r="B3" s="205"/>
      <c r="C3" s="205"/>
      <c r="D3" s="205"/>
      <c r="E3" s="206"/>
      <c r="F3" s="206"/>
      <c r="G3" s="206"/>
      <c r="H3" s="206"/>
      <c r="I3" s="206"/>
      <c r="J3" s="206"/>
      <c r="K3" s="207"/>
      <c r="L3" s="206"/>
      <c r="M3" s="206"/>
      <c r="N3" s="206"/>
      <c r="O3" s="206"/>
      <c r="P3" s="206"/>
      <c r="Q3" s="206"/>
      <c r="R3" s="206"/>
      <c r="S3" s="206"/>
      <c r="T3" s="206"/>
    </row>
    <row r="4" spans="1:21" ht="15" customHeight="1" x14ac:dyDescent="0.15">
      <c r="A4" s="187" t="s">
        <v>248</v>
      </c>
      <c r="B4" s="205"/>
      <c r="C4" s="205"/>
      <c r="D4" s="205"/>
      <c r="E4" s="206"/>
      <c r="F4" s="206"/>
      <c r="G4" s="206"/>
      <c r="H4" s="206"/>
      <c r="I4" s="206"/>
      <c r="J4" s="209" t="s">
        <v>249</v>
      </c>
      <c r="K4" s="187" t="s">
        <v>250</v>
      </c>
      <c r="L4" s="206"/>
      <c r="M4" s="206"/>
      <c r="N4" s="206"/>
      <c r="O4" s="206"/>
      <c r="P4" s="206"/>
      <c r="Q4" s="206"/>
      <c r="R4" s="206"/>
      <c r="S4" s="206"/>
      <c r="T4" s="209" t="s">
        <v>251</v>
      </c>
    </row>
    <row r="5" spans="1:21" ht="15" customHeight="1" x14ac:dyDescent="0.15">
      <c r="A5" s="615" t="s">
        <v>252</v>
      </c>
      <c r="B5" s="613" t="s">
        <v>253</v>
      </c>
      <c r="C5" s="613"/>
      <c r="D5" s="613"/>
      <c r="E5" s="613" t="s">
        <v>209</v>
      </c>
      <c r="F5" s="613"/>
      <c r="G5" s="613"/>
      <c r="H5" s="613" t="s">
        <v>210</v>
      </c>
      <c r="I5" s="613"/>
      <c r="J5" s="614"/>
      <c r="K5" s="615" t="s">
        <v>252</v>
      </c>
      <c r="L5" s="613" t="s">
        <v>253</v>
      </c>
      <c r="M5" s="613"/>
      <c r="N5" s="613"/>
      <c r="O5" s="613" t="s">
        <v>209</v>
      </c>
      <c r="P5" s="613"/>
      <c r="Q5" s="613"/>
      <c r="R5" s="613" t="s">
        <v>210</v>
      </c>
      <c r="S5" s="613"/>
      <c r="T5" s="614"/>
    </row>
    <row r="6" spans="1:21" ht="30" customHeight="1" x14ac:dyDescent="0.15">
      <c r="A6" s="616"/>
      <c r="B6" s="210" t="s">
        <v>254</v>
      </c>
      <c r="C6" s="211" t="s">
        <v>255</v>
      </c>
      <c r="D6" s="212" t="s">
        <v>256</v>
      </c>
      <c r="E6" s="210" t="s">
        <v>254</v>
      </c>
      <c r="F6" s="211" t="s">
        <v>255</v>
      </c>
      <c r="G6" s="212" t="s">
        <v>256</v>
      </c>
      <c r="H6" s="210" t="s">
        <v>254</v>
      </c>
      <c r="I6" s="211" t="s">
        <v>255</v>
      </c>
      <c r="J6" s="213" t="s">
        <v>256</v>
      </c>
      <c r="K6" s="616"/>
      <c r="L6" s="210" t="s">
        <v>254</v>
      </c>
      <c r="M6" s="211" t="s">
        <v>255</v>
      </c>
      <c r="N6" s="212" t="s">
        <v>256</v>
      </c>
      <c r="O6" s="210" t="s">
        <v>254</v>
      </c>
      <c r="P6" s="211" t="s">
        <v>255</v>
      </c>
      <c r="Q6" s="212" t="s">
        <v>256</v>
      </c>
      <c r="R6" s="210" t="s">
        <v>254</v>
      </c>
      <c r="S6" s="211" t="s">
        <v>255</v>
      </c>
      <c r="T6" s="213" t="s">
        <v>256</v>
      </c>
    </row>
    <row r="7" spans="1:21" ht="37.5" customHeight="1" x14ac:dyDescent="0.15">
      <c r="A7" s="171" t="s">
        <v>211</v>
      </c>
      <c r="B7" s="214">
        <v>21386.58</v>
      </c>
      <c r="C7" s="215">
        <v>100</v>
      </c>
      <c r="D7" s="215">
        <v>39.200000000000003</v>
      </c>
      <c r="E7" s="214">
        <v>10759.91</v>
      </c>
      <c r="F7" s="215">
        <v>100</v>
      </c>
      <c r="G7" s="216">
        <v>21.7</v>
      </c>
      <c r="H7" s="214">
        <v>10626.68</v>
      </c>
      <c r="I7" s="215">
        <v>100</v>
      </c>
      <c r="J7" s="216">
        <v>56.8</v>
      </c>
      <c r="K7" s="171" t="s">
        <v>211</v>
      </c>
      <c r="L7" s="214">
        <v>22152</v>
      </c>
      <c r="M7" s="215">
        <v>100</v>
      </c>
      <c r="N7" s="215">
        <v>40.4</v>
      </c>
      <c r="O7" s="214">
        <v>10998</v>
      </c>
      <c r="P7" s="215">
        <v>100</v>
      </c>
      <c r="Q7" s="216">
        <v>23.5</v>
      </c>
      <c r="R7" s="214">
        <v>11154</v>
      </c>
      <c r="S7" s="215">
        <v>100</v>
      </c>
      <c r="T7" s="216">
        <v>57</v>
      </c>
      <c r="U7" s="217"/>
    </row>
    <row r="8" spans="1:21" ht="37.5" customHeight="1" x14ac:dyDescent="0.15">
      <c r="A8" s="173" t="s">
        <v>212</v>
      </c>
      <c r="B8" s="218" t="s">
        <v>244</v>
      </c>
      <c r="C8" s="219" t="s">
        <v>245</v>
      </c>
      <c r="D8" s="218" t="s">
        <v>244</v>
      </c>
      <c r="E8" s="218" t="s">
        <v>244</v>
      </c>
      <c r="F8" s="218" t="s">
        <v>246</v>
      </c>
      <c r="G8" s="218" t="s">
        <v>244</v>
      </c>
      <c r="H8" s="218" t="s">
        <v>244</v>
      </c>
      <c r="I8" s="218" t="s">
        <v>246</v>
      </c>
      <c r="J8" s="218" t="s">
        <v>244</v>
      </c>
      <c r="K8" s="173" t="s">
        <v>212</v>
      </c>
      <c r="L8" s="218" t="s">
        <v>244</v>
      </c>
      <c r="M8" s="218" t="s">
        <v>246</v>
      </c>
      <c r="N8" s="218" t="s">
        <v>244</v>
      </c>
      <c r="O8" s="218" t="s">
        <v>244</v>
      </c>
      <c r="P8" s="218" t="s">
        <v>246</v>
      </c>
      <c r="Q8" s="218" t="s">
        <v>244</v>
      </c>
      <c r="R8" s="218" t="s">
        <v>244</v>
      </c>
      <c r="S8" s="218" t="s">
        <v>246</v>
      </c>
      <c r="T8" s="218" t="s">
        <v>244</v>
      </c>
      <c r="U8" s="217"/>
    </row>
    <row r="9" spans="1:21" ht="37.5" customHeight="1" x14ac:dyDescent="0.15">
      <c r="A9" s="173" t="s">
        <v>214</v>
      </c>
      <c r="B9" s="220">
        <v>936.69</v>
      </c>
      <c r="C9" s="221">
        <f t="shared" ref="C9:C23" si="0">B9/$B$7*100</f>
        <v>4.3798026612950736</v>
      </c>
      <c r="D9" s="222">
        <v>7.5</v>
      </c>
      <c r="E9" s="220">
        <v>729.31</v>
      </c>
      <c r="F9" s="221">
        <f t="shared" ref="F9:F23" si="1">E9/$E$7*100</f>
        <v>6.7780306712602618</v>
      </c>
      <c r="G9" s="223">
        <v>3.9</v>
      </c>
      <c r="H9" s="220">
        <v>207.38</v>
      </c>
      <c r="I9" s="221">
        <f t="shared" ref="I9:I23" si="2">H9/$H$7*100</f>
        <v>1.9515031976120483</v>
      </c>
      <c r="J9" s="223">
        <v>20.2</v>
      </c>
      <c r="K9" s="173" t="s">
        <v>214</v>
      </c>
      <c r="L9" s="220">
        <v>1001</v>
      </c>
      <c r="M9" s="221">
        <f t="shared" ref="M9:M23" si="3">L9/$L$7*100</f>
        <v>4.518779342723005</v>
      </c>
      <c r="N9" s="222">
        <v>6.4</v>
      </c>
      <c r="O9" s="220">
        <v>794</v>
      </c>
      <c r="P9" s="221">
        <f t="shared" ref="P9:P23" si="4">O9/$O$7*100</f>
        <v>7.2194944535370063</v>
      </c>
      <c r="Q9" s="223">
        <v>1.1000000000000001</v>
      </c>
      <c r="R9" s="220">
        <v>206</v>
      </c>
      <c r="S9" s="221">
        <f t="shared" ref="S9:S23" si="5">R9/$R$7*100</f>
        <v>1.8468710776403083</v>
      </c>
      <c r="T9" s="223">
        <v>26.3</v>
      </c>
      <c r="U9" s="217"/>
    </row>
    <row r="10" spans="1:21" ht="37.5" customHeight="1" x14ac:dyDescent="0.15">
      <c r="A10" s="173" t="s">
        <v>215</v>
      </c>
      <c r="B10" s="220">
        <v>3783.09</v>
      </c>
      <c r="C10" s="221">
        <f t="shared" si="0"/>
        <v>17.689083528081628</v>
      </c>
      <c r="D10" s="222">
        <v>18.2</v>
      </c>
      <c r="E10" s="220">
        <v>2620.75</v>
      </c>
      <c r="F10" s="221">
        <f t="shared" si="1"/>
        <v>24.356616365750273</v>
      </c>
      <c r="G10" s="223">
        <v>6.7</v>
      </c>
      <c r="H10" s="220">
        <v>1162.3399999999999</v>
      </c>
      <c r="I10" s="221">
        <f t="shared" si="2"/>
        <v>10.93794110672383</v>
      </c>
      <c r="J10" s="223">
        <v>44.1</v>
      </c>
      <c r="K10" s="173" t="s">
        <v>215</v>
      </c>
      <c r="L10" s="220">
        <v>3774</v>
      </c>
      <c r="M10" s="221">
        <f t="shared" si="3"/>
        <v>17.036836403033586</v>
      </c>
      <c r="N10" s="222">
        <v>18.5</v>
      </c>
      <c r="O10" s="220">
        <v>2635</v>
      </c>
      <c r="P10" s="221">
        <f t="shared" si="4"/>
        <v>23.958901618476087</v>
      </c>
      <c r="Q10" s="223">
        <v>6.9</v>
      </c>
      <c r="R10" s="220">
        <v>1139</v>
      </c>
      <c r="S10" s="221">
        <f t="shared" si="5"/>
        <v>10.211583288506365</v>
      </c>
      <c r="T10" s="223">
        <v>45.3</v>
      </c>
      <c r="U10" s="217"/>
    </row>
    <row r="11" spans="1:21" ht="37.5" customHeight="1" x14ac:dyDescent="0.15">
      <c r="A11" s="173" t="s">
        <v>216</v>
      </c>
      <c r="B11" s="220">
        <v>71.98</v>
      </c>
      <c r="C11" s="221">
        <f t="shared" si="0"/>
        <v>0.33656620179570551</v>
      </c>
      <c r="D11" s="222">
        <v>5.0999999999999996</v>
      </c>
      <c r="E11" s="220">
        <v>64.5</v>
      </c>
      <c r="F11" s="221">
        <f t="shared" si="1"/>
        <v>0.59944739314734041</v>
      </c>
      <c r="G11" s="223">
        <v>5.7</v>
      </c>
      <c r="H11" s="220">
        <v>7.47</v>
      </c>
      <c r="I11" s="221">
        <f t="shared" si="2"/>
        <v>7.0294767509701997E-2</v>
      </c>
      <c r="J11" s="223">
        <v>0.2</v>
      </c>
      <c r="K11" s="173" t="s">
        <v>216</v>
      </c>
      <c r="L11" s="220">
        <v>55</v>
      </c>
      <c r="M11" s="221">
        <f t="shared" si="3"/>
        <v>0.24828457927049477</v>
      </c>
      <c r="N11" s="222">
        <v>6.1</v>
      </c>
      <c r="O11" s="220">
        <v>46</v>
      </c>
      <c r="P11" s="221">
        <f t="shared" si="4"/>
        <v>0.41825786506637574</v>
      </c>
      <c r="Q11" s="223">
        <v>3.6</v>
      </c>
      <c r="R11" s="220">
        <v>8</v>
      </c>
      <c r="S11" s="221">
        <f t="shared" si="5"/>
        <v>7.1723148646225574E-2</v>
      </c>
      <c r="T11" s="223">
        <v>20.399999999999999</v>
      </c>
      <c r="U11" s="217"/>
    </row>
    <row r="12" spans="1:21" ht="37.5" customHeight="1" x14ac:dyDescent="0.15">
      <c r="A12" s="173" t="s">
        <v>217</v>
      </c>
      <c r="B12" s="220">
        <v>176.46</v>
      </c>
      <c r="C12" s="221">
        <f t="shared" si="0"/>
        <v>0.82509685980647673</v>
      </c>
      <c r="D12" s="222">
        <v>3.8</v>
      </c>
      <c r="E12" s="220">
        <v>114.29</v>
      </c>
      <c r="F12" s="221">
        <f t="shared" si="1"/>
        <v>1.0621836056249543</v>
      </c>
      <c r="G12" s="223">
        <v>2.4</v>
      </c>
      <c r="H12" s="220">
        <v>62.17</v>
      </c>
      <c r="I12" s="221">
        <f t="shared" si="2"/>
        <v>0.58503690710551182</v>
      </c>
      <c r="J12" s="223">
        <v>6.7</v>
      </c>
      <c r="K12" s="173" t="s">
        <v>217</v>
      </c>
      <c r="L12" s="220">
        <v>161</v>
      </c>
      <c r="M12" s="221">
        <f t="shared" si="3"/>
        <v>0.72679667750090282</v>
      </c>
      <c r="N12" s="222">
        <v>6.3</v>
      </c>
      <c r="O12" s="220">
        <v>102</v>
      </c>
      <c r="P12" s="221">
        <f t="shared" si="4"/>
        <v>0.9274413529732678</v>
      </c>
      <c r="Q12" s="223">
        <v>1.8</v>
      </c>
      <c r="R12" s="220">
        <v>58</v>
      </c>
      <c r="S12" s="221">
        <f t="shared" si="5"/>
        <v>0.51999282768513533</v>
      </c>
      <c r="T12" s="223">
        <v>14</v>
      </c>
      <c r="U12" s="217"/>
    </row>
    <row r="13" spans="1:21" ht="37.5" customHeight="1" x14ac:dyDescent="0.15">
      <c r="A13" s="173" t="s">
        <v>218</v>
      </c>
      <c r="B13" s="220">
        <v>1931.51</v>
      </c>
      <c r="C13" s="221">
        <f t="shared" si="0"/>
        <v>9.0314112868911245</v>
      </c>
      <c r="D13" s="222">
        <v>48.5</v>
      </c>
      <c r="E13" s="220">
        <v>1137.83</v>
      </c>
      <c r="F13" s="221">
        <f t="shared" si="1"/>
        <v>10.57471670302075</v>
      </c>
      <c r="G13" s="223">
        <v>25.8</v>
      </c>
      <c r="H13" s="220">
        <v>793.68</v>
      </c>
      <c r="I13" s="221">
        <f t="shared" si="2"/>
        <v>7.4687484708300236</v>
      </c>
      <c r="J13" s="223">
        <v>81</v>
      </c>
      <c r="K13" s="173" t="s">
        <v>218</v>
      </c>
      <c r="L13" s="220">
        <v>2012</v>
      </c>
      <c r="M13" s="221">
        <f t="shared" si="3"/>
        <v>9.0827013362224616</v>
      </c>
      <c r="N13" s="222">
        <v>48.9</v>
      </c>
      <c r="O13" s="220">
        <v>1207</v>
      </c>
      <c r="P13" s="221">
        <f t="shared" si="4"/>
        <v>10.974722676850336</v>
      </c>
      <c r="Q13" s="223">
        <v>26.8</v>
      </c>
      <c r="R13" s="220">
        <v>805</v>
      </c>
      <c r="S13" s="221">
        <f t="shared" si="5"/>
        <v>7.2171418325264485</v>
      </c>
      <c r="T13" s="223">
        <v>82.2</v>
      </c>
      <c r="U13" s="217"/>
    </row>
    <row r="14" spans="1:21" ht="37.5" customHeight="1" x14ac:dyDescent="0.15">
      <c r="A14" s="173" t="s">
        <v>219</v>
      </c>
      <c r="B14" s="220">
        <v>4422.49</v>
      </c>
      <c r="C14" s="221">
        <f t="shared" si="0"/>
        <v>20.678808860509719</v>
      </c>
      <c r="D14" s="222">
        <v>50.3</v>
      </c>
      <c r="E14" s="220">
        <v>2174.67</v>
      </c>
      <c r="F14" s="221">
        <f t="shared" si="1"/>
        <v>20.210856782259331</v>
      </c>
      <c r="G14" s="223">
        <v>26.8</v>
      </c>
      <c r="H14" s="220">
        <v>2247.8200000000002</v>
      </c>
      <c r="I14" s="221">
        <f t="shared" si="2"/>
        <v>21.152608340516512</v>
      </c>
      <c r="J14" s="223">
        <v>73</v>
      </c>
      <c r="K14" s="173" t="s">
        <v>219</v>
      </c>
      <c r="L14" s="220">
        <v>4632</v>
      </c>
      <c r="M14" s="221">
        <f t="shared" si="3"/>
        <v>20.910075839653306</v>
      </c>
      <c r="N14" s="222">
        <v>56.5</v>
      </c>
      <c r="O14" s="220">
        <v>2018</v>
      </c>
      <c r="P14" s="221">
        <f t="shared" si="4"/>
        <v>18.348790689216223</v>
      </c>
      <c r="Q14" s="223">
        <v>31.4</v>
      </c>
      <c r="R14" s="220">
        <v>2613</v>
      </c>
      <c r="S14" s="221">
        <f t="shared" si="5"/>
        <v>23.426573426573427</v>
      </c>
      <c r="T14" s="223">
        <v>75.900000000000006</v>
      </c>
      <c r="U14" s="217"/>
    </row>
    <row r="15" spans="1:21" ht="37.5" customHeight="1" x14ac:dyDescent="0.15">
      <c r="A15" s="173" t="s">
        <v>220</v>
      </c>
      <c r="B15" s="220">
        <v>444.98</v>
      </c>
      <c r="C15" s="221">
        <f t="shared" si="0"/>
        <v>2.0806505762024594</v>
      </c>
      <c r="D15" s="222">
        <v>11.3</v>
      </c>
      <c r="E15" s="220">
        <v>145.49</v>
      </c>
      <c r="F15" s="221">
        <f t="shared" si="1"/>
        <v>1.3521488562636677</v>
      </c>
      <c r="G15" s="223">
        <v>1.8</v>
      </c>
      <c r="H15" s="220">
        <v>299.5</v>
      </c>
      <c r="I15" s="221">
        <f t="shared" si="2"/>
        <v>2.8183778941306219</v>
      </c>
      <c r="J15" s="223">
        <v>15.9</v>
      </c>
      <c r="K15" s="173" t="s">
        <v>220</v>
      </c>
      <c r="L15" s="220">
        <v>436</v>
      </c>
      <c r="M15" s="221">
        <f t="shared" si="3"/>
        <v>1.9682195738533768</v>
      </c>
      <c r="N15" s="222">
        <v>15.2</v>
      </c>
      <c r="O15" s="220">
        <v>131</v>
      </c>
      <c r="P15" s="221">
        <f t="shared" si="4"/>
        <v>1.1911256592107657</v>
      </c>
      <c r="Q15" s="223">
        <v>3.7</v>
      </c>
      <c r="R15" s="220">
        <v>304</v>
      </c>
      <c r="S15" s="221">
        <f t="shared" si="5"/>
        <v>2.7254796485565715</v>
      </c>
      <c r="T15" s="223">
        <v>20.100000000000001</v>
      </c>
      <c r="U15" s="217"/>
    </row>
    <row r="16" spans="1:21" ht="37.5" customHeight="1" x14ac:dyDescent="0.15">
      <c r="A16" s="173" t="s">
        <v>221</v>
      </c>
      <c r="B16" s="220">
        <v>248.68</v>
      </c>
      <c r="C16" s="221">
        <f t="shared" si="0"/>
        <v>1.1627852606634628</v>
      </c>
      <c r="D16" s="222">
        <v>27.9</v>
      </c>
      <c r="E16" s="220">
        <v>158.88999999999999</v>
      </c>
      <c r="F16" s="221">
        <f t="shared" si="1"/>
        <v>1.4766852139097817</v>
      </c>
      <c r="G16" s="223">
        <v>16.8</v>
      </c>
      <c r="H16" s="220">
        <v>89.78</v>
      </c>
      <c r="I16" s="221">
        <f t="shared" si="2"/>
        <v>0.84485464886493233</v>
      </c>
      <c r="J16" s="223">
        <v>47.5</v>
      </c>
      <c r="K16" s="173" t="s">
        <v>221</v>
      </c>
      <c r="L16" s="220">
        <v>287</v>
      </c>
      <c r="M16" s="221">
        <f t="shared" si="3"/>
        <v>1.2955940772842183</v>
      </c>
      <c r="N16" s="222">
        <v>41.2</v>
      </c>
      <c r="O16" s="220">
        <v>177</v>
      </c>
      <c r="P16" s="221">
        <f t="shared" si="4"/>
        <v>1.609383524277141</v>
      </c>
      <c r="Q16" s="223">
        <v>34.9</v>
      </c>
      <c r="R16" s="220">
        <v>110</v>
      </c>
      <c r="S16" s="221">
        <f t="shared" si="5"/>
        <v>0.98619329388560162</v>
      </c>
      <c r="T16" s="223">
        <v>51.5</v>
      </c>
      <c r="U16" s="217"/>
    </row>
    <row r="17" spans="1:21" ht="37.5" customHeight="1" x14ac:dyDescent="0.15">
      <c r="A17" s="173" t="s">
        <v>222</v>
      </c>
      <c r="B17" s="220">
        <v>398.61</v>
      </c>
      <c r="C17" s="221">
        <f t="shared" si="0"/>
        <v>1.863832365904226</v>
      </c>
      <c r="D17" s="222">
        <v>13.1</v>
      </c>
      <c r="E17" s="220">
        <v>272.51</v>
      </c>
      <c r="F17" s="221">
        <f t="shared" si="1"/>
        <v>2.5326420016524303</v>
      </c>
      <c r="G17" s="223">
        <v>4.3</v>
      </c>
      <c r="H17" s="220">
        <v>126.1</v>
      </c>
      <c r="I17" s="221">
        <f t="shared" si="2"/>
        <v>1.18663590133513</v>
      </c>
      <c r="J17" s="223">
        <v>31.7</v>
      </c>
      <c r="K17" s="173" t="s">
        <v>222</v>
      </c>
      <c r="L17" s="220">
        <v>433</v>
      </c>
      <c r="M17" s="221">
        <f t="shared" si="3"/>
        <v>1.9546767786204406</v>
      </c>
      <c r="N17" s="222">
        <v>11.3</v>
      </c>
      <c r="O17" s="220">
        <v>309</v>
      </c>
      <c r="P17" s="221">
        <f t="shared" si="4"/>
        <v>2.8096017457719586</v>
      </c>
      <c r="Q17" s="223">
        <v>5</v>
      </c>
      <c r="R17" s="220">
        <v>123</v>
      </c>
      <c r="S17" s="221">
        <f t="shared" si="5"/>
        <v>1.1027434104357181</v>
      </c>
      <c r="T17" s="223">
        <v>26.8</v>
      </c>
      <c r="U17" s="217"/>
    </row>
    <row r="18" spans="1:21" ht="37.5" customHeight="1" x14ac:dyDescent="0.15">
      <c r="A18" s="173" t="s">
        <v>223</v>
      </c>
      <c r="B18" s="220">
        <v>1888.92</v>
      </c>
      <c r="C18" s="221">
        <f t="shared" si="0"/>
        <v>8.8322677118080595</v>
      </c>
      <c r="D18" s="222">
        <v>84.8</v>
      </c>
      <c r="E18" s="220">
        <v>598.78</v>
      </c>
      <c r="F18" s="221">
        <f t="shared" si="1"/>
        <v>5.5649164351746432</v>
      </c>
      <c r="G18" s="223">
        <v>75.599999999999994</v>
      </c>
      <c r="H18" s="220">
        <v>1290.1600000000001</v>
      </c>
      <c r="I18" s="221">
        <f t="shared" si="2"/>
        <v>12.140762684112065</v>
      </c>
      <c r="J18" s="223">
        <v>89</v>
      </c>
      <c r="K18" s="173" t="s">
        <v>223</v>
      </c>
      <c r="L18" s="220">
        <v>2079</v>
      </c>
      <c r="M18" s="221">
        <f t="shared" si="3"/>
        <v>9.3851570964247024</v>
      </c>
      <c r="N18" s="222">
        <v>83</v>
      </c>
      <c r="O18" s="220">
        <v>688</v>
      </c>
      <c r="P18" s="221">
        <f t="shared" si="4"/>
        <v>6.2556828514275322</v>
      </c>
      <c r="Q18" s="223">
        <v>73.599999999999994</v>
      </c>
      <c r="R18" s="220">
        <v>1391</v>
      </c>
      <c r="S18" s="221">
        <f t="shared" si="5"/>
        <v>12.470862470862471</v>
      </c>
      <c r="T18" s="223">
        <v>87.6</v>
      </c>
      <c r="U18" s="217"/>
    </row>
    <row r="19" spans="1:21" ht="37.5" customHeight="1" x14ac:dyDescent="0.15">
      <c r="A19" s="173" t="s">
        <v>224</v>
      </c>
      <c r="B19" s="220">
        <v>624.34</v>
      </c>
      <c r="C19" s="221">
        <f t="shared" si="0"/>
        <v>2.9193073413327419</v>
      </c>
      <c r="D19" s="222">
        <v>60.2</v>
      </c>
      <c r="E19" s="220">
        <v>311.55</v>
      </c>
      <c r="F19" s="221">
        <f t="shared" si="1"/>
        <v>2.8954703152721537</v>
      </c>
      <c r="G19" s="223">
        <v>48</v>
      </c>
      <c r="H19" s="220">
        <v>312.79000000000002</v>
      </c>
      <c r="I19" s="221">
        <f t="shared" si="2"/>
        <v>2.9434404724711762</v>
      </c>
      <c r="J19" s="223">
        <v>72.3</v>
      </c>
      <c r="K19" s="173" t="s">
        <v>224</v>
      </c>
      <c r="L19" s="220">
        <v>666</v>
      </c>
      <c r="M19" s="221">
        <f t="shared" si="3"/>
        <v>3.0065005417118091</v>
      </c>
      <c r="N19" s="222">
        <v>60.7</v>
      </c>
      <c r="O19" s="220">
        <v>303</v>
      </c>
      <c r="P19" s="221">
        <f t="shared" si="4"/>
        <v>2.7550463720676488</v>
      </c>
      <c r="Q19" s="223">
        <v>47.2</v>
      </c>
      <c r="R19" s="220">
        <v>363</v>
      </c>
      <c r="S19" s="221">
        <f t="shared" si="5"/>
        <v>3.2544378698224854</v>
      </c>
      <c r="T19" s="223">
        <v>72.2</v>
      </c>
      <c r="U19" s="217"/>
    </row>
    <row r="20" spans="1:21" ht="37.5" customHeight="1" x14ac:dyDescent="0.15">
      <c r="A20" s="173" t="s">
        <v>225</v>
      </c>
      <c r="B20" s="220">
        <v>1210.67</v>
      </c>
      <c r="C20" s="221">
        <f t="shared" si="0"/>
        <v>5.6608864063351874</v>
      </c>
      <c r="D20" s="222">
        <v>33.1</v>
      </c>
      <c r="E20" s="220">
        <v>503.98</v>
      </c>
      <c r="F20" s="221">
        <f t="shared" si="1"/>
        <v>4.6838681736185528</v>
      </c>
      <c r="G20" s="223">
        <v>27.3</v>
      </c>
      <c r="H20" s="220">
        <v>706.7</v>
      </c>
      <c r="I20" s="221">
        <f t="shared" si="2"/>
        <v>6.6502425969352617</v>
      </c>
      <c r="J20" s="223">
        <v>37</v>
      </c>
      <c r="K20" s="173" t="s">
        <v>225</v>
      </c>
      <c r="L20" s="220">
        <v>1205</v>
      </c>
      <c r="M20" s="221">
        <f t="shared" si="3"/>
        <v>5.4396894185626579</v>
      </c>
      <c r="N20" s="222">
        <v>34</v>
      </c>
      <c r="O20" s="220">
        <v>543</v>
      </c>
      <c r="P20" s="221">
        <f t="shared" si="4"/>
        <v>4.9372613202400437</v>
      </c>
      <c r="Q20" s="223">
        <v>33.9</v>
      </c>
      <c r="R20" s="220">
        <v>661</v>
      </c>
      <c r="S20" s="221">
        <f t="shared" si="5"/>
        <v>5.926125156894388</v>
      </c>
      <c r="T20" s="223">
        <v>34</v>
      </c>
      <c r="U20" s="217"/>
    </row>
    <row r="21" spans="1:21" ht="37.5" customHeight="1" x14ac:dyDescent="0.15">
      <c r="A21" s="173" t="s">
        <v>226</v>
      </c>
      <c r="B21" s="220">
        <v>3461.03</v>
      </c>
      <c r="C21" s="221">
        <f t="shared" si="0"/>
        <v>16.183185904431657</v>
      </c>
      <c r="D21" s="222">
        <v>36.5</v>
      </c>
      <c r="E21" s="220">
        <v>879.86</v>
      </c>
      <c r="F21" s="221">
        <f t="shared" si="1"/>
        <v>8.1772059431723871</v>
      </c>
      <c r="G21" s="223">
        <v>30.2</v>
      </c>
      <c r="H21" s="220">
        <v>2581.17</v>
      </c>
      <c r="I21" s="221">
        <f t="shared" si="2"/>
        <v>24.289524103482933</v>
      </c>
      <c r="J21" s="223">
        <v>38.700000000000003</v>
      </c>
      <c r="K21" s="173" t="s">
        <v>226</v>
      </c>
      <c r="L21" s="220">
        <v>3525</v>
      </c>
      <c r="M21" s="221">
        <f t="shared" si="3"/>
        <v>15.912784398699891</v>
      </c>
      <c r="N21" s="222">
        <v>32.799999999999997</v>
      </c>
      <c r="O21" s="220">
        <v>930</v>
      </c>
      <c r="P21" s="221">
        <f t="shared" si="4"/>
        <v>8.4560829241680313</v>
      </c>
      <c r="Q21" s="223">
        <v>32</v>
      </c>
      <c r="R21" s="220">
        <v>2594</v>
      </c>
      <c r="S21" s="221">
        <f t="shared" si="5"/>
        <v>23.256230948538644</v>
      </c>
      <c r="T21" s="223">
        <v>33.1</v>
      </c>
      <c r="U21" s="217"/>
    </row>
    <row r="22" spans="1:21" ht="37.5" customHeight="1" x14ac:dyDescent="0.15">
      <c r="A22" s="173" t="s">
        <v>227</v>
      </c>
      <c r="B22" s="220">
        <v>168.1</v>
      </c>
      <c r="C22" s="221">
        <f t="shared" si="0"/>
        <v>0.78600692583853971</v>
      </c>
      <c r="D22" s="222">
        <v>20.7</v>
      </c>
      <c r="E22" s="220">
        <v>110.37</v>
      </c>
      <c r="F22" s="221">
        <f t="shared" si="1"/>
        <v>1.0257520741344492</v>
      </c>
      <c r="G22" s="223">
        <v>13.1</v>
      </c>
      <c r="H22" s="220">
        <v>57.73</v>
      </c>
      <c r="I22" s="221">
        <f t="shared" si="2"/>
        <v>0.54325527822424302</v>
      </c>
      <c r="J22" s="223">
        <v>35</v>
      </c>
      <c r="K22" s="173" t="s">
        <v>227</v>
      </c>
      <c r="L22" s="220">
        <v>231</v>
      </c>
      <c r="M22" s="221">
        <f t="shared" si="3"/>
        <v>1.0427952329360781</v>
      </c>
      <c r="N22" s="222">
        <v>23.4</v>
      </c>
      <c r="O22" s="220">
        <v>140</v>
      </c>
      <c r="P22" s="221">
        <f t="shared" si="4"/>
        <v>1.2729587197672305</v>
      </c>
      <c r="Q22" s="223">
        <v>7.9</v>
      </c>
      <c r="R22" s="220">
        <v>91</v>
      </c>
      <c r="S22" s="221">
        <f t="shared" si="5"/>
        <v>0.81585081585081576</v>
      </c>
      <c r="T22" s="223">
        <v>46.9</v>
      </c>
      <c r="U22" s="217"/>
    </row>
    <row r="23" spans="1:21" ht="37.5" customHeight="1" x14ac:dyDescent="0.15">
      <c r="A23" s="178" t="s">
        <v>228</v>
      </c>
      <c r="B23" s="220">
        <v>1617.81</v>
      </c>
      <c r="C23" s="221">
        <f t="shared" si="0"/>
        <v>7.5646035972090893</v>
      </c>
      <c r="D23" s="223">
        <v>36.9</v>
      </c>
      <c r="E23" s="220">
        <v>936.03</v>
      </c>
      <c r="F23" s="221">
        <f t="shared" si="1"/>
        <v>8.6992363319024051</v>
      </c>
      <c r="G23" s="223">
        <v>20</v>
      </c>
      <c r="H23" s="220">
        <v>681.78</v>
      </c>
      <c r="I23" s="221">
        <f t="shared" si="2"/>
        <v>6.4157384997007529</v>
      </c>
      <c r="J23" s="223">
        <v>60.2</v>
      </c>
      <c r="K23" s="178" t="s">
        <v>228</v>
      </c>
      <c r="L23" s="220">
        <v>1648</v>
      </c>
      <c r="M23" s="221">
        <f t="shared" si="3"/>
        <v>7.4395088479595533</v>
      </c>
      <c r="N23" s="223">
        <v>35</v>
      </c>
      <c r="O23" s="220">
        <v>968</v>
      </c>
      <c r="P23" s="221">
        <f t="shared" si="4"/>
        <v>8.8016002909619928</v>
      </c>
      <c r="Q23" s="223">
        <v>21.4</v>
      </c>
      <c r="R23" s="220">
        <v>680</v>
      </c>
      <c r="S23" s="221">
        <f t="shared" si="5"/>
        <v>6.0964676349291738</v>
      </c>
      <c r="T23" s="223">
        <v>54.5</v>
      </c>
      <c r="U23" s="217"/>
    </row>
    <row r="24" spans="1:21" ht="15" customHeight="1" x14ac:dyDescent="0.15">
      <c r="A24" s="224" t="s">
        <v>257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4"/>
      <c r="L24" s="225"/>
      <c r="M24" s="225"/>
      <c r="N24" s="225"/>
      <c r="O24" s="225"/>
      <c r="P24" s="225"/>
      <c r="Q24" s="225"/>
      <c r="R24" s="225"/>
      <c r="S24" s="225"/>
      <c r="T24" s="226" t="s">
        <v>229</v>
      </c>
    </row>
  </sheetData>
  <mergeCells count="8">
    <mergeCell ref="O5:Q5"/>
    <mergeCell ref="R5:T5"/>
    <mergeCell ref="A5:A6"/>
    <mergeCell ref="B5:D5"/>
    <mergeCell ref="E5:G5"/>
    <mergeCell ref="H5:J5"/>
    <mergeCell ref="K5:K6"/>
    <mergeCell ref="L5:N5"/>
  </mergeCells>
  <phoneticPr fontId="2"/>
  <dataValidations count="1">
    <dataValidation type="whole" allowBlank="1" showInputMessage="1" showErrorMessage="1" errorTitle="入力エラー" error="入力した値に誤りがあります" sqref="A7:A9 A11:A19 K7:K9 K11:K19">
      <formula1>-999999999999</formula1>
      <formula2>999999999999</formula2>
    </dataValidation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122" customWidth="1"/>
    <col min="2" max="2" width="8.625" style="122" customWidth="1"/>
    <col min="3" max="9" width="8.25" style="122" customWidth="1"/>
    <col min="10" max="10" width="8.625" style="122" customWidth="1"/>
    <col min="11" max="16384" width="8.75" style="122"/>
  </cols>
  <sheetData>
    <row r="1" spans="1:10" ht="15" customHeight="1" x14ac:dyDescent="0.15">
      <c r="A1" s="579" t="s">
        <v>760</v>
      </c>
    </row>
    <row r="3" spans="1:10" ht="15" customHeight="1" x14ac:dyDescent="0.15">
      <c r="A3" s="227" t="s">
        <v>258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s="35" customFormat="1" ht="15" customHeight="1" x14ac:dyDescent="0.15">
      <c r="A4" s="228"/>
      <c r="B4" s="228"/>
      <c r="C4" s="228"/>
      <c r="D4" s="228"/>
      <c r="E4" s="228"/>
      <c r="F4" s="228"/>
      <c r="G4" s="228"/>
      <c r="H4" s="228"/>
      <c r="I4" s="228"/>
      <c r="J4" s="37" t="s">
        <v>259</v>
      </c>
    </row>
    <row r="5" spans="1:10" s="231" customFormat="1" ht="15" customHeight="1" x14ac:dyDescent="0.15">
      <c r="A5" s="103" t="s">
        <v>164</v>
      </c>
      <c r="B5" s="229" t="s">
        <v>260</v>
      </c>
      <c r="C5" s="230" t="s">
        <v>261</v>
      </c>
      <c r="D5" s="230" t="s">
        <v>262</v>
      </c>
      <c r="E5" s="230" t="s">
        <v>263</v>
      </c>
      <c r="F5" s="230" t="s">
        <v>264</v>
      </c>
      <c r="G5" s="230" t="s">
        <v>265</v>
      </c>
      <c r="H5" s="230" t="s">
        <v>266</v>
      </c>
      <c r="I5" s="230" t="s">
        <v>267</v>
      </c>
      <c r="J5" s="230" t="s">
        <v>37</v>
      </c>
    </row>
    <row r="6" spans="1:10" s="35" customFormat="1" ht="15" customHeight="1" x14ac:dyDescent="0.15">
      <c r="A6" s="45" t="s">
        <v>169</v>
      </c>
      <c r="B6" s="232">
        <v>45</v>
      </c>
      <c r="C6" s="233">
        <v>10</v>
      </c>
      <c r="D6" s="233">
        <v>7</v>
      </c>
      <c r="E6" s="233">
        <v>5</v>
      </c>
      <c r="F6" s="233">
        <v>0</v>
      </c>
      <c r="G6" s="233">
        <v>1</v>
      </c>
      <c r="H6" s="233">
        <v>0</v>
      </c>
      <c r="I6" s="233">
        <v>16</v>
      </c>
      <c r="J6" s="233">
        <v>6</v>
      </c>
    </row>
    <row r="7" spans="1:10" s="35" customFormat="1" ht="15" customHeight="1" x14ac:dyDescent="0.15">
      <c r="A7" s="45" t="s">
        <v>40</v>
      </c>
      <c r="B7" s="232">
        <v>34</v>
      </c>
      <c r="C7" s="233">
        <v>6</v>
      </c>
      <c r="D7" s="233">
        <v>5</v>
      </c>
      <c r="E7" s="233">
        <v>13</v>
      </c>
      <c r="F7" s="233">
        <v>0</v>
      </c>
      <c r="G7" s="233">
        <v>0</v>
      </c>
      <c r="H7" s="233">
        <v>1</v>
      </c>
      <c r="I7" s="233">
        <v>9</v>
      </c>
      <c r="J7" s="233">
        <v>0</v>
      </c>
    </row>
    <row r="8" spans="1:10" s="35" customFormat="1" ht="15" customHeight="1" x14ac:dyDescent="0.15">
      <c r="A8" s="45" t="s">
        <v>41</v>
      </c>
      <c r="B8" s="232">
        <v>63</v>
      </c>
      <c r="C8" s="128">
        <v>10</v>
      </c>
      <c r="D8" s="128">
        <v>15</v>
      </c>
      <c r="E8" s="128">
        <v>18</v>
      </c>
      <c r="F8" s="128">
        <v>0</v>
      </c>
      <c r="G8" s="128">
        <v>0</v>
      </c>
      <c r="H8" s="128">
        <v>7</v>
      </c>
      <c r="I8" s="128">
        <v>10</v>
      </c>
      <c r="J8" s="128">
        <v>3</v>
      </c>
    </row>
    <row r="9" spans="1:10" s="35" customFormat="1" ht="15" customHeight="1" x14ac:dyDescent="0.15">
      <c r="A9" s="131"/>
      <c r="B9" s="131"/>
      <c r="C9" s="131"/>
      <c r="D9" s="131"/>
      <c r="E9" s="131"/>
      <c r="F9" s="131"/>
      <c r="G9" s="131"/>
      <c r="H9" s="131"/>
      <c r="I9" s="131"/>
      <c r="J9" s="132" t="s">
        <v>268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122" customWidth="1"/>
    <col min="2" max="4" width="25" style="122" customWidth="1"/>
    <col min="5" max="16384" width="8.75" style="122"/>
  </cols>
  <sheetData>
    <row r="1" spans="1:4" ht="15" customHeight="1" x14ac:dyDescent="0.15">
      <c r="A1" s="579" t="s">
        <v>760</v>
      </c>
    </row>
    <row r="3" spans="1:4" ht="15" customHeight="1" x14ac:dyDescent="0.15">
      <c r="A3" s="34" t="s">
        <v>269</v>
      </c>
    </row>
    <row r="4" spans="1:4" ht="15" customHeight="1" x14ac:dyDescent="0.15">
      <c r="D4" s="37" t="s">
        <v>270</v>
      </c>
    </row>
    <row r="5" spans="1:4" ht="15" customHeight="1" x14ac:dyDescent="0.15">
      <c r="A5" s="234" t="s">
        <v>164</v>
      </c>
      <c r="B5" s="235" t="s">
        <v>271</v>
      </c>
      <c r="C5" s="235" t="s">
        <v>272</v>
      </c>
      <c r="D5" s="235" t="s">
        <v>273</v>
      </c>
    </row>
    <row r="6" spans="1:4" ht="15" customHeight="1" x14ac:dyDescent="0.15">
      <c r="A6" s="45" t="s">
        <v>169</v>
      </c>
      <c r="B6" s="236">
        <v>4208</v>
      </c>
      <c r="C6" s="236">
        <v>5199</v>
      </c>
      <c r="D6" s="236">
        <v>1233</v>
      </c>
    </row>
    <row r="7" spans="1:4" ht="15" customHeight="1" x14ac:dyDescent="0.15">
      <c r="A7" s="45" t="s">
        <v>40</v>
      </c>
      <c r="B7" s="236">
        <v>4591</v>
      </c>
      <c r="C7" s="236">
        <v>5116</v>
      </c>
      <c r="D7" s="236">
        <v>1220</v>
      </c>
    </row>
    <row r="8" spans="1:4" ht="15" customHeight="1" x14ac:dyDescent="0.15">
      <c r="A8" s="45" t="s">
        <v>41</v>
      </c>
      <c r="B8" s="236">
        <v>4540</v>
      </c>
      <c r="C8" s="236">
        <v>4648</v>
      </c>
      <c r="D8" s="236">
        <v>1245</v>
      </c>
    </row>
    <row r="9" spans="1:4" ht="15" customHeight="1" x14ac:dyDescent="0.15">
      <c r="A9" s="237"/>
      <c r="B9" s="237"/>
      <c r="C9" s="237"/>
      <c r="D9" s="132" t="s">
        <v>268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122" customWidth="1"/>
    <col min="2" max="5" width="18.75" style="122" customWidth="1"/>
    <col min="6" max="16384" width="8.75" style="122"/>
  </cols>
  <sheetData>
    <row r="1" spans="1:5" ht="15" customHeight="1" x14ac:dyDescent="0.15">
      <c r="A1" s="579" t="s">
        <v>760</v>
      </c>
    </row>
    <row r="3" spans="1:5" ht="15" customHeight="1" x14ac:dyDescent="0.15">
      <c r="A3" s="238" t="s">
        <v>274</v>
      </c>
    </row>
    <row r="4" spans="1:5" ht="15" customHeight="1" x14ac:dyDescent="0.15">
      <c r="B4" s="239"/>
      <c r="C4" s="239"/>
      <c r="D4" s="239"/>
      <c r="E4" s="240" t="s">
        <v>163</v>
      </c>
    </row>
    <row r="5" spans="1:5" ht="15" customHeight="1" x14ac:dyDescent="0.15">
      <c r="A5" s="38" t="s">
        <v>164</v>
      </c>
      <c r="B5" s="241" t="s">
        <v>275</v>
      </c>
      <c r="C5" s="241" t="s">
        <v>276</v>
      </c>
      <c r="D5" s="241" t="s">
        <v>277</v>
      </c>
      <c r="E5" s="241" t="s">
        <v>278</v>
      </c>
    </row>
    <row r="6" spans="1:5" ht="15" customHeight="1" x14ac:dyDescent="0.15">
      <c r="A6" s="45" t="s">
        <v>169</v>
      </c>
      <c r="B6" s="242">
        <v>105</v>
      </c>
      <c r="C6" s="242">
        <v>275</v>
      </c>
      <c r="D6" s="242">
        <v>96</v>
      </c>
      <c r="E6" s="242">
        <v>37</v>
      </c>
    </row>
    <row r="7" spans="1:5" ht="15" customHeight="1" x14ac:dyDescent="0.15">
      <c r="A7" s="45" t="s">
        <v>40</v>
      </c>
      <c r="B7" s="242">
        <v>156</v>
      </c>
      <c r="C7" s="242">
        <v>373</v>
      </c>
      <c r="D7" s="242">
        <v>119</v>
      </c>
      <c r="E7" s="242">
        <v>42</v>
      </c>
    </row>
    <row r="8" spans="1:5" ht="15" customHeight="1" x14ac:dyDescent="0.15">
      <c r="A8" s="45" t="s">
        <v>41</v>
      </c>
      <c r="B8" s="242">
        <v>184</v>
      </c>
      <c r="C8" s="242">
        <v>421</v>
      </c>
      <c r="D8" s="242">
        <v>144</v>
      </c>
      <c r="E8" s="242">
        <v>43</v>
      </c>
    </row>
    <row r="9" spans="1:5" ht="15" customHeight="1" x14ac:dyDescent="0.15">
      <c r="A9" s="237"/>
      <c r="B9" s="237"/>
      <c r="C9" s="237"/>
      <c r="D9" s="237"/>
      <c r="E9" s="243" t="s">
        <v>268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28"/>
  <sheetViews>
    <sheetView zoomScale="110" zoomScaleNormal="110" workbookViewId="0"/>
  </sheetViews>
  <sheetFormatPr defaultColWidth="8.75" defaultRowHeight="15" customHeight="1" x14ac:dyDescent="0.15"/>
  <cols>
    <col min="1" max="1" width="6.25" style="246" customWidth="1"/>
    <col min="2" max="2" width="13.75" style="246" customWidth="1"/>
    <col min="3" max="3" width="25" style="246" customWidth="1"/>
    <col min="4" max="6" width="13.75" style="246" customWidth="1"/>
    <col min="7" max="16384" width="8.75" style="246"/>
  </cols>
  <sheetData>
    <row r="1" spans="1:6" s="583" customFormat="1" ht="15" customHeight="1" x14ac:dyDescent="0.15">
      <c r="A1" s="581" t="s">
        <v>760</v>
      </c>
    </row>
    <row r="2" spans="1:6" s="583" customFormat="1" ht="15" customHeight="1" x14ac:dyDescent="0.15"/>
    <row r="3" spans="1:6" ht="15" customHeight="1" x14ac:dyDescent="0.15">
      <c r="A3" s="244" t="s">
        <v>279</v>
      </c>
      <c r="B3" s="245"/>
      <c r="C3" s="245"/>
      <c r="D3" s="245"/>
      <c r="E3" s="245"/>
      <c r="F3" s="245"/>
    </row>
    <row r="4" spans="1:6" ht="15" customHeight="1" x14ac:dyDescent="0.15">
      <c r="A4" s="247" t="s">
        <v>280</v>
      </c>
      <c r="B4" s="248"/>
      <c r="C4" s="249"/>
      <c r="D4" s="250"/>
      <c r="E4" s="250"/>
      <c r="F4" s="251" t="s">
        <v>281</v>
      </c>
    </row>
    <row r="5" spans="1:6" ht="15" customHeight="1" x14ac:dyDescent="0.15">
      <c r="A5" s="617" t="s">
        <v>282</v>
      </c>
      <c r="B5" s="617"/>
      <c r="C5" s="618"/>
      <c r="D5" s="252" t="s">
        <v>283</v>
      </c>
      <c r="E5" s="253" t="s">
        <v>284</v>
      </c>
      <c r="F5" s="254" t="s">
        <v>285</v>
      </c>
    </row>
    <row r="6" spans="1:6" ht="15" customHeight="1" x14ac:dyDescent="0.15">
      <c r="A6" s="619" t="s">
        <v>286</v>
      </c>
      <c r="B6" s="622" t="s">
        <v>287</v>
      </c>
      <c r="C6" s="623"/>
      <c r="D6" s="255">
        <v>1700</v>
      </c>
      <c r="E6" s="255">
        <v>500</v>
      </c>
      <c r="F6" s="255">
        <v>2200</v>
      </c>
    </row>
    <row r="7" spans="1:6" ht="15" customHeight="1" x14ac:dyDescent="0.15">
      <c r="A7" s="620"/>
      <c r="B7" s="624" t="s">
        <v>288</v>
      </c>
      <c r="C7" s="625"/>
      <c r="D7" s="256">
        <v>6600</v>
      </c>
      <c r="E7" s="256">
        <v>1500</v>
      </c>
      <c r="F7" s="256">
        <v>8100</v>
      </c>
    </row>
    <row r="8" spans="1:6" ht="15" customHeight="1" x14ac:dyDescent="0.15">
      <c r="A8" s="620"/>
      <c r="B8" s="624" t="s">
        <v>289</v>
      </c>
      <c r="C8" s="625"/>
      <c r="D8" s="257" t="s">
        <v>245</v>
      </c>
      <c r="E8" s="256">
        <v>500</v>
      </c>
      <c r="F8" s="256">
        <v>500</v>
      </c>
    </row>
    <row r="9" spans="1:6" ht="15" customHeight="1" x14ac:dyDescent="0.15">
      <c r="A9" s="621"/>
      <c r="B9" s="626" t="s">
        <v>290</v>
      </c>
      <c r="C9" s="627"/>
      <c r="D9" s="256">
        <v>8300</v>
      </c>
      <c r="E9" s="256">
        <v>2500</v>
      </c>
      <c r="F9" s="256">
        <v>10800</v>
      </c>
    </row>
    <row r="10" spans="1:6" ht="15" customHeight="1" x14ac:dyDescent="0.15">
      <c r="A10" s="632" t="s">
        <v>291</v>
      </c>
      <c r="B10" s="632"/>
      <c r="C10" s="258"/>
      <c r="D10" s="259">
        <v>500</v>
      </c>
      <c r="E10" s="259">
        <v>1400</v>
      </c>
      <c r="F10" s="259">
        <v>1900</v>
      </c>
    </row>
    <row r="11" spans="1:6" ht="15" customHeight="1" x14ac:dyDescent="0.15">
      <c r="A11" s="633" t="s">
        <v>292</v>
      </c>
      <c r="B11" s="260" t="s">
        <v>293</v>
      </c>
      <c r="C11" s="261"/>
      <c r="D11" s="256">
        <v>6500</v>
      </c>
      <c r="E11" s="256">
        <v>2800</v>
      </c>
      <c r="F11" s="256">
        <v>9400</v>
      </c>
    </row>
    <row r="12" spans="1:6" ht="15" customHeight="1" x14ac:dyDescent="0.15">
      <c r="A12" s="634"/>
      <c r="B12" s="636" t="s">
        <v>294</v>
      </c>
      <c r="C12" s="262" t="s">
        <v>295</v>
      </c>
      <c r="D12" s="263">
        <v>66800</v>
      </c>
      <c r="E12" s="263">
        <v>32300</v>
      </c>
      <c r="F12" s="263">
        <v>99100</v>
      </c>
    </row>
    <row r="13" spans="1:6" ht="15" customHeight="1" x14ac:dyDescent="0.15">
      <c r="A13" s="634"/>
      <c r="B13" s="637"/>
      <c r="C13" s="264" t="s">
        <v>296</v>
      </c>
      <c r="D13" s="256">
        <v>4400</v>
      </c>
      <c r="E13" s="256">
        <v>26500</v>
      </c>
      <c r="F13" s="256">
        <v>30900</v>
      </c>
    </row>
    <row r="14" spans="1:6" ht="15" customHeight="1" x14ac:dyDescent="0.15">
      <c r="A14" s="634"/>
      <c r="B14" s="637"/>
      <c r="C14" s="264" t="s">
        <v>297</v>
      </c>
      <c r="D14" s="256">
        <v>7200</v>
      </c>
      <c r="E14" s="256">
        <v>9600</v>
      </c>
      <c r="F14" s="256">
        <v>16700</v>
      </c>
    </row>
    <row r="15" spans="1:6" ht="15" customHeight="1" x14ac:dyDescent="0.15">
      <c r="A15" s="634"/>
      <c r="B15" s="637"/>
      <c r="C15" s="265" t="s">
        <v>298</v>
      </c>
      <c r="D15" s="256">
        <v>800</v>
      </c>
      <c r="E15" s="256">
        <v>3400</v>
      </c>
      <c r="F15" s="256">
        <v>4200</v>
      </c>
    </row>
    <row r="16" spans="1:6" ht="15" customHeight="1" x14ac:dyDescent="0.15">
      <c r="A16" s="634"/>
      <c r="B16" s="637"/>
      <c r="C16" s="264" t="s">
        <v>299</v>
      </c>
      <c r="D16" s="256">
        <v>5700</v>
      </c>
      <c r="E16" s="256">
        <v>1500</v>
      </c>
      <c r="F16" s="256">
        <v>7200</v>
      </c>
    </row>
    <row r="17" spans="1:6" ht="15" customHeight="1" x14ac:dyDescent="0.15">
      <c r="A17" s="634"/>
      <c r="B17" s="637"/>
      <c r="C17" s="264" t="s">
        <v>300</v>
      </c>
      <c r="D17" s="256">
        <v>500</v>
      </c>
      <c r="E17" s="256">
        <v>500</v>
      </c>
      <c r="F17" s="256">
        <v>1000</v>
      </c>
    </row>
    <row r="18" spans="1:6" ht="15" customHeight="1" x14ac:dyDescent="0.15">
      <c r="A18" s="634"/>
      <c r="B18" s="638"/>
      <c r="C18" s="266" t="s">
        <v>301</v>
      </c>
      <c r="D18" s="256">
        <v>85300</v>
      </c>
      <c r="E18" s="256">
        <v>73800</v>
      </c>
      <c r="F18" s="256">
        <v>159100</v>
      </c>
    </row>
    <row r="19" spans="1:6" ht="15" customHeight="1" x14ac:dyDescent="0.15">
      <c r="A19" s="634"/>
      <c r="B19" s="639" t="s">
        <v>302</v>
      </c>
      <c r="C19" s="640"/>
      <c r="D19" s="263">
        <v>91800</v>
      </c>
      <c r="E19" s="263">
        <v>76700</v>
      </c>
      <c r="F19" s="263">
        <v>168500</v>
      </c>
    </row>
    <row r="20" spans="1:6" ht="15" customHeight="1" x14ac:dyDescent="0.15">
      <c r="A20" s="635"/>
      <c r="B20" s="641" t="s">
        <v>303</v>
      </c>
      <c r="C20" s="627"/>
      <c r="D20" s="267">
        <f>IFERROR(D19/D21*100,"")</f>
        <v>90.981169474727452</v>
      </c>
      <c r="E20" s="267">
        <f>IFERROR(E19/E21*100,"")</f>
        <v>94.925742574257427</v>
      </c>
      <c r="F20" s="267">
        <f>IFERROR(F19/F21*100,"")</f>
        <v>92.735277930654931</v>
      </c>
    </row>
    <row r="21" spans="1:6" ht="15" customHeight="1" x14ac:dyDescent="0.15">
      <c r="A21" s="642" t="s">
        <v>304</v>
      </c>
      <c r="B21" s="642"/>
      <c r="C21" s="643"/>
      <c r="D21" s="268">
        <v>100900</v>
      </c>
      <c r="E21" s="268">
        <v>80800</v>
      </c>
      <c r="F21" s="268">
        <v>181700</v>
      </c>
    </row>
    <row r="22" spans="1:6" ht="15" customHeight="1" x14ac:dyDescent="0.15">
      <c r="A22" s="628" t="s">
        <v>305</v>
      </c>
      <c r="B22" s="630" t="s">
        <v>306</v>
      </c>
      <c r="C22" s="269" t="s">
        <v>307</v>
      </c>
      <c r="D22" s="267">
        <f>IFERROR(D12/D19*100,"")</f>
        <v>72.766884531590421</v>
      </c>
      <c r="E22" s="267">
        <f>IFERROR(E12/E19*100,"")</f>
        <v>42.112125162972617</v>
      </c>
      <c r="F22" s="267">
        <f>IFERROR(F12/F19*100,"")</f>
        <v>58.813056379821958</v>
      </c>
    </row>
    <row r="23" spans="1:6" ht="15" customHeight="1" x14ac:dyDescent="0.15">
      <c r="A23" s="629"/>
      <c r="B23" s="631"/>
      <c r="C23" s="270" t="s">
        <v>308</v>
      </c>
      <c r="D23" s="267">
        <f>IFERROR(SUM(D13:D14)/D19*100,"")</f>
        <v>12.636165577342048</v>
      </c>
      <c r="E23" s="267">
        <f>IFERROR(SUM(E13:E14)/E19*100,"")</f>
        <v>47.066492829204691</v>
      </c>
      <c r="F23" s="267">
        <f>IFERROR(SUM(F13:F14)/F19*100,"")</f>
        <v>28.249258160237389</v>
      </c>
    </row>
    <row r="24" spans="1:6" ht="15" customHeight="1" x14ac:dyDescent="0.15">
      <c r="A24" s="271" t="s">
        <v>309</v>
      </c>
      <c r="B24" s="272"/>
      <c r="C24" s="272"/>
      <c r="D24" s="272"/>
      <c r="E24" s="272"/>
      <c r="F24" s="272"/>
    </row>
    <row r="25" spans="1:6" ht="15" customHeight="1" x14ac:dyDescent="0.15">
      <c r="A25" s="273" t="s">
        <v>310</v>
      </c>
      <c r="B25" s="273"/>
      <c r="C25" s="273"/>
      <c r="D25" s="273"/>
      <c r="E25" s="273"/>
      <c r="F25" s="273"/>
    </row>
    <row r="26" spans="1:6" ht="15" customHeight="1" x14ac:dyDescent="0.15">
      <c r="A26" s="273" t="s">
        <v>311</v>
      </c>
      <c r="B26" s="273"/>
      <c r="C26" s="273"/>
      <c r="D26" s="273"/>
      <c r="E26" s="273"/>
      <c r="F26" s="273"/>
    </row>
    <row r="27" spans="1:6" ht="15" customHeight="1" x14ac:dyDescent="0.15">
      <c r="A27" s="273" t="s">
        <v>312</v>
      </c>
      <c r="B27" s="273" t="s">
        <v>313</v>
      </c>
      <c r="C27" s="273"/>
      <c r="D27" s="273"/>
      <c r="E27" s="273"/>
      <c r="F27" s="273"/>
    </row>
    <row r="28" spans="1:6" ht="15" customHeight="1" x14ac:dyDescent="0.15">
      <c r="A28" s="273"/>
      <c r="B28" s="273"/>
      <c r="C28" s="273"/>
      <c r="D28" s="273"/>
      <c r="E28" s="273"/>
      <c r="F28" s="274" t="s">
        <v>314</v>
      </c>
    </row>
  </sheetData>
  <mergeCells count="14">
    <mergeCell ref="A22:A23"/>
    <mergeCell ref="B22:B23"/>
    <mergeCell ref="A10:B10"/>
    <mergeCell ref="A11:A20"/>
    <mergeCell ref="B12:B18"/>
    <mergeCell ref="B19:C19"/>
    <mergeCell ref="B20:C20"/>
    <mergeCell ref="A21:C21"/>
    <mergeCell ref="A5:C5"/>
    <mergeCell ref="A6:A9"/>
    <mergeCell ref="B6:C6"/>
    <mergeCell ref="B7:C7"/>
    <mergeCell ref="B8:C8"/>
    <mergeCell ref="B9:C9"/>
  </mergeCells>
  <phoneticPr fontId="2"/>
  <dataValidations count="1">
    <dataValidation imeMode="off" allowBlank="1" showInputMessage="1" showErrorMessage="1" sqref="D6:F23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28"/>
  <sheetViews>
    <sheetView zoomScale="110" zoomScaleNormal="110" workbookViewId="0"/>
  </sheetViews>
  <sheetFormatPr defaultColWidth="9" defaultRowHeight="15" customHeight="1" x14ac:dyDescent="0.15"/>
  <cols>
    <col min="1" max="1" width="22.5" style="292" customWidth="1"/>
    <col min="2" max="7" width="10.625" style="292" customWidth="1"/>
    <col min="8" max="8" width="9" style="292"/>
    <col min="9" max="9" width="8.75" style="292" customWidth="1"/>
    <col min="10" max="16384" width="9" style="292"/>
  </cols>
  <sheetData>
    <row r="1" spans="1:7" s="276" customFormat="1" ht="15" customHeight="1" x14ac:dyDescent="0.15">
      <c r="A1" s="581" t="s">
        <v>760</v>
      </c>
    </row>
    <row r="2" spans="1:7" s="276" customFormat="1" ht="15" customHeight="1" x14ac:dyDescent="0.15"/>
    <row r="3" spans="1:7" s="276" customFormat="1" ht="15" customHeight="1" x14ac:dyDescent="0.15">
      <c r="A3" s="275" t="s">
        <v>315</v>
      </c>
    </row>
    <row r="4" spans="1:7" s="276" customFormat="1" ht="15" customHeight="1" x14ac:dyDescent="0.15">
      <c r="A4" s="277" t="s">
        <v>316</v>
      </c>
      <c r="G4" s="278" t="s">
        <v>317</v>
      </c>
    </row>
    <row r="5" spans="1:7" s="276" customFormat="1" ht="15" customHeight="1" x14ac:dyDescent="0.15">
      <c r="A5" s="644" t="s">
        <v>318</v>
      </c>
      <c r="B5" s="645" t="s">
        <v>319</v>
      </c>
      <c r="C5" s="645" t="s">
        <v>320</v>
      </c>
      <c r="D5" s="645" t="s">
        <v>321</v>
      </c>
      <c r="E5" s="646" t="s">
        <v>322</v>
      </c>
      <c r="F5" s="647"/>
      <c r="G5" s="647"/>
    </row>
    <row r="6" spans="1:7" s="276" customFormat="1" ht="15" customHeight="1" x14ac:dyDescent="0.15">
      <c r="A6" s="644"/>
      <c r="B6" s="645"/>
      <c r="C6" s="645"/>
      <c r="D6" s="645"/>
      <c r="E6" s="279" t="s">
        <v>319</v>
      </c>
      <c r="F6" s="279" t="s">
        <v>320</v>
      </c>
      <c r="G6" s="280" t="s">
        <v>321</v>
      </c>
    </row>
    <row r="7" spans="1:7" s="276" customFormat="1" ht="15" customHeight="1" x14ac:dyDescent="0.15">
      <c r="A7" s="281" t="s">
        <v>323</v>
      </c>
      <c r="B7" s="282">
        <v>100900</v>
      </c>
      <c r="C7" s="282">
        <v>80800</v>
      </c>
      <c r="D7" s="282">
        <v>181700</v>
      </c>
      <c r="E7" s="282">
        <v>91800</v>
      </c>
      <c r="F7" s="282">
        <v>76700</v>
      </c>
      <c r="G7" s="282">
        <v>168500</v>
      </c>
    </row>
    <row r="8" spans="1:7" s="276" customFormat="1" ht="15" customHeight="1" x14ac:dyDescent="0.15">
      <c r="A8" s="283" t="s">
        <v>324</v>
      </c>
      <c r="B8" s="284">
        <v>3200</v>
      </c>
      <c r="C8" s="284">
        <v>6900</v>
      </c>
      <c r="D8" s="284">
        <v>10100</v>
      </c>
      <c r="E8" s="284">
        <v>1900</v>
      </c>
      <c r="F8" s="284">
        <v>5700</v>
      </c>
      <c r="G8" s="284">
        <v>7600</v>
      </c>
    </row>
    <row r="9" spans="1:7" s="276" customFormat="1" ht="15" customHeight="1" x14ac:dyDescent="0.15">
      <c r="A9" s="283" t="s">
        <v>325</v>
      </c>
      <c r="B9" s="284">
        <v>8300</v>
      </c>
      <c r="C9" s="284">
        <v>12500</v>
      </c>
      <c r="D9" s="284">
        <v>20800</v>
      </c>
      <c r="E9" s="284">
        <v>7100</v>
      </c>
      <c r="F9" s="284">
        <v>12300</v>
      </c>
      <c r="G9" s="284">
        <v>19400</v>
      </c>
    </row>
    <row r="10" spans="1:7" s="276" customFormat="1" ht="15" customHeight="1" x14ac:dyDescent="0.15">
      <c r="A10" s="283" t="s">
        <v>326</v>
      </c>
      <c r="B10" s="284">
        <v>1600</v>
      </c>
      <c r="C10" s="284">
        <v>10900</v>
      </c>
      <c r="D10" s="284">
        <v>12500</v>
      </c>
      <c r="E10" s="284">
        <v>1400</v>
      </c>
      <c r="F10" s="284">
        <v>10900</v>
      </c>
      <c r="G10" s="284">
        <v>12200</v>
      </c>
    </row>
    <row r="11" spans="1:7" s="276" customFormat="1" ht="15" customHeight="1" x14ac:dyDescent="0.15">
      <c r="A11" s="283" t="s">
        <v>327</v>
      </c>
      <c r="B11" s="284">
        <v>3600</v>
      </c>
      <c r="C11" s="284">
        <v>7000</v>
      </c>
      <c r="D11" s="284">
        <v>10600</v>
      </c>
      <c r="E11" s="284">
        <v>3200</v>
      </c>
      <c r="F11" s="284">
        <v>6400</v>
      </c>
      <c r="G11" s="284">
        <v>9600</v>
      </c>
    </row>
    <row r="12" spans="1:7" s="276" customFormat="1" ht="15" customHeight="1" x14ac:dyDescent="0.15">
      <c r="A12" s="283" t="s">
        <v>328</v>
      </c>
      <c r="B12" s="284">
        <v>4300</v>
      </c>
      <c r="C12" s="284">
        <v>6700</v>
      </c>
      <c r="D12" s="284">
        <v>11000</v>
      </c>
      <c r="E12" s="284">
        <v>3400</v>
      </c>
      <c r="F12" s="284">
        <v>6700</v>
      </c>
      <c r="G12" s="284">
        <v>10100</v>
      </c>
    </row>
    <row r="13" spans="1:7" s="276" customFormat="1" ht="15" customHeight="1" x14ac:dyDescent="0.15">
      <c r="A13" s="283" t="s">
        <v>329</v>
      </c>
      <c r="B13" s="284">
        <v>4300</v>
      </c>
      <c r="C13" s="284">
        <v>7500</v>
      </c>
      <c r="D13" s="284">
        <v>11800</v>
      </c>
      <c r="E13" s="284">
        <v>3500</v>
      </c>
      <c r="F13" s="284">
        <v>7500</v>
      </c>
      <c r="G13" s="284">
        <v>11000</v>
      </c>
    </row>
    <row r="14" spans="1:7" s="276" customFormat="1" ht="15" customHeight="1" x14ac:dyDescent="0.15">
      <c r="A14" s="283" t="s">
        <v>330</v>
      </c>
      <c r="B14" s="284">
        <v>14200</v>
      </c>
      <c r="C14" s="284">
        <v>7800</v>
      </c>
      <c r="D14" s="284">
        <v>22000</v>
      </c>
      <c r="E14" s="284">
        <v>13300</v>
      </c>
      <c r="F14" s="284">
        <v>7600</v>
      </c>
      <c r="G14" s="284">
        <v>20800</v>
      </c>
    </row>
    <row r="15" spans="1:7" s="276" customFormat="1" ht="15" customHeight="1" x14ac:dyDescent="0.15">
      <c r="A15" s="283" t="s">
        <v>331</v>
      </c>
      <c r="B15" s="284">
        <v>15800</v>
      </c>
      <c r="C15" s="284">
        <v>8200</v>
      </c>
      <c r="D15" s="284">
        <v>24000</v>
      </c>
      <c r="E15" s="284">
        <v>15500</v>
      </c>
      <c r="F15" s="284">
        <v>8200</v>
      </c>
      <c r="G15" s="284">
        <v>23700</v>
      </c>
    </row>
    <row r="16" spans="1:7" s="276" customFormat="1" ht="15" customHeight="1" x14ac:dyDescent="0.15">
      <c r="A16" s="283" t="s">
        <v>332</v>
      </c>
      <c r="B16" s="284">
        <v>12300</v>
      </c>
      <c r="C16" s="284">
        <v>5400</v>
      </c>
      <c r="D16" s="284">
        <v>17700</v>
      </c>
      <c r="E16" s="284">
        <v>11400</v>
      </c>
      <c r="F16" s="284">
        <v>5400</v>
      </c>
      <c r="G16" s="284">
        <v>16800</v>
      </c>
    </row>
    <row r="17" spans="1:7" s="276" customFormat="1" ht="15" customHeight="1" x14ac:dyDescent="0.15">
      <c r="A17" s="283" t="s">
        <v>333</v>
      </c>
      <c r="B17" s="284">
        <v>10300</v>
      </c>
      <c r="C17" s="284">
        <v>2000</v>
      </c>
      <c r="D17" s="284">
        <v>12300</v>
      </c>
      <c r="E17" s="284">
        <v>10000</v>
      </c>
      <c r="F17" s="284">
        <v>2000</v>
      </c>
      <c r="G17" s="284">
        <v>12000</v>
      </c>
    </row>
    <row r="18" spans="1:7" s="276" customFormat="1" ht="15" customHeight="1" x14ac:dyDescent="0.15">
      <c r="A18" s="283" t="s">
        <v>334</v>
      </c>
      <c r="B18" s="284">
        <v>5300</v>
      </c>
      <c r="C18" s="284">
        <v>300</v>
      </c>
      <c r="D18" s="284">
        <v>5600</v>
      </c>
      <c r="E18" s="284">
        <v>5100</v>
      </c>
      <c r="F18" s="284">
        <v>300</v>
      </c>
      <c r="G18" s="284">
        <v>5400</v>
      </c>
    </row>
    <row r="19" spans="1:7" s="276" customFormat="1" ht="15" customHeight="1" x14ac:dyDescent="0.15">
      <c r="A19" s="283" t="s">
        <v>335</v>
      </c>
      <c r="B19" s="284">
        <v>4300</v>
      </c>
      <c r="C19" s="284">
        <v>900</v>
      </c>
      <c r="D19" s="284">
        <v>5300</v>
      </c>
      <c r="E19" s="284">
        <v>4200</v>
      </c>
      <c r="F19" s="284">
        <v>900</v>
      </c>
      <c r="G19" s="284">
        <v>5100</v>
      </c>
    </row>
    <row r="20" spans="1:7" s="276" customFormat="1" ht="15" customHeight="1" x14ac:dyDescent="0.15">
      <c r="A20" s="283" t="s">
        <v>336</v>
      </c>
      <c r="B20" s="284">
        <v>3000</v>
      </c>
      <c r="C20" s="285" t="s">
        <v>245</v>
      </c>
      <c r="D20" s="284">
        <v>3000</v>
      </c>
      <c r="E20" s="284">
        <v>3000</v>
      </c>
      <c r="F20" s="285" t="s">
        <v>246</v>
      </c>
      <c r="G20" s="284">
        <v>3000</v>
      </c>
    </row>
    <row r="21" spans="1:7" s="276" customFormat="1" ht="15" customHeight="1" x14ac:dyDescent="0.15">
      <c r="A21" s="283" t="s">
        <v>337</v>
      </c>
      <c r="B21" s="284">
        <v>4500</v>
      </c>
      <c r="C21" s="285" t="s">
        <v>246</v>
      </c>
      <c r="D21" s="284">
        <v>4500</v>
      </c>
      <c r="E21" s="284">
        <v>4500</v>
      </c>
      <c r="F21" s="285" t="s">
        <v>246</v>
      </c>
      <c r="G21" s="284">
        <v>4500</v>
      </c>
    </row>
    <row r="22" spans="1:7" s="276" customFormat="1" ht="15" customHeight="1" x14ac:dyDescent="0.15">
      <c r="A22" s="283" t="s">
        <v>338</v>
      </c>
      <c r="B22" s="284">
        <v>1700</v>
      </c>
      <c r="C22" s="286">
        <v>300</v>
      </c>
      <c r="D22" s="284">
        <v>1900</v>
      </c>
      <c r="E22" s="284">
        <v>1700</v>
      </c>
      <c r="F22" s="286">
        <v>300</v>
      </c>
      <c r="G22" s="284">
        <v>1900</v>
      </c>
    </row>
    <row r="23" spans="1:7" s="276" customFormat="1" ht="15" customHeight="1" x14ac:dyDescent="0.15">
      <c r="A23" s="287" t="s">
        <v>339</v>
      </c>
      <c r="B23" s="288">
        <v>1200</v>
      </c>
      <c r="C23" s="285">
        <v>700</v>
      </c>
      <c r="D23" s="288">
        <v>1900</v>
      </c>
      <c r="E23" s="288">
        <v>1000</v>
      </c>
      <c r="F23" s="285">
        <v>400</v>
      </c>
      <c r="G23" s="288">
        <v>1300</v>
      </c>
    </row>
    <row r="24" spans="1:7" s="276" customFormat="1" ht="15" customHeight="1" x14ac:dyDescent="0.15">
      <c r="A24" s="289" t="s">
        <v>309</v>
      </c>
      <c r="B24" s="290"/>
      <c r="C24" s="290"/>
      <c r="D24" s="290"/>
      <c r="E24" s="290"/>
      <c r="F24" s="290"/>
      <c r="G24" s="290"/>
    </row>
    <row r="25" spans="1:7" s="276" customFormat="1" ht="15" customHeight="1" x14ac:dyDescent="0.15">
      <c r="A25" s="289" t="s">
        <v>310</v>
      </c>
    </row>
    <row r="26" spans="1:7" s="276" customFormat="1" ht="15" customHeight="1" x14ac:dyDescent="0.15">
      <c r="A26" s="276" t="s">
        <v>311</v>
      </c>
      <c r="G26" s="291"/>
    </row>
    <row r="27" spans="1:7" s="276" customFormat="1" ht="15" customHeight="1" x14ac:dyDescent="0.15">
      <c r="A27" s="289" t="s">
        <v>340</v>
      </c>
    </row>
    <row r="28" spans="1:7" s="276" customFormat="1" ht="15" customHeight="1" x14ac:dyDescent="0.15">
      <c r="G28" s="291" t="s">
        <v>341</v>
      </c>
    </row>
  </sheetData>
  <mergeCells count="5">
    <mergeCell ref="A5:A6"/>
    <mergeCell ref="B5:B6"/>
    <mergeCell ref="C5:C6"/>
    <mergeCell ref="D5:D6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32"/>
  <sheetViews>
    <sheetView zoomScale="110" zoomScaleNormal="110" zoomScaleSheetLayoutView="115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5" customHeight="1" x14ac:dyDescent="0.15"/>
  <cols>
    <col min="1" max="1" width="30" style="294" customWidth="1"/>
    <col min="2" max="6" width="11.25" style="294" customWidth="1"/>
    <col min="7" max="16384" width="8.75" style="294"/>
  </cols>
  <sheetData>
    <row r="1" spans="1:6" ht="15" customHeight="1" x14ac:dyDescent="0.15">
      <c r="A1" s="584" t="s">
        <v>760</v>
      </c>
    </row>
    <row r="3" spans="1:6" ht="15" customHeight="1" x14ac:dyDescent="0.15">
      <c r="A3" s="293" t="s">
        <v>342</v>
      </c>
    </row>
    <row r="4" spans="1:6" ht="15" customHeight="1" x14ac:dyDescent="0.15">
      <c r="A4" s="295"/>
      <c r="F4" s="296" t="s">
        <v>343</v>
      </c>
    </row>
    <row r="5" spans="1:6" s="299" customFormat="1" ht="15" customHeight="1" x14ac:dyDescent="0.15">
      <c r="A5" s="297" t="s">
        <v>344</v>
      </c>
      <c r="B5" s="298" t="s">
        <v>345</v>
      </c>
      <c r="C5" s="298" t="s">
        <v>346</v>
      </c>
      <c r="D5" s="298" t="s">
        <v>347</v>
      </c>
      <c r="E5" s="298" t="s">
        <v>348</v>
      </c>
      <c r="F5" s="298" t="s">
        <v>349</v>
      </c>
    </row>
    <row r="6" spans="1:6" s="299" customFormat="1" ht="15" customHeight="1" x14ac:dyDescent="0.15">
      <c r="A6" s="300" t="s">
        <v>350</v>
      </c>
      <c r="B6" s="301">
        <v>833911</v>
      </c>
      <c r="C6" s="301">
        <v>853782</v>
      </c>
      <c r="D6" s="301">
        <v>853482</v>
      </c>
      <c r="E6" s="301">
        <v>850249</v>
      </c>
      <c r="F6" s="301">
        <v>837785</v>
      </c>
    </row>
    <row r="7" spans="1:6" s="299" customFormat="1" ht="15" customHeight="1" x14ac:dyDescent="0.15">
      <c r="A7" s="302" t="s">
        <v>240</v>
      </c>
      <c r="B7" s="303">
        <v>-6.5971845816999997E-3</v>
      </c>
      <c r="C7" s="303">
        <v>2.38286819576E-2</v>
      </c>
      <c r="D7" s="303">
        <v>-3.513777521E-4</v>
      </c>
      <c r="E7" s="303">
        <v>-3.7880119321999999E-3</v>
      </c>
      <c r="F7" s="303">
        <v>-1.46592351181E-2</v>
      </c>
    </row>
    <row r="8" spans="1:6" ht="15" customHeight="1" x14ac:dyDescent="0.15">
      <c r="A8" s="304" t="s">
        <v>351</v>
      </c>
      <c r="B8" s="305">
        <v>2453</v>
      </c>
      <c r="C8" s="305">
        <v>2372</v>
      </c>
      <c r="D8" s="305">
        <v>2009</v>
      </c>
      <c r="E8" s="305">
        <v>1204</v>
      </c>
      <c r="F8" s="305">
        <v>1178</v>
      </c>
    </row>
    <row r="9" spans="1:6" ht="15" customHeight="1" x14ac:dyDescent="0.15">
      <c r="A9" s="306" t="s">
        <v>352</v>
      </c>
      <c r="B9" s="305">
        <v>2442</v>
      </c>
      <c r="C9" s="305">
        <v>2364</v>
      </c>
      <c r="D9" s="305">
        <v>2002</v>
      </c>
      <c r="E9" s="305">
        <v>1201</v>
      </c>
      <c r="F9" s="305">
        <v>1172</v>
      </c>
    </row>
    <row r="10" spans="1:6" ht="15" customHeight="1" x14ac:dyDescent="0.15">
      <c r="A10" s="306" t="s">
        <v>353</v>
      </c>
      <c r="B10" s="307">
        <v>8</v>
      </c>
      <c r="C10" s="307">
        <v>5</v>
      </c>
      <c r="D10" s="305">
        <v>4</v>
      </c>
      <c r="E10" s="307" t="s">
        <v>245</v>
      </c>
      <c r="F10" s="307">
        <v>3</v>
      </c>
    </row>
    <row r="11" spans="1:6" ht="15" customHeight="1" x14ac:dyDescent="0.15">
      <c r="A11" s="306" t="s">
        <v>355</v>
      </c>
      <c r="B11" s="305">
        <v>3</v>
      </c>
      <c r="C11" s="305">
        <v>3</v>
      </c>
      <c r="D11" s="305">
        <v>3</v>
      </c>
      <c r="E11" s="305">
        <v>3</v>
      </c>
      <c r="F11" s="305">
        <v>3</v>
      </c>
    </row>
    <row r="12" spans="1:6" ht="15" customHeight="1" x14ac:dyDescent="0.15">
      <c r="A12" s="304" t="s">
        <v>356</v>
      </c>
      <c r="B12" s="305">
        <v>131783</v>
      </c>
      <c r="C12" s="305">
        <v>139085</v>
      </c>
      <c r="D12" s="305">
        <v>134266</v>
      </c>
      <c r="E12" s="305">
        <v>133984</v>
      </c>
      <c r="F12" s="305">
        <v>146391</v>
      </c>
    </row>
    <row r="13" spans="1:6" ht="15" customHeight="1" x14ac:dyDescent="0.15">
      <c r="A13" s="306" t="s">
        <v>357</v>
      </c>
      <c r="B13" s="305" t="s">
        <v>246</v>
      </c>
      <c r="C13" s="305" t="s">
        <v>246</v>
      </c>
      <c r="D13" s="305" t="s">
        <v>246</v>
      </c>
      <c r="E13" s="305" t="s">
        <v>246</v>
      </c>
      <c r="F13" s="305" t="s">
        <v>246</v>
      </c>
    </row>
    <row r="14" spans="1:6" ht="15" customHeight="1" x14ac:dyDescent="0.15">
      <c r="A14" s="306" t="s">
        <v>358</v>
      </c>
      <c r="B14" s="305">
        <v>82106</v>
      </c>
      <c r="C14" s="305">
        <v>87054</v>
      </c>
      <c r="D14" s="305">
        <v>90085</v>
      </c>
      <c r="E14" s="305">
        <v>89765</v>
      </c>
      <c r="F14" s="305">
        <v>97356</v>
      </c>
    </row>
    <row r="15" spans="1:6" ht="15" customHeight="1" x14ac:dyDescent="0.15">
      <c r="A15" s="306" t="s">
        <v>359</v>
      </c>
      <c r="B15" s="305">
        <v>49678</v>
      </c>
      <c r="C15" s="305">
        <v>52031</v>
      </c>
      <c r="D15" s="305">
        <v>44181</v>
      </c>
      <c r="E15" s="305">
        <v>44220</v>
      </c>
      <c r="F15" s="305">
        <v>49035</v>
      </c>
    </row>
    <row r="16" spans="1:6" ht="15" customHeight="1" x14ac:dyDescent="0.15">
      <c r="A16" s="304" t="s">
        <v>360</v>
      </c>
      <c r="B16" s="305">
        <v>695601</v>
      </c>
      <c r="C16" s="305">
        <v>707454</v>
      </c>
      <c r="D16" s="305">
        <v>711820</v>
      </c>
      <c r="E16" s="305">
        <v>710342</v>
      </c>
      <c r="F16" s="305">
        <v>686264</v>
      </c>
    </row>
    <row r="17" spans="1:6" ht="15" customHeight="1" x14ac:dyDescent="0.15">
      <c r="A17" s="306" t="s">
        <v>361</v>
      </c>
      <c r="B17" s="305">
        <v>14326</v>
      </c>
      <c r="C17" s="305">
        <v>14197</v>
      </c>
      <c r="D17" s="305">
        <v>14512</v>
      </c>
      <c r="E17" s="305">
        <v>15734</v>
      </c>
      <c r="F17" s="305">
        <v>17188</v>
      </c>
    </row>
    <row r="18" spans="1:6" ht="15" customHeight="1" x14ac:dyDescent="0.15">
      <c r="A18" s="306" t="s">
        <v>362</v>
      </c>
      <c r="B18" s="305">
        <v>132066</v>
      </c>
      <c r="C18" s="305">
        <v>136012</v>
      </c>
      <c r="D18" s="305">
        <v>135496</v>
      </c>
      <c r="E18" s="305">
        <v>134234</v>
      </c>
      <c r="F18" s="305">
        <v>131540</v>
      </c>
    </row>
    <row r="19" spans="1:6" ht="15" customHeight="1" x14ac:dyDescent="0.15">
      <c r="A19" s="308" t="s">
        <v>363</v>
      </c>
      <c r="B19" s="305">
        <v>41167</v>
      </c>
      <c r="C19" s="305">
        <v>44089</v>
      </c>
      <c r="D19" s="305">
        <v>46445</v>
      </c>
      <c r="E19" s="305">
        <v>47321</v>
      </c>
      <c r="F19" s="305">
        <v>40071</v>
      </c>
    </row>
    <row r="20" spans="1:6" ht="15" customHeight="1" x14ac:dyDescent="0.15">
      <c r="A20" s="308" t="s">
        <v>364</v>
      </c>
      <c r="B20" s="305">
        <v>29835</v>
      </c>
      <c r="C20" s="305">
        <v>30919</v>
      </c>
      <c r="D20" s="305">
        <v>31816</v>
      </c>
      <c r="E20" s="305">
        <v>29809</v>
      </c>
      <c r="F20" s="305">
        <v>20201</v>
      </c>
    </row>
    <row r="21" spans="1:6" ht="15" customHeight="1" x14ac:dyDescent="0.15">
      <c r="A21" s="308" t="s">
        <v>365</v>
      </c>
      <c r="B21" s="305">
        <v>20439</v>
      </c>
      <c r="C21" s="305">
        <v>19617</v>
      </c>
      <c r="D21" s="305">
        <v>19906</v>
      </c>
      <c r="E21" s="305">
        <v>19501</v>
      </c>
      <c r="F21" s="305">
        <v>20751</v>
      </c>
    </row>
    <row r="22" spans="1:6" ht="15" customHeight="1" x14ac:dyDescent="0.15">
      <c r="A22" s="308" t="s">
        <v>366</v>
      </c>
      <c r="B22" s="305">
        <v>41872</v>
      </c>
      <c r="C22" s="305">
        <v>43012</v>
      </c>
      <c r="D22" s="305">
        <v>44381</v>
      </c>
      <c r="E22" s="305">
        <v>43496</v>
      </c>
      <c r="F22" s="305">
        <v>42540</v>
      </c>
    </row>
    <row r="23" spans="1:6" ht="15" customHeight="1" x14ac:dyDescent="0.15">
      <c r="A23" s="306" t="s">
        <v>367</v>
      </c>
      <c r="B23" s="305">
        <v>160798</v>
      </c>
      <c r="C23" s="305">
        <v>160754</v>
      </c>
      <c r="D23" s="305">
        <v>157110</v>
      </c>
      <c r="E23" s="305">
        <v>154840</v>
      </c>
      <c r="F23" s="305">
        <v>151742</v>
      </c>
    </row>
    <row r="24" spans="1:6" ht="15" customHeight="1" x14ac:dyDescent="0.15">
      <c r="A24" s="309" t="s">
        <v>368</v>
      </c>
      <c r="B24" s="305">
        <v>49415</v>
      </c>
      <c r="C24" s="305">
        <v>50294</v>
      </c>
      <c r="D24" s="305">
        <v>50472</v>
      </c>
      <c r="E24" s="305">
        <v>51621</v>
      </c>
      <c r="F24" s="305">
        <v>52322</v>
      </c>
    </row>
    <row r="25" spans="1:6" ht="15" customHeight="1" x14ac:dyDescent="0.15">
      <c r="A25" s="310" t="s">
        <v>369</v>
      </c>
      <c r="B25" s="305">
        <v>42108</v>
      </c>
      <c r="C25" s="305">
        <v>42616</v>
      </c>
      <c r="D25" s="305">
        <v>43059</v>
      </c>
      <c r="E25" s="305">
        <v>43638</v>
      </c>
      <c r="F25" s="305">
        <v>43555</v>
      </c>
    </row>
    <row r="26" spans="1:6" ht="15" customHeight="1" x14ac:dyDescent="0.15">
      <c r="A26" s="302" t="s">
        <v>370</v>
      </c>
      <c r="B26" s="305">
        <v>41470</v>
      </c>
      <c r="C26" s="305">
        <v>42239</v>
      </c>
      <c r="D26" s="305">
        <v>42183</v>
      </c>
      <c r="E26" s="305">
        <v>42469</v>
      </c>
      <c r="F26" s="305">
        <v>42709</v>
      </c>
    </row>
    <row r="27" spans="1:6" ht="15" customHeight="1" x14ac:dyDescent="0.15">
      <c r="A27" s="302" t="s">
        <v>371</v>
      </c>
      <c r="B27" s="311">
        <v>89911</v>
      </c>
      <c r="C27" s="311">
        <v>90908</v>
      </c>
      <c r="D27" s="311">
        <v>93360</v>
      </c>
      <c r="E27" s="311">
        <v>94933</v>
      </c>
      <c r="F27" s="311">
        <v>94037</v>
      </c>
    </row>
    <row r="28" spans="1:6" ht="15" customHeight="1" x14ac:dyDescent="0.15">
      <c r="A28" s="302" t="s">
        <v>372</v>
      </c>
      <c r="B28" s="311">
        <v>32194</v>
      </c>
      <c r="C28" s="311">
        <v>32796</v>
      </c>
      <c r="D28" s="311">
        <v>33081</v>
      </c>
      <c r="E28" s="311">
        <v>32745</v>
      </c>
      <c r="F28" s="311">
        <v>29607</v>
      </c>
    </row>
    <row r="29" spans="1:6" ht="15" customHeight="1" x14ac:dyDescent="0.15">
      <c r="A29" s="302" t="s">
        <v>373</v>
      </c>
      <c r="B29" s="311">
        <v>12504</v>
      </c>
      <c r="C29" s="311">
        <v>13997</v>
      </c>
      <c r="D29" s="311">
        <v>14988</v>
      </c>
      <c r="E29" s="311">
        <v>14734</v>
      </c>
      <c r="F29" s="311">
        <v>14823</v>
      </c>
    </row>
    <row r="30" spans="1:6" ht="15" customHeight="1" x14ac:dyDescent="0.15">
      <c r="A30" s="312" t="s">
        <v>374</v>
      </c>
      <c r="B30" s="313">
        <v>8430</v>
      </c>
      <c r="C30" s="313">
        <v>9127</v>
      </c>
      <c r="D30" s="313">
        <v>9602</v>
      </c>
      <c r="E30" s="313">
        <v>10016</v>
      </c>
      <c r="F30" s="313">
        <v>10871</v>
      </c>
    </row>
    <row r="31" spans="1:6" ht="15" customHeight="1" x14ac:dyDescent="0.15">
      <c r="A31" s="314" t="s">
        <v>375</v>
      </c>
      <c r="F31" s="315"/>
    </row>
    <row r="32" spans="1:6" ht="15" customHeight="1" x14ac:dyDescent="0.15">
      <c r="A32" s="316" t="s">
        <v>376</v>
      </c>
      <c r="F32" s="317" t="s">
        <v>377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6"/>
  <sheetViews>
    <sheetView zoomScale="110" zoomScaleNormal="110" workbookViewId="0">
      <selection activeCell="Q17" sqref="Q17"/>
    </sheetView>
  </sheetViews>
  <sheetFormatPr defaultColWidth="8.75" defaultRowHeight="15" customHeight="1" x14ac:dyDescent="0.15"/>
  <cols>
    <col min="1" max="1" width="8.75" style="2" customWidth="1"/>
    <col min="2" max="2" width="7.5" style="2" customWidth="1"/>
    <col min="3" max="12" width="7" style="2" customWidth="1"/>
    <col min="13" max="16384" width="8.75" style="2"/>
  </cols>
  <sheetData>
    <row r="1" spans="1:12" s="32" customFormat="1" ht="15" customHeight="1" x14ac:dyDescent="0.15">
      <c r="A1" s="577" t="s">
        <v>760</v>
      </c>
    </row>
    <row r="2" spans="1:12" s="32" customFormat="1" ht="15" customHeight="1" x14ac:dyDescent="0.15"/>
    <row r="3" spans="1:12" ht="15" customHeight="1" x14ac:dyDescent="0.15">
      <c r="A3" s="1" t="s">
        <v>0</v>
      </c>
    </row>
    <row r="4" spans="1:12" s="4" customFormat="1" ht="15" customHeight="1" x14ac:dyDescent="0.15">
      <c r="A4" s="3" t="s">
        <v>1</v>
      </c>
      <c r="L4" s="5" t="s">
        <v>2</v>
      </c>
    </row>
    <row r="5" spans="1:12" s="14" customFormat="1" ht="30" customHeight="1" x14ac:dyDescent="0.1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  <c r="H5" s="11" t="s">
        <v>10</v>
      </c>
      <c r="I5" s="8" t="s">
        <v>11</v>
      </c>
      <c r="J5" s="8" t="s">
        <v>12</v>
      </c>
      <c r="K5" s="12" t="s">
        <v>13</v>
      </c>
      <c r="L5" s="13" t="s">
        <v>14</v>
      </c>
    </row>
    <row r="6" spans="1:12" s="14" customFormat="1" ht="15" customHeight="1" x14ac:dyDescent="0.15">
      <c r="A6" s="15"/>
      <c r="B6" s="16" t="s">
        <v>15</v>
      </c>
      <c r="C6" s="17"/>
      <c r="D6" s="18"/>
      <c r="E6" s="18"/>
      <c r="F6" s="19"/>
      <c r="G6" s="19"/>
      <c r="H6" s="18"/>
      <c r="I6" s="18"/>
      <c r="J6" s="18"/>
      <c r="K6" s="18"/>
      <c r="L6" s="18"/>
    </row>
    <row r="7" spans="1:12" s="23" customFormat="1" ht="15" customHeight="1" x14ac:dyDescent="0.15">
      <c r="A7" s="20" t="s">
        <v>16</v>
      </c>
      <c r="B7" s="21">
        <v>98.8</v>
      </c>
      <c r="C7" s="22">
        <v>94.6</v>
      </c>
      <c r="D7" s="22">
        <v>99.9</v>
      </c>
      <c r="E7" s="22">
        <v>103.3</v>
      </c>
      <c r="F7" s="22">
        <v>97.3</v>
      </c>
      <c r="G7" s="22">
        <v>103.1</v>
      </c>
      <c r="H7" s="22">
        <v>95.2</v>
      </c>
      <c r="I7" s="22">
        <v>102</v>
      </c>
      <c r="J7" s="22">
        <v>111.5</v>
      </c>
      <c r="K7" s="22">
        <v>97.6</v>
      </c>
      <c r="L7" s="22">
        <v>97.5</v>
      </c>
    </row>
    <row r="8" spans="1:12" s="23" customFormat="1" ht="15" customHeight="1" x14ac:dyDescent="0.15">
      <c r="A8" s="20">
        <v>28</v>
      </c>
      <c r="B8" s="21">
        <v>98.5</v>
      </c>
      <c r="C8" s="22">
        <v>96.2</v>
      </c>
      <c r="D8" s="22">
        <v>99.7</v>
      </c>
      <c r="E8" s="22">
        <v>94</v>
      </c>
      <c r="F8" s="22">
        <v>97.4</v>
      </c>
      <c r="G8" s="22">
        <v>102.7</v>
      </c>
      <c r="H8" s="22">
        <v>96.4</v>
      </c>
      <c r="I8" s="22">
        <v>100</v>
      </c>
      <c r="J8" s="22">
        <v>113</v>
      </c>
      <c r="K8" s="22">
        <v>98.6</v>
      </c>
      <c r="L8" s="22">
        <v>98.1</v>
      </c>
    </row>
    <row r="9" spans="1:12" s="23" customFormat="1" ht="15" customHeight="1" x14ac:dyDescent="0.15">
      <c r="A9" s="20">
        <v>29</v>
      </c>
      <c r="B9" s="21">
        <v>98.8</v>
      </c>
      <c r="C9" s="22">
        <v>97.1</v>
      </c>
      <c r="D9" s="22">
        <v>99.8</v>
      </c>
      <c r="E9" s="22">
        <v>95.8</v>
      </c>
      <c r="F9" s="22">
        <v>96.2</v>
      </c>
      <c r="G9" s="22">
        <v>101.9</v>
      </c>
      <c r="H9" s="22">
        <v>97.2</v>
      </c>
      <c r="I9" s="22">
        <v>99.5</v>
      </c>
      <c r="J9" s="22">
        <v>113.2</v>
      </c>
      <c r="K9" s="22">
        <v>98.8</v>
      </c>
      <c r="L9" s="22">
        <v>98.3</v>
      </c>
    </row>
    <row r="10" spans="1:12" s="23" customFormat="1" ht="15" customHeight="1" x14ac:dyDescent="0.15">
      <c r="A10" s="20">
        <v>30</v>
      </c>
      <c r="B10" s="22">
        <v>99.7</v>
      </c>
      <c r="C10" s="22">
        <v>98.6</v>
      </c>
      <c r="D10" s="22">
        <v>99.7</v>
      </c>
      <c r="E10" s="22">
        <v>99.6</v>
      </c>
      <c r="F10" s="22">
        <v>95.5</v>
      </c>
      <c r="G10" s="22">
        <v>100.9</v>
      </c>
      <c r="H10" s="22">
        <v>98.9</v>
      </c>
      <c r="I10" s="22">
        <v>100.4</v>
      </c>
      <c r="J10" s="22">
        <v>113.7</v>
      </c>
      <c r="K10" s="22">
        <v>99.7</v>
      </c>
      <c r="L10" s="22">
        <v>98.8</v>
      </c>
    </row>
    <row r="11" spans="1:12" s="23" customFormat="1" ht="15" customHeight="1" x14ac:dyDescent="0.15">
      <c r="A11" s="20" t="s">
        <v>17</v>
      </c>
      <c r="B11" s="22">
        <v>100.2</v>
      </c>
      <c r="C11" s="22">
        <v>99.1</v>
      </c>
      <c r="D11" s="22">
        <v>99.8</v>
      </c>
      <c r="E11" s="22">
        <v>102.6</v>
      </c>
      <c r="F11" s="22">
        <v>97.8</v>
      </c>
      <c r="G11" s="22">
        <v>100.9</v>
      </c>
      <c r="H11" s="22">
        <v>99.5</v>
      </c>
      <c r="I11" s="22">
        <v>99.8</v>
      </c>
      <c r="J11" s="22">
        <v>110.8</v>
      </c>
      <c r="K11" s="22">
        <v>101</v>
      </c>
      <c r="L11" s="22">
        <v>100.1</v>
      </c>
    </row>
    <row r="12" spans="1:12" s="25" customFormat="1" ht="15" customHeight="1" x14ac:dyDescent="0.15">
      <c r="A12" s="20">
        <v>2</v>
      </c>
      <c r="B12" s="22">
        <v>100</v>
      </c>
      <c r="C12" s="22">
        <v>100</v>
      </c>
      <c r="D12" s="22">
        <v>100</v>
      </c>
      <c r="E12" s="22">
        <v>100</v>
      </c>
      <c r="F12" s="24">
        <v>100</v>
      </c>
      <c r="G12" s="22">
        <v>100</v>
      </c>
      <c r="H12" s="22">
        <v>100</v>
      </c>
      <c r="I12" s="22">
        <v>100</v>
      </c>
      <c r="J12" s="22">
        <v>100</v>
      </c>
      <c r="K12" s="22">
        <v>100</v>
      </c>
      <c r="L12" s="22">
        <v>100</v>
      </c>
    </row>
    <row r="13" spans="1:12" ht="15" customHeight="1" x14ac:dyDescent="0.15">
      <c r="A13" s="20">
        <v>3</v>
      </c>
      <c r="B13" s="22">
        <v>99.5</v>
      </c>
      <c r="C13" s="22">
        <v>99.8</v>
      </c>
      <c r="D13" s="22">
        <v>100.3</v>
      </c>
      <c r="E13" s="22">
        <v>99.4</v>
      </c>
      <c r="F13" s="24">
        <v>101.6</v>
      </c>
      <c r="G13" s="22">
        <v>99.7</v>
      </c>
      <c r="H13" s="22">
        <v>99.5</v>
      </c>
      <c r="I13" s="22">
        <v>95.3</v>
      </c>
      <c r="J13" s="22">
        <v>100</v>
      </c>
      <c r="K13" s="22">
        <v>101.3</v>
      </c>
      <c r="L13" s="22">
        <v>100.2</v>
      </c>
    </row>
    <row r="14" spans="1:12" ht="15" customHeight="1" x14ac:dyDescent="0.15">
      <c r="A14" s="20">
        <v>4</v>
      </c>
      <c r="B14" s="22">
        <v>101.8</v>
      </c>
      <c r="C14" s="22">
        <v>103.7</v>
      </c>
      <c r="D14" s="22">
        <v>100.3</v>
      </c>
      <c r="E14" s="22">
        <v>117.6</v>
      </c>
      <c r="F14" s="24">
        <v>106</v>
      </c>
      <c r="G14" s="22">
        <v>101.5</v>
      </c>
      <c r="H14" s="22">
        <v>98.9</v>
      </c>
      <c r="I14" s="22">
        <v>95.4</v>
      </c>
      <c r="J14" s="22">
        <v>100.8</v>
      </c>
      <c r="K14" s="22">
        <v>102.1</v>
      </c>
      <c r="L14" s="22">
        <v>101</v>
      </c>
    </row>
    <row r="15" spans="1:12" ht="15" customHeight="1" x14ac:dyDescent="0.15">
      <c r="A15" s="20">
        <v>5</v>
      </c>
      <c r="B15" s="21">
        <v>104.9</v>
      </c>
      <c r="C15" s="22">
        <v>111.7</v>
      </c>
      <c r="D15" s="22">
        <v>101.5</v>
      </c>
      <c r="E15" s="22">
        <v>109.5</v>
      </c>
      <c r="F15" s="22">
        <v>113.5</v>
      </c>
      <c r="G15" s="22">
        <v>103.6</v>
      </c>
      <c r="H15" s="22">
        <v>100.2</v>
      </c>
      <c r="I15" s="22">
        <v>98.1</v>
      </c>
      <c r="J15" s="22">
        <v>102.1</v>
      </c>
      <c r="K15" s="22">
        <v>106.6</v>
      </c>
      <c r="L15" s="22">
        <v>102.9</v>
      </c>
    </row>
    <row r="16" spans="1:12" ht="15" customHeight="1" x14ac:dyDescent="0.15">
      <c r="A16" s="26"/>
      <c r="B16" s="27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15" customHeight="1" x14ac:dyDescent="0.15">
      <c r="A17" s="20" t="s">
        <v>794</v>
      </c>
      <c r="B17" s="22">
        <v>98.2</v>
      </c>
      <c r="C17" s="22">
        <v>94.6</v>
      </c>
      <c r="D17" s="22">
        <v>99.6</v>
      </c>
      <c r="E17" s="22">
        <v>101.2</v>
      </c>
      <c r="F17" s="22">
        <v>97.6</v>
      </c>
      <c r="G17" s="22">
        <v>96.4</v>
      </c>
      <c r="H17" s="22">
        <v>95.8</v>
      </c>
      <c r="I17" s="22">
        <v>101.2</v>
      </c>
      <c r="J17" s="22">
        <v>107.3</v>
      </c>
      <c r="K17" s="22">
        <v>97</v>
      </c>
      <c r="L17" s="22">
        <v>100.7</v>
      </c>
    </row>
    <row r="18" spans="1:12" ht="15" customHeight="1" x14ac:dyDescent="0.15">
      <c r="A18" s="20">
        <v>28</v>
      </c>
      <c r="B18" s="24">
        <v>98.1</v>
      </c>
      <c r="C18" s="24">
        <v>96.2</v>
      </c>
      <c r="D18" s="24">
        <v>99.5</v>
      </c>
      <c r="E18" s="24">
        <v>93.9</v>
      </c>
      <c r="F18" s="24">
        <v>97.2</v>
      </c>
      <c r="G18" s="24">
        <v>98.1</v>
      </c>
      <c r="H18" s="24">
        <v>96.7</v>
      </c>
      <c r="I18" s="24">
        <v>99.3</v>
      </c>
      <c r="J18" s="24">
        <v>108.9</v>
      </c>
      <c r="K18" s="24">
        <v>97.9</v>
      </c>
      <c r="L18" s="24">
        <v>101.4</v>
      </c>
    </row>
    <row r="19" spans="1:12" ht="15" customHeight="1" x14ac:dyDescent="0.15">
      <c r="A19" s="20">
        <v>29</v>
      </c>
      <c r="B19" s="24">
        <v>98.6</v>
      </c>
      <c r="C19" s="24">
        <v>96.8</v>
      </c>
      <c r="D19" s="24">
        <v>99.3</v>
      </c>
      <c r="E19" s="24">
        <v>96.4</v>
      </c>
      <c r="F19" s="24">
        <v>96.7</v>
      </c>
      <c r="G19" s="24">
        <v>98.3</v>
      </c>
      <c r="H19" s="24">
        <v>97.5</v>
      </c>
      <c r="I19" s="24">
        <v>99.5</v>
      </c>
      <c r="J19" s="24">
        <v>109.6</v>
      </c>
      <c r="K19" s="24">
        <v>98.3</v>
      </c>
      <c r="L19" s="24">
        <v>101.7</v>
      </c>
    </row>
    <row r="20" spans="1:12" ht="15" customHeight="1" x14ac:dyDescent="0.15">
      <c r="A20" s="20">
        <v>30</v>
      </c>
      <c r="B20" s="24">
        <v>99.5</v>
      </c>
      <c r="C20" s="24">
        <v>98.2</v>
      </c>
      <c r="D20" s="24">
        <v>99.2</v>
      </c>
      <c r="E20" s="24">
        <v>100.2</v>
      </c>
      <c r="F20" s="24">
        <v>95.7</v>
      </c>
      <c r="G20" s="24">
        <v>98.5</v>
      </c>
      <c r="H20" s="24">
        <v>99</v>
      </c>
      <c r="I20" s="24">
        <v>100.9</v>
      </c>
      <c r="J20" s="24">
        <v>110.1</v>
      </c>
      <c r="K20" s="24">
        <v>99</v>
      </c>
      <c r="L20" s="24">
        <v>102.1</v>
      </c>
    </row>
    <row r="21" spans="1:12" ht="15" customHeight="1" x14ac:dyDescent="0.15">
      <c r="A21" s="20" t="s">
        <v>795</v>
      </c>
      <c r="B21" s="29">
        <v>100</v>
      </c>
      <c r="C21" s="24">
        <v>98.7</v>
      </c>
      <c r="D21" s="24">
        <v>99.4</v>
      </c>
      <c r="E21" s="24">
        <v>102.5</v>
      </c>
      <c r="F21" s="24">
        <v>97.7</v>
      </c>
      <c r="G21" s="24">
        <v>98.9</v>
      </c>
      <c r="H21" s="24">
        <v>99.7</v>
      </c>
      <c r="I21" s="24">
        <v>100.2</v>
      </c>
      <c r="J21" s="24">
        <v>108.4</v>
      </c>
      <c r="K21" s="24">
        <v>100.6</v>
      </c>
      <c r="L21" s="24">
        <v>102.1</v>
      </c>
    </row>
    <row r="22" spans="1:12" ht="15" customHeight="1" x14ac:dyDescent="0.15">
      <c r="A22" s="20">
        <v>2</v>
      </c>
      <c r="B22" s="29">
        <v>100</v>
      </c>
      <c r="C22" s="24">
        <v>100</v>
      </c>
      <c r="D22" s="24">
        <v>100</v>
      </c>
      <c r="E22" s="24">
        <v>100</v>
      </c>
      <c r="F22" s="24">
        <v>100</v>
      </c>
      <c r="G22" s="24">
        <v>100</v>
      </c>
      <c r="H22" s="24">
        <v>100</v>
      </c>
      <c r="I22" s="24">
        <v>100</v>
      </c>
      <c r="J22" s="24">
        <v>100</v>
      </c>
      <c r="K22" s="24">
        <v>100</v>
      </c>
      <c r="L22" s="24">
        <v>100</v>
      </c>
    </row>
    <row r="23" spans="1:12" ht="15" customHeight="1" x14ac:dyDescent="0.15">
      <c r="A23" s="20">
        <v>3</v>
      </c>
      <c r="B23" s="29">
        <v>99.8</v>
      </c>
      <c r="C23" s="24">
        <v>100</v>
      </c>
      <c r="D23" s="24">
        <v>100.6</v>
      </c>
      <c r="E23" s="24">
        <v>101.3</v>
      </c>
      <c r="F23" s="24">
        <v>101.7</v>
      </c>
      <c r="G23" s="24">
        <v>100.4</v>
      </c>
      <c r="H23" s="24">
        <v>99.6</v>
      </c>
      <c r="I23" s="24">
        <v>95</v>
      </c>
      <c r="J23" s="24">
        <v>100</v>
      </c>
      <c r="K23" s="24">
        <v>101.6</v>
      </c>
      <c r="L23" s="24">
        <v>101.1</v>
      </c>
    </row>
    <row r="24" spans="1:12" ht="15" customHeight="1" x14ac:dyDescent="0.15">
      <c r="A24" s="20">
        <v>4</v>
      </c>
      <c r="B24" s="29">
        <v>102.3</v>
      </c>
      <c r="C24" s="24">
        <v>104.5</v>
      </c>
      <c r="D24" s="24">
        <v>101.3</v>
      </c>
      <c r="E24" s="24">
        <v>116.3</v>
      </c>
      <c r="F24" s="24">
        <v>105.5</v>
      </c>
      <c r="G24" s="24">
        <v>102</v>
      </c>
      <c r="H24" s="24">
        <v>99.3</v>
      </c>
      <c r="I24" s="24">
        <v>93.5</v>
      </c>
      <c r="J24" s="24">
        <v>100.9</v>
      </c>
      <c r="K24" s="24">
        <v>102.7</v>
      </c>
      <c r="L24" s="24">
        <v>102.2</v>
      </c>
    </row>
    <row r="25" spans="1:12" ht="15" customHeight="1" x14ac:dyDescent="0.15">
      <c r="A25" s="30">
        <v>5</v>
      </c>
      <c r="B25" s="31">
        <v>105.6</v>
      </c>
      <c r="C25" s="31">
        <v>112.9</v>
      </c>
      <c r="D25" s="31">
        <v>102.4</v>
      </c>
      <c r="E25" s="31">
        <v>108.5</v>
      </c>
      <c r="F25" s="31">
        <v>113.8</v>
      </c>
      <c r="G25" s="31">
        <v>105.7</v>
      </c>
      <c r="H25" s="31">
        <v>101.2</v>
      </c>
      <c r="I25" s="31">
        <v>95.8</v>
      </c>
      <c r="J25" s="31">
        <v>102.1</v>
      </c>
      <c r="K25" s="31">
        <v>107.1</v>
      </c>
      <c r="L25" s="31">
        <v>103.7</v>
      </c>
    </row>
    <row r="26" spans="1:12" ht="15" customHeight="1" x14ac:dyDescent="0.15">
      <c r="A26" s="23" t="s">
        <v>19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 t="s">
        <v>20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8"/>
  <sheetViews>
    <sheetView zoomScale="110" zoomScaleNormal="110" zoomScaleSheetLayoutView="115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5" customHeight="1" x14ac:dyDescent="0.15"/>
  <cols>
    <col min="1" max="1" width="30" style="294" customWidth="1"/>
    <col min="2" max="6" width="11.25" style="294" customWidth="1"/>
    <col min="7" max="16384" width="8.75" style="294"/>
  </cols>
  <sheetData>
    <row r="1" spans="1:6" ht="15" customHeight="1" x14ac:dyDescent="0.15">
      <c r="A1" s="584" t="s">
        <v>760</v>
      </c>
    </row>
    <row r="3" spans="1:6" ht="15" customHeight="1" x14ac:dyDescent="0.15">
      <c r="A3" s="293" t="s">
        <v>378</v>
      </c>
    </row>
    <row r="4" spans="1:6" ht="15" customHeight="1" x14ac:dyDescent="0.15">
      <c r="A4" s="295"/>
      <c r="C4" s="318"/>
      <c r="D4" s="318"/>
      <c r="E4" s="318"/>
      <c r="F4" s="319" t="s">
        <v>343</v>
      </c>
    </row>
    <row r="5" spans="1:6" ht="15" customHeight="1" x14ac:dyDescent="0.15">
      <c r="A5" s="297" t="s">
        <v>379</v>
      </c>
      <c r="B5" s="298" t="s">
        <v>345</v>
      </c>
      <c r="C5" s="298" t="s">
        <v>346</v>
      </c>
      <c r="D5" s="298" t="s">
        <v>380</v>
      </c>
      <c r="E5" s="298" t="s">
        <v>348</v>
      </c>
      <c r="F5" s="298" t="s">
        <v>349</v>
      </c>
    </row>
    <row r="6" spans="1:6" ht="15" customHeight="1" x14ac:dyDescent="0.15">
      <c r="A6" s="320" t="s">
        <v>381</v>
      </c>
      <c r="B6" s="321">
        <v>964975</v>
      </c>
      <c r="C6" s="321">
        <v>995915</v>
      </c>
      <c r="D6" s="321">
        <v>997204</v>
      </c>
      <c r="E6" s="321">
        <v>987581</v>
      </c>
      <c r="F6" s="321">
        <v>956412</v>
      </c>
    </row>
    <row r="7" spans="1:6" ht="15" customHeight="1" x14ac:dyDescent="0.15">
      <c r="A7" s="302" t="s">
        <v>240</v>
      </c>
      <c r="B7" s="322">
        <v>1.54179158033E-2</v>
      </c>
      <c r="C7" s="322">
        <v>3.2063006813599998E-2</v>
      </c>
      <c r="D7" s="322">
        <v>1.2942871630000001E-3</v>
      </c>
      <c r="E7" s="322">
        <v>-9.6499813478000008E-3</v>
      </c>
      <c r="F7" s="322">
        <v>-3.15609555064E-2</v>
      </c>
    </row>
    <row r="8" spans="1:6" ht="15" customHeight="1" x14ac:dyDescent="0.15">
      <c r="A8" s="304" t="s">
        <v>382</v>
      </c>
      <c r="B8" s="323">
        <v>733999</v>
      </c>
      <c r="C8" s="323">
        <v>754291</v>
      </c>
      <c r="D8" s="323">
        <v>777869</v>
      </c>
      <c r="E8" s="323">
        <v>774092</v>
      </c>
      <c r="F8" s="323">
        <v>771028</v>
      </c>
    </row>
    <row r="9" spans="1:6" ht="15" customHeight="1" x14ac:dyDescent="0.15">
      <c r="A9" s="304" t="s">
        <v>383</v>
      </c>
      <c r="B9" s="323">
        <v>47620</v>
      </c>
      <c r="C9" s="323">
        <v>49124</v>
      </c>
      <c r="D9" s="323">
        <v>50205</v>
      </c>
      <c r="E9" s="323">
        <v>52628</v>
      </c>
      <c r="F9" s="323">
        <v>49548</v>
      </c>
    </row>
    <row r="10" spans="1:6" ht="15" customHeight="1" x14ac:dyDescent="0.15">
      <c r="A10" s="306" t="s">
        <v>384</v>
      </c>
      <c r="B10" s="323">
        <v>-884</v>
      </c>
      <c r="C10" s="323">
        <v>-605</v>
      </c>
      <c r="D10" s="323">
        <v>-318</v>
      </c>
      <c r="E10" s="323">
        <v>-177</v>
      </c>
      <c r="F10" s="323">
        <v>-150</v>
      </c>
    </row>
    <row r="11" spans="1:6" ht="15" customHeight="1" x14ac:dyDescent="0.15">
      <c r="A11" s="306" t="s">
        <v>385</v>
      </c>
      <c r="B11" s="323">
        <v>47992</v>
      </c>
      <c r="C11" s="323">
        <v>49145</v>
      </c>
      <c r="D11" s="323">
        <v>49898</v>
      </c>
      <c r="E11" s="323">
        <v>52243</v>
      </c>
      <c r="F11" s="323">
        <v>49138</v>
      </c>
    </row>
    <row r="12" spans="1:6" ht="15" customHeight="1" x14ac:dyDescent="0.15">
      <c r="A12" s="306" t="s">
        <v>386</v>
      </c>
      <c r="B12" s="323">
        <v>511</v>
      </c>
      <c r="C12" s="323">
        <v>585</v>
      </c>
      <c r="D12" s="323">
        <v>625</v>
      </c>
      <c r="E12" s="323">
        <v>563</v>
      </c>
      <c r="F12" s="323">
        <v>560</v>
      </c>
    </row>
    <row r="13" spans="1:6" ht="15" customHeight="1" x14ac:dyDescent="0.15">
      <c r="A13" s="304" t="s">
        <v>387</v>
      </c>
      <c r="B13" s="323">
        <v>183356</v>
      </c>
      <c r="C13" s="323">
        <v>192500</v>
      </c>
      <c r="D13" s="323">
        <v>169130</v>
      </c>
      <c r="E13" s="323">
        <v>160860</v>
      </c>
      <c r="F13" s="323">
        <v>135836</v>
      </c>
    </row>
    <row r="14" spans="1:6" ht="15" customHeight="1" x14ac:dyDescent="0.15">
      <c r="A14" s="306" t="s">
        <v>388</v>
      </c>
      <c r="B14" s="323">
        <v>92342</v>
      </c>
      <c r="C14" s="323">
        <v>102811</v>
      </c>
      <c r="D14" s="323">
        <v>84635</v>
      </c>
      <c r="E14" s="323">
        <v>80103</v>
      </c>
      <c r="F14" s="323">
        <v>54805</v>
      </c>
    </row>
    <row r="15" spans="1:6" ht="15" customHeight="1" x14ac:dyDescent="0.15">
      <c r="A15" s="306" t="s">
        <v>389</v>
      </c>
      <c r="B15" s="323">
        <v>3546</v>
      </c>
      <c r="C15" s="323">
        <v>3515</v>
      </c>
      <c r="D15" s="323">
        <v>3222</v>
      </c>
      <c r="E15" s="323">
        <v>2038</v>
      </c>
      <c r="F15" s="323">
        <v>2082</v>
      </c>
    </row>
    <row r="16" spans="1:6" ht="15" customHeight="1" x14ac:dyDescent="0.15">
      <c r="A16" s="306" t="s">
        <v>390</v>
      </c>
      <c r="B16" s="323">
        <v>87469</v>
      </c>
      <c r="C16" s="323">
        <v>86174</v>
      </c>
      <c r="D16" s="323">
        <v>81274</v>
      </c>
      <c r="E16" s="323">
        <v>78720</v>
      </c>
      <c r="F16" s="323">
        <v>78949</v>
      </c>
    </row>
    <row r="17" spans="1:6" ht="15" customHeight="1" x14ac:dyDescent="0.15">
      <c r="A17" s="324" t="s">
        <v>375</v>
      </c>
      <c r="B17" s="324"/>
      <c r="C17" s="324"/>
      <c r="D17" s="324"/>
      <c r="E17" s="324"/>
      <c r="F17" s="325"/>
    </row>
    <row r="18" spans="1:6" ht="15" customHeight="1" x14ac:dyDescent="0.15">
      <c r="A18" s="294" t="s">
        <v>391</v>
      </c>
      <c r="F18" s="315" t="s">
        <v>377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5"/>
  <sheetViews>
    <sheetView zoomScale="110" zoomScaleNormal="110" workbookViewId="0"/>
  </sheetViews>
  <sheetFormatPr defaultColWidth="8.75" defaultRowHeight="15" customHeight="1" x14ac:dyDescent="0.15"/>
  <cols>
    <col min="1" max="1" width="22.5" style="122" customWidth="1"/>
    <col min="2" max="6" width="12.75" style="122" customWidth="1"/>
    <col min="7" max="16384" width="8.75" style="122"/>
  </cols>
  <sheetData>
    <row r="1" spans="1:6" ht="15" customHeight="1" x14ac:dyDescent="0.15">
      <c r="A1" s="579" t="s">
        <v>760</v>
      </c>
    </row>
    <row r="3" spans="1:6" ht="15" customHeight="1" x14ac:dyDescent="0.15">
      <c r="A3" s="34" t="s">
        <v>392</v>
      </c>
    </row>
    <row r="4" spans="1:6" s="35" customFormat="1" ht="15" customHeight="1" x14ac:dyDescent="0.15">
      <c r="A4" s="326" t="s">
        <v>393</v>
      </c>
    </row>
    <row r="5" spans="1:6" s="127" customFormat="1" ht="15" customHeight="1" x14ac:dyDescent="0.15">
      <c r="A5" s="38" t="s">
        <v>394</v>
      </c>
      <c r="B5" s="235" t="s">
        <v>395</v>
      </c>
      <c r="C5" s="235" t="s">
        <v>396</v>
      </c>
      <c r="D5" s="235" t="s">
        <v>397</v>
      </c>
      <c r="E5" s="235" t="s">
        <v>398</v>
      </c>
      <c r="F5" s="235" t="s">
        <v>399</v>
      </c>
    </row>
    <row r="6" spans="1:6" s="35" customFormat="1" ht="15" customHeight="1" x14ac:dyDescent="0.15">
      <c r="A6" s="327" t="s">
        <v>400</v>
      </c>
      <c r="B6" s="328" t="s">
        <v>401</v>
      </c>
      <c r="C6" s="329">
        <f>SUM(C7:C14)</f>
        <v>20</v>
      </c>
      <c r="D6" s="329">
        <f>SUM(D7:D14)</f>
        <v>250</v>
      </c>
      <c r="E6" s="329">
        <f>SUM(E7:E14)</f>
        <v>207</v>
      </c>
      <c r="F6" s="329">
        <f>SUM(F7:F14)</f>
        <v>357</v>
      </c>
    </row>
    <row r="7" spans="1:6" s="35" customFormat="1" ht="15" customHeight="1" x14ac:dyDescent="0.15">
      <c r="A7" s="648" t="s">
        <v>402</v>
      </c>
      <c r="B7" s="330" t="s">
        <v>403</v>
      </c>
      <c r="C7" s="331">
        <v>5</v>
      </c>
      <c r="D7" s="331">
        <v>20</v>
      </c>
      <c r="E7" s="331">
        <v>18</v>
      </c>
      <c r="F7" s="331">
        <v>22</v>
      </c>
    </row>
    <row r="8" spans="1:6" s="35" customFormat="1" ht="15" customHeight="1" x14ac:dyDescent="0.15">
      <c r="A8" s="648"/>
      <c r="B8" s="330">
        <v>43</v>
      </c>
      <c r="C8" s="331">
        <v>7</v>
      </c>
      <c r="D8" s="331">
        <v>28</v>
      </c>
      <c r="E8" s="331">
        <v>24</v>
      </c>
      <c r="F8" s="331">
        <v>30</v>
      </c>
    </row>
    <row r="9" spans="1:6" s="35" customFormat="1" ht="15" customHeight="1" x14ac:dyDescent="0.15">
      <c r="A9" s="332" t="s">
        <v>404</v>
      </c>
      <c r="B9" s="330">
        <v>44</v>
      </c>
      <c r="C9" s="331">
        <v>2</v>
      </c>
      <c r="D9" s="331">
        <v>36</v>
      </c>
      <c r="E9" s="331">
        <v>11</v>
      </c>
      <c r="F9" s="331">
        <v>14</v>
      </c>
    </row>
    <row r="10" spans="1:6" s="35" customFormat="1" ht="15" customHeight="1" x14ac:dyDescent="0.15">
      <c r="A10" s="332" t="s">
        <v>405</v>
      </c>
      <c r="B10" s="330">
        <v>45</v>
      </c>
      <c r="C10" s="331">
        <v>2</v>
      </c>
      <c r="D10" s="331">
        <v>36</v>
      </c>
      <c r="E10" s="331">
        <v>33</v>
      </c>
      <c r="F10" s="331">
        <v>46</v>
      </c>
    </row>
    <row r="11" spans="1:6" s="35" customFormat="1" ht="15" customHeight="1" x14ac:dyDescent="0.15">
      <c r="A11" s="332" t="s">
        <v>406</v>
      </c>
      <c r="B11" s="330">
        <v>45</v>
      </c>
      <c r="C11" s="331">
        <v>1</v>
      </c>
      <c r="D11" s="331">
        <v>8</v>
      </c>
      <c r="E11" s="331">
        <v>5</v>
      </c>
      <c r="F11" s="331">
        <v>5</v>
      </c>
    </row>
    <row r="12" spans="1:6" s="35" customFormat="1" ht="15" customHeight="1" x14ac:dyDescent="0.15">
      <c r="A12" s="332" t="s">
        <v>407</v>
      </c>
      <c r="B12" s="330" t="s">
        <v>408</v>
      </c>
      <c r="C12" s="43">
        <v>1</v>
      </c>
      <c r="D12" s="43">
        <v>54</v>
      </c>
      <c r="E12" s="43">
        <v>53</v>
      </c>
      <c r="F12" s="43">
        <v>139</v>
      </c>
    </row>
    <row r="13" spans="1:6" s="35" customFormat="1" ht="15" customHeight="1" x14ac:dyDescent="0.15">
      <c r="A13" s="332" t="s">
        <v>409</v>
      </c>
      <c r="B13" s="330">
        <v>17</v>
      </c>
      <c r="C13" s="43">
        <v>1</v>
      </c>
      <c r="D13" s="43">
        <v>18</v>
      </c>
      <c r="E13" s="43">
        <v>16</v>
      </c>
      <c r="F13" s="43">
        <v>26</v>
      </c>
    </row>
    <row r="14" spans="1:6" s="35" customFormat="1" ht="15" customHeight="1" x14ac:dyDescent="0.15">
      <c r="A14" s="333" t="s">
        <v>410</v>
      </c>
      <c r="B14" s="334">
        <v>18</v>
      </c>
      <c r="C14" s="48">
        <v>1</v>
      </c>
      <c r="D14" s="48">
        <v>50</v>
      </c>
      <c r="E14" s="48">
        <v>47</v>
      </c>
      <c r="F14" s="48">
        <v>75</v>
      </c>
    </row>
    <row r="15" spans="1:6" s="35" customFormat="1" ht="15" customHeight="1" x14ac:dyDescent="0.15">
      <c r="C15" s="131"/>
      <c r="D15" s="131"/>
      <c r="E15" s="131"/>
      <c r="F15" s="132" t="s">
        <v>411</v>
      </c>
    </row>
  </sheetData>
  <mergeCells count="1">
    <mergeCell ref="A7:A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15"/>
  <sheetViews>
    <sheetView zoomScale="110" zoomScaleNormal="110" workbookViewId="0"/>
  </sheetViews>
  <sheetFormatPr defaultColWidth="8.75" defaultRowHeight="15" customHeight="1" x14ac:dyDescent="0.15"/>
  <cols>
    <col min="1" max="1" width="26.25" style="336" customWidth="1"/>
    <col min="2" max="4" width="20" style="336" customWidth="1"/>
    <col min="5" max="16384" width="8.75" style="336"/>
  </cols>
  <sheetData>
    <row r="1" spans="1:4" ht="15" customHeight="1" x14ac:dyDescent="0.15">
      <c r="A1" s="584" t="s">
        <v>760</v>
      </c>
    </row>
    <row r="3" spans="1:4" ht="15" customHeight="1" x14ac:dyDescent="0.15">
      <c r="A3" s="335" t="s">
        <v>412</v>
      </c>
    </row>
    <row r="4" spans="1:4" s="339" customFormat="1" ht="15" customHeight="1" x14ac:dyDescent="0.15">
      <c r="A4" s="337" t="s">
        <v>413</v>
      </c>
      <c r="B4" s="338"/>
      <c r="D4" s="340"/>
    </row>
    <row r="5" spans="1:4" s="344" customFormat="1" ht="15" customHeight="1" x14ac:dyDescent="0.15">
      <c r="A5" s="341" t="s">
        <v>414</v>
      </c>
      <c r="B5" s="342" t="s">
        <v>415</v>
      </c>
      <c r="C5" s="342" t="s">
        <v>416</v>
      </c>
      <c r="D5" s="343" t="s">
        <v>417</v>
      </c>
    </row>
    <row r="6" spans="1:4" s="339" customFormat="1" ht="15" customHeight="1" x14ac:dyDescent="0.15">
      <c r="A6" s="345" t="s">
        <v>418</v>
      </c>
      <c r="B6" s="346">
        <v>142590</v>
      </c>
      <c r="C6" s="346">
        <v>336940</v>
      </c>
      <c r="D6" s="347">
        <v>2.3629988077705311</v>
      </c>
    </row>
    <row r="7" spans="1:4" s="339" customFormat="1" ht="15" customHeight="1" x14ac:dyDescent="0.15">
      <c r="A7" s="345" t="s">
        <v>419</v>
      </c>
      <c r="B7" s="346">
        <v>141339</v>
      </c>
      <c r="C7" s="346">
        <v>335124</v>
      </c>
      <c r="D7" s="347">
        <v>2.3710653110606414</v>
      </c>
    </row>
    <row r="8" spans="1:4" s="339" customFormat="1" ht="15" customHeight="1" x14ac:dyDescent="0.15">
      <c r="A8" s="348" t="s">
        <v>420</v>
      </c>
      <c r="B8" s="346">
        <v>95890</v>
      </c>
      <c r="C8" s="346">
        <v>255873</v>
      </c>
      <c r="D8" s="347">
        <v>2.6684012931483991</v>
      </c>
    </row>
    <row r="9" spans="1:4" s="339" customFormat="1" ht="15" customHeight="1" x14ac:dyDescent="0.15">
      <c r="A9" s="348" t="s">
        <v>421</v>
      </c>
      <c r="B9" s="346">
        <v>1743</v>
      </c>
      <c r="C9" s="346">
        <v>3901</v>
      </c>
      <c r="D9" s="347">
        <v>2.2380952380952381</v>
      </c>
    </row>
    <row r="10" spans="1:4" s="339" customFormat="1" ht="15" customHeight="1" x14ac:dyDescent="0.15">
      <c r="A10" s="348" t="s">
        <v>422</v>
      </c>
      <c r="B10" s="349">
        <v>38660</v>
      </c>
      <c r="C10" s="349">
        <v>66502</v>
      </c>
      <c r="D10" s="347">
        <v>1.7201758923952406</v>
      </c>
    </row>
    <row r="11" spans="1:4" s="339" customFormat="1" ht="15" customHeight="1" x14ac:dyDescent="0.15">
      <c r="A11" s="348" t="s">
        <v>423</v>
      </c>
      <c r="B11" s="346">
        <v>3223</v>
      </c>
      <c r="C11" s="346">
        <v>5836</v>
      </c>
      <c r="D11" s="347">
        <v>1.8107353397455785</v>
      </c>
    </row>
    <row r="12" spans="1:4" s="339" customFormat="1" ht="15" customHeight="1" x14ac:dyDescent="0.15">
      <c r="A12" s="348" t="s">
        <v>424</v>
      </c>
      <c r="B12" s="346">
        <v>1823</v>
      </c>
      <c r="C12" s="346">
        <v>3012</v>
      </c>
      <c r="D12" s="347">
        <v>1.6522216127262754</v>
      </c>
    </row>
    <row r="13" spans="1:4" s="339" customFormat="1" ht="15" customHeight="1" x14ac:dyDescent="0.15">
      <c r="A13" s="350" t="s">
        <v>425</v>
      </c>
      <c r="B13" s="351">
        <v>1251</v>
      </c>
      <c r="C13" s="351">
        <v>1816</v>
      </c>
      <c r="D13" s="352">
        <v>1.4516386890487609</v>
      </c>
    </row>
    <row r="14" spans="1:4" s="339" customFormat="1" ht="15" customHeight="1" x14ac:dyDescent="0.15">
      <c r="A14" s="294" t="s">
        <v>426</v>
      </c>
    </row>
    <row r="15" spans="1:4" ht="15" customHeight="1" x14ac:dyDescent="0.15">
      <c r="D15" s="353" t="s">
        <v>427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11"/>
  <sheetViews>
    <sheetView zoomScale="110" zoomScaleNormal="110" workbookViewId="0"/>
  </sheetViews>
  <sheetFormatPr defaultColWidth="9" defaultRowHeight="15" customHeight="1" x14ac:dyDescent="0.15"/>
  <cols>
    <col min="1" max="2" width="8.75" style="354" customWidth="1"/>
    <col min="3" max="9" width="7.5" style="354" customWidth="1"/>
    <col min="10" max="10" width="8.75" style="354" customWidth="1"/>
    <col min="11" max="11" width="7.5" style="354" customWidth="1"/>
    <col min="12" max="16384" width="9" style="354"/>
  </cols>
  <sheetData>
    <row r="1" spans="1:11" s="336" customFormat="1" ht="15" customHeight="1" x14ac:dyDescent="0.15">
      <c r="A1" s="584" t="s">
        <v>760</v>
      </c>
    </row>
    <row r="2" spans="1:11" s="336" customFormat="1" ht="15" customHeight="1" x14ac:dyDescent="0.15"/>
    <row r="3" spans="1:11" ht="15" customHeight="1" x14ac:dyDescent="0.15">
      <c r="A3" s="335" t="s">
        <v>428</v>
      </c>
    </row>
    <row r="4" spans="1:11" s="357" customFormat="1" ht="15" customHeight="1" x14ac:dyDescent="0.15">
      <c r="A4" s="355" t="s">
        <v>429</v>
      </c>
      <c r="B4" s="356"/>
      <c r="C4" s="356"/>
      <c r="D4" s="356"/>
      <c r="E4" s="356"/>
      <c r="F4" s="356"/>
      <c r="G4" s="356"/>
      <c r="H4" s="356"/>
      <c r="I4" s="356"/>
      <c r="K4" s="356"/>
    </row>
    <row r="5" spans="1:11" s="357" customFormat="1" ht="15" customHeight="1" x14ac:dyDescent="0.15">
      <c r="A5" s="649" t="s">
        <v>139</v>
      </c>
      <c r="B5" s="651" t="s">
        <v>430</v>
      </c>
      <c r="C5" s="652"/>
      <c r="D5" s="652"/>
      <c r="E5" s="652"/>
      <c r="F5" s="652"/>
      <c r="G5" s="652"/>
      <c r="H5" s="652"/>
      <c r="I5" s="653"/>
      <c r="J5" s="654" t="s">
        <v>431</v>
      </c>
      <c r="K5" s="656" t="s">
        <v>432</v>
      </c>
    </row>
    <row r="6" spans="1:11" s="344" customFormat="1" ht="30" customHeight="1" x14ac:dyDescent="0.15">
      <c r="A6" s="650"/>
      <c r="B6" s="358" t="s">
        <v>433</v>
      </c>
      <c r="C6" s="342" t="s">
        <v>434</v>
      </c>
      <c r="D6" s="342" t="s">
        <v>435</v>
      </c>
      <c r="E6" s="342" t="s">
        <v>436</v>
      </c>
      <c r="F6" s="342" t="s">
        <v>437</v>
      </c>
      <c r="G6" s="342" t="s">
        <v>438</v>
      </c>
      <c r="H6" s="342" t="s">
        <v>439</v>
      </c>
      <c r="I6" s="342" t="s">
        <v>440</v>
      </c>
      <c r="J6" s="655"/>
      <c r="K6" s="657"/>
    </row>
    <row r="7" spans="1:11" s="357" customFormat="1" ht="15" customHeight="1" x14ac:dyDescent="0.15">
      <c r="A7" s="359" t="s">
        <v>441</v>
      </c>
      <c r="B7" s="360">
        <v>128264</v>
      </c>
      <c r="C7" s="349">
        <v>35482</v>
      </c>
      <c r="D7" s="349">
        <v>34761</v>
      </c>
      <c r="E7" s="361">
        <v>26664</v>
      </c>
      <c r="F7" s="361">
        <v>22204</v>
      </c>
      <c r="G7" s="361">
        <v>6516</v>
      </c>
      <c r="H7" s="361">
        <v>1905</v>
      </c>
      <c r="I7" s="361">
        <v>732</v>
      </c>
      <c r="J7" s="361">
        <v>323199</v>
      </c>
      <c r="K7" s="362">
        <v>2.52</v>
      </c>
    </row>
    <row r="8" spans="1:11" s="357" customFormat="1" ht="15" customHeight="1" x14ac:dyDescent="0.15">
      <c r="A8" s="363" t="s">
        <v>442</v>
      </c>
      <c r="B8" s="360">
        <v>136363</v>
      </c>
      <c r="C8" s="349">
        <v>40065</v>
      </c>
      <c r="D8" s="349">
        <v>38319</v>
      </c>
      <c r="E8" s="361">
        <v>27218</v>
      </c>
      <c r="F8" s="361">
        <v>21798</v>
      </c>
      <c r="G8" s="361">
        <v>6475</v>
      </c>
      <c r="H8" s="361">
        <v>1805</v>
      </c>
      <c r="I8" s="361">
        <v>683</v>
      </c>
      <c r="J8" s="361">
        <v>333744</v>
      </c>
      <c r="K8" s="362">
        <v>2.4500000000000002</v>
      </c>
    </row>
    <row r="9" spans="1:11" s="357" customFormat="1" ht="15" customHeight="1" x14ac:dyDescent="0.15">
      <c r="A9" s="364" t="s">
        <v>443</v>
      </c>
      <c r="B9" s="365">
        <v>142590</v>
      </c>
      <c r="C9" s="351">
        <v>43572</v>
      </c>
      <c r="D9" s="351">
        <v>42411</v>
      </c>
      <c r="E9" s="366">
        <v>27901</v>
      </c>
      <c r="F9" s="366">
        <v>21088</v>
      </c>
      <c r="G9" s="366">
        <v>5832</v>
      </c>
      <c r="H9" s="366">
        <v>1320</v>
      </c>
      <c r="I9" s="366">
        <v>466</v>
      </c>
      <c r="J9" s="366">
        <v>336940</v>
      </c>
      <c r="K9" s="352">
        <v>2.363</v>
      </c>
    </row>
    <row r="10" spans="1:11" s="357" customFormat="1" ht="15" customHeight="1" x14ac:dyDescent="0.15">
      <c r="A10" s="294" t="s">
        <v>426</v>
      </c>
      <c r="K10" s="353"/>
    </row>
    <row r="11" spans="1:11" s="357" customFormat="1" ht="15" customHeight="1" x14ac:dyDescent="0.15">
      <c r="K11" s="353" t="s">
        <v>427</v>
      </c>
    </row>
  </sheetData>
  <mergeCells count="4">
    <mergeCell ref="A5:A6"/>
    <mergeCell ref="B5:I5"/>
    <mergeCell ref="J5:J6"/>
    <mergeCell ref="K5:K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14"/>
  <sheetViews>
    <sheetView zoomScale="110" zoomScaleNormal="110" workbookViewId="0"/>
  </sheetViews>
  <sheetFormatPr defaultColWidth="8.75" defaultRowHeight="15" customHeight="1" x14ac:dyDescent="0.15"/>
  <cols>
    <col min="1" max="4" width="8.75" style="368" customWidth="1"/>
    <col min="5" max="5" width="8.125" style="368" customWidth="1"/>
    <col min="6" max="8" width="8.75" style="368" customWidth="1"/>
    <col min="9" max="9" width="8.125" style="368" customWidth="1"/>
    <col min="10" max="10" width="8.75" style="368" customWidth="1"/>
    <col min="11" max="16384" width="8.75" style="368"/>
  </cols>
  <sheetData>
    <row r="1" spans="1:10" s="585" customFormat="1" ht="15" customHeight="1" x14ac:dyDescent="0.15">
      <c r="A1" s="584" t="s">
        <v>760</v>
      </c>
    </row>
    <row r="2" spans="1:10" s="585" customFormat="1" ht="15" customHeight="1" x14ac:dyDescent="0.15"/>
    <row r="3" spans="1:10" ht="15" customHeight="1" x14ac:dyDescent="0.15">
      <c r="A3" s="293" t="s">
        <v>444</v>
      </c>
      <c r="B3" s="367"/>
      <c r="C3" s="367"/>
      <c r="D3" s="367"/>
      <c r="E3" s="367"/>
      <c r="F3" s="367"/>
      <c r="G3" s="367"/>
      <c r="H3" s="367"/>
      <c r="I3" s="367"/>
      <c r="J3" s="367"/>
    </row>
    <row r="4" spans="1:10" ht="15" customHeight="1" x14ac:dyDescent="0.15">
      <c r="A4" s="369" t="s">
        <v>429</v>
      </c>
      <c r="B4" s="370"/>
      <c r="C4" s="370"/>
      <c r="D4" s="370"/>
      <c r="E4" s="370"/>
      <c r="F4" s="370"/>
      <c r="G4" s="370"/>
      <c r="H4" s="370"/>
      <c r="I4" s="370"/>
      <c r="J4" s="370"/>
    </row>
    <row r="5" spans="1:10" ht="15" customHeight="1" x14ac:dyDescent="0.15">
      <c r="A5" s="658" t="s">
        <v>139</v>
      </c>
      <c r="B5" s="661" t="s">
        <v>445</v>
      </c>
      <c r="C5" s="662"/>
      <c r="D5" s="662"/>
      <c r="E5" s="662"/>
      <c r="F5" s="662"/>
      <c r="G5" s="662"/>
      <c r="H5" s="662"/>
      <c r="I5" s="663"/>
      <c r="J5" s="664" t="s">
        <v>446</v>
      </c>
    </row>
    <row r="6" spans="1:10" ht="15" customHeight="1" x14ac:dyDescent="0.15">
      <c r="A6" s="659"/>
      <c r="B6" s="666" t="s">
        <v>433</v>
      </c>
      <c r="C6" s="661" t="s">
        <v>447</v>
      </c>
      <c r="D6" s="662"/>
      <c r="E6" s="663"/>
      <c r="F6" s="371" t="s">
        <v>448</v>
      </c>
      <c r="G6" s="372"/>
      <c r="H6" s="372"/>
      <c r="I6" s="373"/>
      <c r="J6" s="665"/>
    </row>
    <row r="7" spans="1:10" ht="30" customHeight="1" x14ac:dyDescent="0.15">
      <c r="A7" s="660"/>
      <c r="B7" s="667"/>
      <c r="C7" s="374" t="s">
        <v>433</v>
      </c>
      <c r="D7" s="374" t="s">
        <v>449</v>
      </c>
      <c r="E7" s="374" t="s">
        <v>450</v>
      </c>
      <c r="F7" s="374" t="s">
        <v>433</v>
      </c>
      <c r="G7" s="374" t="s">
        <v>451</v>
      </c>
      <c r="H7" s="374" t="s">
        <v>452</v>
      </c>
      <c r="I7" s="374" t="s">
        <v>453</v>
      </c>
      <c r="J7" s="657"/>
    </row>
    <row r="8" spans="1:10" ht="15" customHeight="1" x14ac:dyDescent="0.15">
      <c r="A8" s="375" t="s">
        <v>454</v>
      </c>
      <c r="B8" s="376">
        <v>136570</v>
      </c>
      <c r="C8" s="377">
        <v>121060</v>
      </c>
      <c r="D8" s="377">
        <v>119800</v>
      </c>
      <c r="E8" s="377">
        <v>1260</v>
      </c>
      <c r="F8" s="377">
        <v>15520</v>
      </c>
      <c r="G8" s="377">
        <v>1140</v>
      </c>
      <c r="H8" s="377">
        <v>14240</v>
      </c>
      <c r="I8" s="377">
        <v>140</v>
      </c>
      <c r="J8" s="377">
        <v>80</v>
      </c>
    </row>
    <row r="9" spans="1:10" ht="15" customHeight="1" x14ac:dyDescent="0.15">
      <c r="A9" s="375">
        <v>25</v>
      </c>
      <c r="B9" s="376">
        <v>148710</v>
      </c>
      <c r="C9" s="377">
        <v>131030</v>
      </c>
      <c r="D9" s="377">
        <v>130010</v>
      </c>
      <c r="E9" s="377">
        <v>1020</v>
      </c>
      <c r="F9" s="377">
        <v>17680</v>
      </c>
      <c r="G9" s="377">
        <v>580</v>
      </c>
      <c r="H9" s="377">
        <v>16680</v>
      </c>
      <c r="I9" s="377">
        <v>420</v>
      </c>
      <c r="J9" s="377">
        <v>100</v>
      </c>
    </row>
    <row r="10" spans="1:10" ht="15" customHeight="1" x14ac:dyDescent="0.15">
      <c r="A10" s="378">
        <v>30</v>
      </c>
      <c r="B10" s="379">
        <f>C10+F10</f>
        <v>152080</v>
      </c>
      <c r="C10" s="377">
        <f>D10+E10</f>
        <v>139440</v>
      </c>
      <c r="D10" s="377">
        <v>138690</v>
      </c>
      <c r="E10" s="377">
        <v>750</v>
      </c>
      <c r="F10" s="377">
        <f>G10+H10+I10</f>
        <v>12640</v>
      </c>
      <c r="G10" s="377">
        <v>460</v>
      </c>
      <c r="H10" s="377">
        <v>12000</v>
      </c>
      <c r="I10" s="377">
        <v>180</v>
      </c>
      <c r="J10" s="377">
        <v>90</v>
      </c>
    </row>
    <row r="11" spans="1:10" ht="15" customHeight="1" x14ac:dyDescent="0.15">
      <c r="A11" s="294" t="s">
        <v>455</v>
      </c>
      <c r="B11" s="294"/>
      <c r="C11" s="324"/>
      <c r="D11" s="324"/>
      <c r="E11" s="324"/>
      <c r="F11" s="324"/>
      <c r="G11" s="324"/>
      <c r="H11" s="324"/>
      <c r="I11" s="324"/>
      <c r="J11" s="380"/>
    </row>
    <row r="12" spans="1:10" ht="15" customHeight="1" x14ac:dyDescent="0.15">
      <c r="A12" s="294" t="s">
        <v>456</v>
      </c>
      <c r="B12" s="294"/>
      <c r="C12" s="381"/>
      <c r="D12" s="381"/>
      <c r="E12" s="381"/>
      <c r="F12" s="381"/>
      <c r="G12" s="381"/>
      <c r="H12" s="381"/>
      <c r="I12" s="381"/>
      <c r="J12" s="382"/>
    </row>
    <row r="13" spans="1:10" ht="15" customHeight="1" x14ac:dyDescent="0.15">
      <c r="A13" s="294" t="s">
        <v>457</v>
      </c>
      <c r="B13" s="294"/>
      <c r="C13" s="294"/>
      <c r="D13" s="294"/>
      <c r="E13" s="294"/>
      <c r="F13" s="294"/>
      <c r="G13" s="294"/>
      <c r="H13" s="294"/>
      <c r="I13" s="294"/>
      <c r="J13" s="294"/>
    </row>
    <row r="14" spans="1:10" ht="15" customHeight="1" x14ac:dyDescent="0.15">
      <c r="A14" s="294"/>
      <c r="B14" s="294"/>
      <c r="C14" s="294"/>
      <c r="D14" s="294"/>
      <c r="E14" s="294"/>
      <c r="F14" s="294"/>
      <c r="G14" s="294"/>
      <c r="H14" s="294"/>
      <c r="I14" s="294"/>
      <c r="J14" s="317" t="s">
        <v>458</v>
      </c>
    </row>
  </sheetData>
  <mergeCells count="5">
    <mergeCell ref="A5:A7"/>
    <mergeCell ref="B5:I5"/>
    <mergeCell ref="J5:J7"/>
    <mergeCell ref="B6:B7"/>
    <mergeCell ref="C6:E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23"/>
  <sheetViews>
    <sheetView zoomScale="110" zoomScaleNormal="110" workbookViewId="0"/>
  </sheetViews>
  <sheetFormatPr defaultColWidth="8.875" defaultRowHeight="15" customHeight="1" x14ac:dyDescent="0.15"/>
  <cols>
    <col min="1" max="1" width="22.5" style="367" customWidth="1"/>
    <col min="2" max="8" width="8.125" style="367" customWidth="1"/>
    <col min="9" max="9" width="6.875" style="367" customWidth="1"/>
    <col min="10" max="10" width="6.75" style="367" customWidth="1"/>
    <col min="11" max="16384" width="8.875" style="367"/>
  </cols>
  <sheetData>
    <row r="1" spans="1:9" s="294" customFormat="1" ht="15" customHeight="1" x14ac:dyDescent="0.15">
      <c r="A1" s="584" t="s">
        <v>760</v>
      </c>
    </row>
    <row r="2" spans="1:9" s="294" customFormat="1" ht="15" customHeight="1" x14ac:dyDescent="0.15"/>
    <row r="3" spans="1:9" ht="15" customHeight="1" x14ac:dyDescent="0.15">
      <c r="A3" s="293" t="s">
        <v>459</v>
      </c>
    </row>
    <row r="4" spans="1:9" ht="15" customHeight="1" x14ac:dyDescent="0.15">
      <c r="A4" s="670" t="s">
        <v>460</v>
      </c>
      <c r="B4" s="671"/>
    </row>
    <row r="5" spans="1:9" ht="15" customHeight="1" x14ac:dyDescent="0.15">
      <c r="A5" s="383"/>
      <c r="B5" s="672" t="s">
        <v>461</v>
      </c>
      <c r="C5" s="661" t="s">
        <v>462</v>
      </c>
      <c r="D5" s="663"/>
      <c r="E5" s="662" t="s">
        <v>463</v>
      </c>
      <c r="F5" s="662"/>
      <c r="G5" s="662"/>
      <c r="H5" s="662"/>
      <c r="I5" s="662"/>
    </row>
    <row r="6" spans="1:9" ht="15" customHeight="1" x14ac:dyDescent="0.15">
      <c r="A6" s="384" t="s">
        <v>464</v>
      </c>
      <c r="B6" s="673"/>
      <c r="C6" s="675" t="s">
        <v>465</v>
      </c>
      <c r="D6" s="678" t="s">
        <v>466</v>
      </c>
      <c r="E6" s="675" t="s">
        <v>467</v>
      </c>
      <c r="F6" s="675" t="s">
        <v>468</v>
      </c>
      <c r="G6" s="680" t="s">
        <v>469</v>
      </c>
      <c r="H6" s="675" t="s">
        <v>470</v>
      </c>
      <c r="I6" s="664" t="s">
        <v>37</v>
      </c>
    </row>
    <row r="7" spans="1:9" ht="15" customHeight="1" x14ac:dyDescent="0.15">
      <c r="A7" s="384" t="s">
        <v>471</v>
      </c>
      <c r="B7" s="673"/>
      <c r="C7" s="676"/>
      <c r="D7" s="679"/>
      <c r="E7" s="676"/>
      <c r="F7" s="676"/>
      <c r="G7" s="680"/>
      <c r="H7" s="676"/>
      <c r="I7" s="668"/>
    </row>
    <row r="8" spans="1:9" ht="15" customHeight="1" x14ac:dyDescent="0.15">
      <c r="A8" s="385"/>
      <c r="B8" s="674"/>
      <c r="C8" s="677"/>
      <c r="D8" s="679"/>
      <c r="E8" s="677"/>
      <c r="F8" s="677"/>
      <c r="G8" s="680"/>
      <c r="H8" s="677"/>
      <c r="I8" s="669"/>
    </row>
    <row r="9" spans="1:9" ht="15" customHeight="1" x14ac:dyDescent="0.15">
      <c r="A9" s="386" t="s">
        <v>472</v>
      </c>
      <c r="B9" s="387">
        <f>C9+D9</f>
        <v>139440</v>
      </c>
      <c r="C9" s="387">
        <v>137190</v>
      </c>
      <c r="D9" s="387">
        <v>2250</v>
      </c>
      <c r="E9" s="387">
        <v>15010</v>
      </c>
      <c r="F9" s="387">
        <v>70320</v>
      </c>
      <c r="G9" s="387">
        <v>44950</v>
      </c>
      <c r="H9" s="387">
        <v>9160</v>
      </c>
      <c r="I9" s="388" t="s">
        <v>245</v>
      </c>
    </row>
    <row r="10" spans="1:9" ht="15" customHeight="1" x14ac:dyDescent="0.15">
      <c r="A10" s="306" t="s">
        <v>473</v>
      </c>
      <c r="B10" s="377">
        <f>C10+D10</f>
        <v>4800</v>
      </c>
      <c r="C10" s="377">
        <v>4610</v>
      </c>
      <c r="D10" s="377">
        <v>190</v>
      </c>
      <c r="E10" s="377">
        <v>1580</v>
      </c>
      <c r="F10" s="377">
        <v>2520</v>
      </c>
      <c r="G10" s="377">
        <v>650</v>
      </c>
      <c r="H10" s="377">
        <v>50</v>
      </c>
      <c r="I10" s="377" t="s">
        <v>246</v>
      </c>
    </row>
    <row r="11" spans="1:9" ht="15" customHeight="1" x14ac:dyDescent="0.15">
      <c r="A11" s="306" t="s">
        <v>474</v>
      </c>
      <c r="B11" s="377">
        <f t="shared" ref="B11:B18" si="0">C11+D11</f>
        <v>14400</v>
      </c>
      <c r="C11" s="377">
        <v>13810</v>
      </c>
      <c r="D11" s="377">
        <v>590</v>
      </c>
      <c r="E11" s="377">
        <v>3690</v>
      </c>
      <c r="F11" s="377">
        <v>7520</v>
      </c>
      <c r="G11" s="377">
        <v>2950</v>
      </c>
      <c r="H11" s="377">
        <v>240</v>
      </c>
      <c r="I11" s="377" t="s">
        <v>246</v>
      </c>
    </row>
    <row r="12" spans="1:9" ht="15" customHeight="1" x14ac:dyDescent="0.15">
      <c r="A12" s="306" t="s">
        <v>475</v>
      </c>
      <c r="B12" s="377">
        <f t="shared" si="0"/>
        <v>28540</v>
      </c>
      <c r="C12" s="377">
        <v>28160</v>
      </c>
      <c r="D12" s="377">
        <v>380</v>
      </c>
      <c r="E12" s="377">
        <v>3480</v>
      </c>
      <c r="F12" s="377">
        <v>13580</v>
      </c>
      <c r="G12" s="377">
        <v>9370</v>
      </c>
      <c r="H12" s="377">
        <v>2110</v>
      </c>
      <c r="I12" s="377" t="s">
        <v>246</v>
      </c>
    </row>
    <row r="13" spans="1:9" ht="15" customHeight="1" x14ac:dyDescent="0.15">
      <c r="A13" s="306" t="s">
        <v>476</v>
      </c>
      <c r="B13" s="377">
        <f t="shared" si="0"/>
        <v>15740</v>
      </c>
      <c r="C13" s="377">
        <v>15470</v>
      </c>
      <c r="D13" s="377">
        <v>270</v>
      </c>
      <c r="E13" s="377">
        <v>880</v>
      </c>
      <c r="F13" s="377">
        <v>6470</v>
      </c>
      <c r="G13" s="377">
        <v>6950</v>
      </c>
      <c r="H13" s="377">
        <v>1440</v>
      </c>
      <c r="I13" s="377" t="s">
        <v>246</v>
      </c>
    </row>
    <row r="14" spans="1:9" ht="15" customHeight="1" x14ac:dyDescent="0.15">
      <c r="A14" s="306" t="s">
        <v>477</v>
      </c>
      <c r="B14" s="377">
        <f t="shared" si="0"/>
        <v>13270</v>
      </c>
      <c r="C14" s="377">
        <v>13100</v>
      </c>
      <c r="D14" s="377">
        <v>170</v>
      </c>
      <c r="E14" s="377">
        <v>700</v>
      </c>
      <c r="F14" s="377">
        <v>7660</v>
      </c>
      <c r="G14" s="377">
        <v>4240</v>
      </c>
      <c r="H14" s="377">
        <v>670</v>
      </c>
      <c r="I14" s="377" t="s">
        <v>246</v>
      </c>
    </row>
    <row r="15" spans="1:9" ht="15" customHeight="1" x14ac:dyDescent="0.15">
      <c r="A15" s="306" t="s">
        <v>478</v>
      </c>
      <c r="B15" s="377">
        <f t="shared" si="0"/>
        <v>12920</v>
      </c>
      <c r="C15" s="377">
        <v>12830</v>
      </c>
      <c r="D15" s="377">
        <v>90</v>
      </c>
      <c r="E15" s="377">
        <v>570</v>
      </c>
      <c r="F15" s="377">
        <v>6820</v>
      </c>
      <c r="G15" s="377">
        <v>4290</v>
      </c>
      <c r="H15" s="377">
        <v>1250</v>
      </c>
      <c r="I15" s="377" t="s">
        <v>246</v>
      </c>
    </row>
    <row r="16" spans="1:9" ht="15" customHeight="1" x14ac:dyDescent="0.15">
      <c r="A16" s="306" t="s">
        <v>479</v>
      </c>
      <c r="B16" s="377">
        <f t="shared" si="0"/>
        <v>16000</v>
      </c>
      <c r="C16" s="377">
        <v>15900</v>
      </c>
      <c r="D16" s="377">
        <v>100</v>
      </c>
      <c r="E16" s="377">
        <v>900</v>
      </c>
      <c r="F16" s="377">
        <v>7990</v>
      </c>
      <c r="G16" s="377">
        <v>5810</v>
      </c>
      <c r="H16" s="377">
        <v>1310</v>
      </c>
      <c r="I16" s="377" t="s">
        <v>246</v>
      </c>
    </row>
    <row r="17" spans="1:9" ht="15" customHeight="1" x14ac:dyDescent="0.15">
      <c r="A17" s="306" t="s">
        <v>480</v>
      </c>
      <c r="B17" s="377">
        <f>C17+D17</f>
        <v>13810</v>
      </c>
      <c r="C17" s="377">
        <v>13690</v>
      </c>
      <c r="D17" s="377">
        <v>120</v>
      </c>
      <c r="E17" s="377">
        <v>700</v>
      </c>
      <c r="F17" s="377">
        <v>7040</v>
      </c>
      <c r="G17" s="377">
        <v>5470</v>
      </c>
      <c r="H17" s="377">
        <v>600</v>
      </c>
      <c r="I17" s="377" t="s">
        <v>246</v>
      </c>
    </row>
    <row r="18" spans="1:9" ht="15" customHeight="1" x14ac:dyDescent="0.15">
      <c r="A18" s="389" t="s">
        <v>481</v>
      </c>
      <c r="B18" s="377">
        <f t="shared" si="0"/>
        <v>5030</v>
      </c>
      <c r="C18" s="390">
        <v>5010</v>
      </c>
      <c r="D18" s="390">
        <v>20</v>
      </c>
      <c r="E18" s="390">
        <v>160</v>
      </c>
      <c r="F18" s="390">
        <v>2210</v>
      </c>
      <c r="G18" s="390">
        <v>2390</v>
      </c>
      <c r="H18" s="390">
        <v>270</v>
      </c>
      <c r="I18" s="377" t="s">
        <v>246</v>
      </c>
    </row>
    <row r="19" spans="1:9" ht="15" customHeight="1" x14ac:dyDescent="0.15">
      <c r="A19" s="391" t="s">
        <v>455</v>
      </c>
      <c r="B19" s="380"/>
      <c r="C19" s="380"/>
      <c r="D19" s="380"/>
      <c r="E19" s="380"/>
      <c r="F19" s="380"/>
      <c r="G19" s="380"/>
      <c r="H19" s="380"/>
      <c r="I19" s="380"/>
    </row>
    <row r="20" spans="1:9" ht="15" customHeight="1" x14ac:dyDescent="0.15">
      <c r="A20" s="391" t="s">
        <v>456</v>
      </c>
      <c r="B20" s="382"/>
      <c r="C20" s="382"/>
      <c r="D20" s="382"/>
      <c r="E20" s="382"/>
      <c r="F20" s="382"/>
      <c r="G20" s="382"/>
      <c r="H20" s="382"/>
      <c r="I20" s="382"/>
    </row>
    <row r="21" spans="1:9" ht="15" customHeight="1" x14ac:dyDescent="0.15">
      <c r="A21" s="391" t="s">
        <v>482</v>
      </c>
      <c r="B21" s="382"/>
      <c r="C21" s="382"/>
      <c r="D21" s="382"/>
      <c r="E21" s="382"/>
      <c r="F21" s="382"/>
      <c r="G21" s="382"/>
      <c r="H21" s="382"/>
      <c r="I21" s="382"/>
    </row>
    <row r="22" spans="1:9" ht="15" customHeight="1" x14ac:dyDescent="0.15">
      <c r="A22" s="391" t="s">
        <v>483</v>
      </c>
      <c r="B22" s="294"/>
      <c r="C22" s="294"/>
      <c r="D22" s="294"/>
      <c r="E22" s="294"/>
      <c r="F22" s="294"/>
      <c r="G22" s="294"/>
      <c r="H22" s="294"/>
      <c r="I22" s="294"/>
    </row>
    <row r="23" spans="1:9" ht="15" customHeight="1" x14ac:dyDescent="0.15">
      <c r="A23" s="294"/>
      <c r="B23" s="294"/>
      <c r="C23" s="294"/>
      <c r="D23" s="294"/>
      <c r="E23" s="294"/>
      <c r="F23" s="294"/>
      <c r="G23" s="294"/>
      <c r="H23" s="294"/>
      <c r="I23" s="317" t="s">
        <v>458</v>
      </c>
    </row>
  </sheetData>
  <mergeCells count="11">
    <mergeCell ref="I6:I8"/>
    <mergeCell ref="A4:B4"/>
    <mergeCell ref="B5:B8"/>
    <mergeCell ref="C5:D5"/>
    <mergeCell ref="E5:I5"/>
    <mergeCell ref="C6:C8"/>
    <mergeCell ref="D6:D8"/>
    <mergeCell ref="E6:E8"/>
    <mergeCell ref="F6:F8"/>
    <mergeCell ref="G6:G8"/>
    <mergeCell ref="H6:H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9"/>
  <sheetViews>
    <sheetView zoomScale="110" zoomScaleNormal="110" zoomScaleSheetLayoutView="100" workbookViewId="0"/>
  </sheetViews>
  <sheetFormatPr defaultColWidth="8.875" defaultRowHeight="15" customHeight="1" x14ac:dyDescent="0.15"/>
  <cols>
    <col min="1" max="1" width="15" style="394" customWidth="1"/>
    <col min="2" max="2" width="8.75" style="394" customWidth="1"/>
    <col min="3" max="4" width="8.125" style="394" customWidth="1"/>
    <col min="5" max="6" width="7.5" style="394" customWidth="1"/>
    <col min="7" max="9" width="8.125" style="394" customWidth="1"/>
    <col min="10" max="10" width="6.875" style="394" customWidth="1"/>
    <col min="11" max="16384" width="8.875" style="394"/>
  </cols>
  <sheetData>
    <row r="1" spans="1:10" s="586" customFormat="1" ht="15" customHeight="1" x14ac:dyDescent="0.15">
      <c r="A1" s="584" t="s">
        <v>760</v>
      </c>
    </row>
    <row r="2" spans="1:10" s="586" customFormat="1" ht="15" customHeight="1" x14ac:dyDescent="0.15"/>
    <row r="3" spans="1:10" ht="15" customHeight="1" x14ac:dyDescent="0.15">
      <c r="A3" s="392" t="s">
        <v>484</v>
      </c>
      <c r="B3" s="393"/>
      <c r="C3" s="393"/>
      <c r="D3" s="393"/>
      <c r="E3" s="393"/>
      <c r="F3" s="393"/>
      <c r="G3" s="393"/>
      <c r="H3" s="393"/>
      <c r="I3" s="393"/>
      <c r="J3" s="393"/>
    </row>
    <row r="4" spans="1:10" s="399" customFormat="1" ht="15" customHeight="1" x14ac:dyDescent="0.15">
      <c r="A4" s="395" t="s">
        <v>485</v>
      </c>
      <c r="B4" s="396"/>
      <c r="C4" s="396"/>
      <c r="D4" s="396"/>
      <c r="E4" s="397"/>
      <c r="F4" s="398"/>
      <c r="G4" s="396"/>
      <c r="H4" s="396"/>
      <c r="I4" s="396"/>
      <c r="J4" s="396"/>
    </row>
    <row r="5" spans="1:10" s="402" customFormat="1" ht="15" customHeight="1" x14ac:dyDescent="0.15">
      <c r="A5" s="400" t="s">
        <v>486</v>
      </c>
      <c r="B5" s="401"/>
      <c r="C5" s="396"/>
      <c r="D5" s="396"/>
      <c r="E5" s="396"/>
      <c r="F5" s="396"/>
      <c r="G5" s="396"/>
      <c r="H5" s="396"/>
      <c r="I5" s="396"/>
      <c r="J5" s="396"/>
    </row>
    <row r="6" spans="1:10" s="402" customFormat="1" ht="15" customHeight="1" x14ac:dyDescent="0.15">
      <c r="A6" s="683" t="s">
        <v>487</v>
      </c>
      <c r="B6" s="685" t="s">
        <v>488</v>
      </c>
      <c r="C6" s="687" t="s">
        <v>489</v>
      </c>
      <c r="D6" s="688"/>
      <c r="E6" s="687" t="s">
        <v>490</v>
      </c>
      <c r="F6" s="688"/>
      <c r="G6" s="687" t="s">
        <v>491</v>
      </c>
      <c r="H6" s="687"/>
      <c r="I6" s="688"/>
      <c r="J6" s="681" t="s">
        <v>492</v>
      </c>
    </row>
    <row r="7" spans="1:10" s="402" customFormat="1" ht="30" customHeight="1" x14ac:dyDescent="0.15">
      <c r="A7" s="684"/>
      <c r="B7" s="686"/>
      <c r="C7" s="403" t="s">
        <v>493</v>
      </c>
      <c r="D7" s="404" t="s">
        <v>494</v>
      </c>
      <c r="E7" s="403" t="s">
        <v>493</v>
      </c>
      <c r="F7" s="405" t="s">
        <v>494</v>
      </c>
      <c r="G7" s="406" t="s">
        <v>495</v>
      </c>
      <c r="H7" s="407" t="s">
        <v>496</v>
      </c>
      <c r="I7" s="408" t="s">
        <v>497</v>
      </c>
      <c r="J7" s="682"/>
    </row>
    <row r="8" spans="1:10" s="402" customFormat="1" ht="15" customHeight="1" x14ac:dyDescent="0.15">
      <c r="A8" s="409" t="s">
        <v>498</v>
      </c>
      <c r="B8" s="410">
        <f>C8+D8+E8+F8+G8+H8+I8+J8</f>
        <v>137190</v>
      </c>
      <c r="C8" s="411">
        <v>2280</v>
      </c>
      <c r="D8" s="411">
        <v>71420</v>
      </c>
      <c r="E8" s="411">
        <v>120</v>
      </c>
      <c r="F8" s="411">
        <v>1530</v>
      </c>
      <c r="G8" s="411">
        <v>21150</v>
      </c>
      <c r="H8" s="411">
        <v>18560</v>
      </c>
      <c r="I8" s="411">
        <v>22080</v>
      </c>
      <c r="J8" s="411">
        <v>50</v>
      </c>
    </row>
    <row r="9" spans="1:10" s="402" customFormat="1" ht="15" customHeight="1" x14ac:dyDescent="0.15">
      <c r="A9" s="412" t="s">
        <v>499</v>
      </c>
      <c r="B9" s="413">
        <v>92580</v>
      </c>
      <c r="C9" s="414">
        <v>1970</v>
      </c>
      <c r="D9" s="414">
        <v>68520</v>
      </c>
      <c r="E9" s="414">
        <v>100</v>
      </c>
      <c r="F9" s="414">
        <v>120</v>
      </c>
      <c r="G9" s="414">
        <v>430</v>
      </c>
      <c r="H9" s="414">
        <v>4630</v>
      </c>
      <c r="I9" s="414">
        <v>16860</v>
      </c>
      <c r="J9" s="414">
        <v>50</v>
      </c>
    </row>
    <row r="10" spans="1:10" s="402" customFormat="1" ht="15" customHeight="1" x14ac:dyDescent="0.15">
      <c r="A10" s="412" t="s">
        <v>500</v>
      </c>
      <c r="B10" s="413">
        <v>41470</v>
      </c>
      <c r="C10" s="414">
        <v>310</v>
      </c>
      <c r="D10" s="414">
        <v>2520</v>
      </c>
      <c r="E10" s="414">
        <v>100</v>
      </c>
      <c r="F10" s="414">
        <v>1160</v>
      </c>
      <c r="G10" s="414">
        <v>18710</v>
      </c>
      <c r="H10" s="414">
        <v>13450</v>
      </c>
      <c r="I10" s="414">
        <v>5220</v>
      </c>
      <c r="J10" s="415" t="s">
        <v>245</v>
      </c>
    </row>
    <row r="11" spans="1:10" s="402" customFormat="1" ht="15" customHeight="1" x14ac:dyDescent="0.15">
      <c r="A11" s="416" t="s">
        <v>501</v>
      </c>
      <c r="B11" s="413">
        <v>550</v>
      </c>
      <c r="C11" s="415" t="s">
        <v>246</v>
      </c>
      <c r="D11" s="415" t="s">
        <v>246</v>
      </c>
      <c r="E11" s="415" t="s">
        <v>246</v>
      </c>
      <c r="F11" s="415" t="s">
        <v>246</v>
      </c>
      <c r="G11" s="415">
        <v>120</v>
      </c>
      <c r="H11" s="414">
        <v>430</v>
      </c>
      <c r="I11" s="415" t="s">
        <v>246</v>
      </c>
      <c r="J11" s="415" t="s">
        <v>246</v>
      </c>
    </row>
    <row r="12" spans="1:10" s="402" customFormat="1" ht="15" customHeight="1" x14ac:dyDescent="0.15">
      <c r="A12" s="416" t="s">
        <v>502</v>
      </c>
      <c r="B12" s="413">
        <v>860</v>
      </c>
      <c r="C12" s="415" t="s">
        <v>246</v>
      </c>
      <c r="D12" s="415" t="s">
        <v>246</v>
      </c>
      <c r="E12" s="415" t="s">
        <v>246</v>
      </c>
      <c r="F12" s="415" t="s">
        <v>246</v>
      </c>
      <c r="G12" s="415" t="s">
        <v>246</v>
      </c>
      <c r="H12" s="414">
        <v>860</v>
      </c>
      <c r="I12" s="415" t="s">
        <v>246</v>
      </c>
      <c r="J12" s="415" t="s">
        <v>246</v>
      </c>
    </row>
    <row r="13" spans="1:10" s="402" customFormat="1" ht="15" customHeight="1" x14ac:dyDescent="0.15">
      <c r="A13" s="416" t="s">
        <v>503</v>
      </c>
      <c r="B13" s="413">
        <v>38450</v>
      </c>
      <c r="C13" s="414">
        <v>310</v>
      </c>
      <c r="D13" s="414">
        <v>2370</v>
      </c>
      <c r="E13" s="414">
        <v>100</v>
      </c>
      <c r="F13" s="414">
        <v>1130</v>
      </c>
      <c r="G13" s="414">
        <v>18230</v>
      </c>
      <c r="H13" s="414">
        <v>11440</v>
      </c>
      <c r="I13" s="414">
        <v>4870</v>
      </c>
      <c r="J13" s="415" t="s">
        <v>246</v>
      </c>
    </row>
    <row r="14" spans="1:10" s="402" customFormat="1" ht="15" customHeight="1" x14ac:dyDescent="0.15">
      <c r="A14" s="417" t="s">
        <v>504</v>
      </c>
      <c r="B14" s="418">
        <v>1610</v>
      </c>
      <c r="C14" s="419" t="s">
        <v>246</v>
      </c>
      <c r="D14" s="419">
        <v>150</v>
      </c>
      <c r="E14" s="415" t="s">
        <v>246</v>
      </c>
      <c r="F14" s="415">
        <v>20</v>
      </c>
      <c r="G14" s="419">
        <v>360</v>
      </c>
      <c r="H14" s="419">
        <v>730</v>
      </c>
      <c r="I14" s="419">
        <v>350</v>
      </c>
      <c r="J14" s="419" t="s">
        <v>246</v>
      </c>
    </row>
    <row r="15" spans="1:10" s="367" customFormat="1" ht="15" customHeight="1" x14ac:dyDescent="0.15">
      <c r="A15" s="391" t="s">
        <v>455</v>
      </c>
      <c r="B15" s="420"/>
      <c r="C15" s="421"/>
      <c r="D15" s="421"/>
      <c r="E15" s="421"/>
      <c r="F15" s="421"/>
      <c r="G15" s="422"/>
    </row>
    <row r="16" spans="1:10" s="367" customFormat="1" ht="15" customHeight="1" x14ac:dyDescent="0.15">
      <c r="A16" s="391" t="s">
        <v>456</v>
      </c>
      <c r="B16" s="420"/>
      <c r="C16" s="423"/>
      <c r="D16" s="423"/>
      <c r="E16" s="423"/>
      <c r="F16" s="423"/>
      <c r="G16" s="424"/>
    </row>
    <row r="17" spans="1:10" s="367" customFormat="1" ht="15" customHeight="1" x14ac:dyDescent="0.15">
      <c r="A17" s="391" t="s">
        <v>505</v>
      </c>
      <c r="B17" s="420"/>
      <c r="C17" s="423"/>
      <c r="D17" s="423"/>
      <c r="E17" s="423"/>
      <c r="F17" s="423"/>
      <c r="G17" s="424"/>
    </row>
    <row r="18" spans="1:10" s="367" customFormat="1" ht="15" customHeight="1" x14ac:dyDescent="0.15">
      <c r="A18" s="391" t="s">
        <v>483</v>
      </c>
      <c r="B18" s="420"/>
      <c r="C18" s="420"/>
      <c r="D18" s="420"/>
      <c r="E18" s="420"/>
      <c r="F18" s="420"/>
    </row>
    <row r="19" spans="1:10" ht="15" customHeight="1" x14ac:dyDescent="0.15">
      <c r="A19" s="393"/>
      <c r="B19" s="425"/>
      <c r="C19" s="425"/>
      <c r="D19" s="425"/>
      <c r="E19" s="425"/>
      <c r="F19" s="425"/>
      <c r="G19" s="393"/>
      <c r="H19" s="393"/>
      <c r="I19" s="393"/>
      <c r="J19" s="317" t="s">
        <v>458</v>
      </c>
    </row>
  </sheetData>
  <mergeCells count="6">
    <mergeCell ref="J6:J7"/>
    <mergeCell ref="A6:A7"/>
    <mergeCell ref="B6:B7"/>
    <mergeCell ref="C6:D6"/>
    <mergeCell ref="E6:F6"/>
    <mergeCell ref="G6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25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22.5" style="428" customWidth="1"/>
    <col min="2" max="8" width="8.125" style="428" customWidth="1"/>
    <col min="9" max="9" width="6.875" style="428" customWidth="1"/>
    <col min="10" max="16384" width="9" style="428"/>
  </cols>
  <sheetData>
    <row r="1" spans="1:9" s="442" customFormat="1" ht="15" customHeight="1" x14ac:dyDescent="0.15">
      <c r="A1" s="584" t="s">
        <v>760</v>
      </c>
    </row>
    <row r="2" spans="1:9" s="442" customFormat="1" ht="15" customHeight="1" x14ac:dyDescent="0.15"/>
    <row r="3" spans="1:9" ht="15" customHeight="1" x14ac:dyDescent="0.15">
      <c r="A3" s="426" t="s">
        <v>506</v>
      </c>
      <c r="B3" s="427"/>
      <c r="C3" s="427"/>
      <c r="D3" s="427"/>
      <c r="E3" s="427"/>
      <c r="F3" s="427"/>
      <c r="G3" s="427"/>
      <c r="H3" s="427"/>
      <c r="I3" s="427"/>
    </row>
    <row r="4" spans="1:9" s="431" customFormat="1" ht="15" customHeight="1" x14ac:dyDescent="0.15">
      <c r="A4" s="429" t="s">
        <v>460</v>
      </c>
      <c r="B4" s="430"/>
      <c r="C4" s="430"/>
      <c r="D4" s="430"/>
      <c r="E4" s="430"/>
      <c r="F4" s="430"/>
      <c r="G4" s="430"/>
      <c r="H4" s="430"/>
      <c r="I4" s="430"/>
    </row>
    <row r="5" spans="1:9" s="431" customFormat="1" ht="15" customHeight="1" x14ac:dyDescent="0.15">
      <c r="A5" s="689" t="s">
        <v>507</v>
      </c>
      <c r="B5" s="691" t="s">
        <v>508</v>
      </c>
      <c r="C5" s="693" t="s">
        <v>509</v>
      </c>
      <c r="D5" s="693"/>
      <c r="E5" s="693"/>
      <c r="F5" s="693"/>
      <c r="G5" s="693"/>
      <c r="H5" s="694"/>
      <c r="I5" s="695" t="s">
        <v>510</v>
      </c>
    </row>
    <row r="6" spans="1:9" s="431" customFormat="1" ht="75" customHeight="1" x14ac:dyDescent="0.15">
      <c r="A6" s="690"/>
      <c r="B6" s="692"/>
      <c r="C6" s="432" t="s">
        <v>511</v>
      </c>
      <c r="D6" s="433" t="s">
        <v>512</v>
      </c>
      <c r="E6" s="434" t="s">
        <v>513</v>
      </c>
      <c r="F6" s="435" t="s">
        <v>514</v>
      </c>
      <c r="G6" s="436" t="s">
        <v>515</v>
      </c>
      <c r="H6" s="437" t="s">
        <v>516</v>
      </c>
      <c r="I6" s="696"/>
    </row>
    <row r="7" spans="1:9" s="431" customFormat="1" ht="15" customHeight="1" x14ac:dyDescent="0.15">
      <c r="A7" s="438" t="s">
        <v>517</v>
      </c>
      <c r="B7" s="439">
        <v>14490</v>
      </c>
      <c r="C7" s="439">
        <v>6100</v>
      </c>
      <c r="D7" s="439">
        <v>410</v>
      </c>
      <c r="E7" s="439">
        <v>630</v>
      </c>
      <c r="F7" s="439">
        <v>1010</v>
      </c>
      <c r="G7" s="439">
        <v>2410</v>
      </c>
      <c r="H7" s="439">
        <v>1640</v>
      </c>
      <c r="I7" s="439">
        <v>2290</v>
      </c>
    </row>
    <row r="8" spans="1:9" s="442" customFormat="1" ht="15" customHeight="1" x14ac:dyDescent="0.15">
      <c r="A8" s="440" t="s">
        <v>518</v>
      </c>
      <c r="B8" s="441">
        <v>10570</v>
      </c>
      <c r="C8" s="441">
        <v>5210</v>
      </c>
      <c r="D8" s="441">
        <v>390</v>
      </c>
      <c r="E8" s="441">
        <v>590</v>
      </c>
      <c r="F8" s="441">
        <v>840</v>
      </c>
      <c r="G8" s="441">
        <v>2070</v>
      </c>
      <c r="H8" s="441">
        <v>1320</v>
      </c>
      <c r="I8" s="441">
        <v>1570</v>
      </c>
    </row>
    <row r="9" spans="1:9" s="442" customFormat="1" ht="15" customHeight="1" x14ac:dyDescent="0.15">
      <c r="A9" s="440" t="s">
        <v>500</v>
      </c>
      <c r="B9" s="441">
        <v>3920</v>
      </c>
      <c r="C9" s="441">
        <v>890</v>
      </c>
      <c r="D9" s="441">
        <v>20</v>
      </c>
      <c r="E9" s="441">
        <v>40</v>
      </c>
      <c r="F9" s="441">
        <v>180</v>
      </c>
      <c r="G9" s="441">
        <v>340</v>
      </c>
      <c r="H9" s="441">
        <v>320</v>
      </c>
      <c r="I9" s="441">
        <v>720</v>
      </c>
    </row>
    <row r="10" spans="1:9" s="442" customFormat="1" ht="15" customHeight="1" x14ac:dyDescent="0.15">
      <c r="A10" s="443" t="s">
        <v>519</v>
      </c>
      <c r="B10" s="441">
        <v>390</v>
      </c>
      <c r="C10" s="441">
        <v>110</v>
      </c>
      <c r="D10" s="441" t="s">
        <v>245</v>
      </c>
      <c r="E10" s="444" t="s">
        <v>246</v>
      </c>
      <c r="F10" s="441" t="s">
        <v>246</v>
      </c>
      <c r="G10" s="444">
        <v>70</v>
      </c>
      <c r="H10" s="444">
        <v>30</v>
      </c>
      <c r="I10" s="444">
        <v>90</v>
      </c>
    </row>
    <row r="11" spans="1:9" s="442" customFormat="1" ht="15" customHeight="1" x14ac:dyDescent="0.15">
      <c r="A11" s="445" t="s">
        <v>503</v>
      </c>
      <c r="B11" s="441">
        <v>3500</v>
      </c>
      <c r="C11" s="441">
        <v>760</v>
      </c>
      <c r="D11" s="441">
        <v>20</v>
      </c>
      <c r="E11" s="441">
        <v>40</v>
      </c>
      <c r="F11" s="441">
        <v>180</v>
      </c>
      <c r="G11" s="441">
        <v>270</v>
      </c>
      <c r="H11" s="441">
        <v>260</v>
      </c>
      <c r="I11" s="441">
        <v>620</v>
      </c>
    </row>
    <row r="12" spans="1:9" s="442" customFormat="1" ht="15" customHeight="1" x14ac:dyDescent="0.15">
      <c r="A12" s="445" t="s">
        <v>504</v>
      </c>
      <c r="B12" s="441">
        <v>20</v>
      </c>
      <c r="C12" s="441">
        <v>20</v>
      </c>
      <c r="D12" s="441" t="s">
        <v>246</v>
      </c>
      <c r="E12" s="444" t="s">
        <v>246</v>
      </c>
      <c r="F12" s="441" t="s">
        <v>246</v>
      </c>
      <c r="G12" s="441" t="s">
        <v>246</v>
      </c>
      <c r="H12" s="441">
        <v>20</v>
      </c>
      <c r="I12" s="441" t="s">
        <v>246</v>
      </c>
    </row>
    <row r="13" spans="1:9" s="442" customFormat="1" ht="15" customHeight="1" x14ac:dyDescent="0.15">
      <c r="A13" s="446" t="s">
        <v>520</v>
      </c>
      <c r="B13" s="447">
        <v>16510</v>
      </c>
      <c r="C13" s="447">
        <v>12770</v>
      </c>
      <c r="D13" s="447">
        <v>680</v>
      </c>
      <c r="E13" s="447">
        <v>1230</v>
      </c>
      <c r="F13" s="447">
        <v>2300</v>
      </c>
      <c r="G13" s="447">
        <v>5360</v>
      </c>
      <c r="H13" s="447">
        <v>3200</v>
      </c>
      <c r="I13" s="447">
        <v>1240</v>
      </c>
    </row>
    <row r="14" spans="1:9" s="442" customFormat="1" ht="15" customHeight="1" x14ac:dyDescent="0.15">
      <c r="A14" s="440" t="s">
        <v>518</v>
      </c>
      <c r="B14" s="441">
        <v>15280</v>
      </c>
      <c r="C14" s="441">
        <v>12110</v>
      </c>
      <c r="D14" s="441">
        <v>600</v>
      </c>
      <c r="E14" s="441">
        <v>1230</v>
      </c>
      <c r="F14" s="441">
        <v>2160</v>
      </c>
      <c r="G14" s="441">
        <v>5140</v>
      </c>
      <c r="H14" s="441">
        <v>2970</v>
      </c>
      <c r="I14" s="441">
        <v>1180</v>
      </c>
    </row>
    <row r="15" spans="1:9" s="442" customFormat="1" ht="15" customHeight="1" x14ac:dyDescent="0.15">
      <c r="A15" s="440" t="s">
        <v>500</v>
      </c>
      <c r="B15" s="441">
        <v>1180</v>
      </c>
      <c r="C15" s="441">
        <v>630</v>
      </c>
      <c r="D15" s="444">
        <v>40</v>
      </c>
      <c r="E15" s="441" t="s">
        <v>246</v>
      </c>
      <c r="F15" s="441">
        <v>130</v>
      </c>
      <c r="G15" s="441">
        <v>220</v>
      </c>
      <c r="H15" s="441">
        <v>230</v>
      </c>
      <c r="I15" s="441">
        <v>60</v>
      </c>
    </row>
    <row r="16" spans="1:9" s="442" customFormat="1" ht="15" customHeight="1" x14ac:dyDescent="0.15">
      <c r="A16" s="443" t="s">
        <v>519</v>
      </c>
      <c r="B16" s="441">
        <v>180</v>
      </c>
      <c r="C16" s="441">
        <v>120</v>
      </c>
      <c r="D16" s="441" t="s">
        <v>246</v>
      </c>
      <c r="E16" s="441" t="s">
        <v>246</v>
      </c>
      <c r="F16" s="441" t="s">
        <v>246</v>
      </c>
      <c r="G16" s="441" t="s">
        <v>246</v>
      </c>
      <c r="H16" s="441">
        <v>120</v>
      </c>
      <c r="I16" s="441" t="s">
        <v>246</v>
      </c>
    </row>
    <row r="17" spans="1:9" s="442" customFormat="1" ht="15" customHeight="1" x14ac:dyDescent="0.15">
      <c r="A17" s="445" t="s">
        <v>503</v>
      </c>
      <c r="B17" s="441">
        <v>970</v>
      </c>
      <c r="C17" s="441">
        <v>510</v>
      </c>
      <c r="D17" s="444">
        <v>40</v>
      </c>
      <c r="E17" s="441" t="s">
        <v>246</v>
      </c>
      <c r="F17" s="441">
        <v>130</v>
      </c>
      <c r="G17" s="441">
        <v>220</v>
      </c>
      <c r="H17" s="441">
        <v>110</v>
      </c>
      <c r="I17" s="441">
        <v>60</v>
      </c>
    </row>
    <row r="18" spans="1:9" s="442" customFormat="1" ht="15" customHeight="1" x14ac:dyDescent="0.15">
      <c r="A18" s="445" t="s">
        <v>504</v>
      </c>
      <c r="B18" s="441">
        <v>20</v>
      </c>
      <c r="C18" s="441" t="s">
        <v>246</v>
      </c>
      <c r="D18" s="441" t="s">
        <v>246</v>
      </c>
      <c r="E18" s="441" t="s">
        <v>246</v>
      </c>
      <c r="F18" s="441" t="s">
        <v>246</v>
      </c>
      <c r="G18" s="441" t="s">
        <v>246</v>
      </c>
      <c r="H18" s="441" t="s">
        <v>246</v>
      </c>
      <c r="I18" s="441" t="s">
        <v>246</v>
      </c>
    </row>
    <row r="19" spans="1:9" s="442" customFormat="1" ht="15" customHeight="1" x14ac:dyDescent="0.15">
      <c r="A19" s="448" t="s">
        <v>521</v>
      </c>
      <c r="B19" s="449">
        <v>60</v>
      </c>
      <c r="C19" s="449">
        <v>30</v>
      </c>
      <c r="D19" s="449">
        <v>30</v>
      </c>
      <c r="E19" s="441" t="s">
        <v>246</v>
      </c>
      <c r="F19" s="441" t="s">
        <v>246</v>
      </c>
      <c r="G19" s="441" t="s">
        <v>246</v>
      </c>
      <c r="H19" s="441" t="s">
        <v>246</v>
      </c>
      <c r="I19" s="441" t="s">
        <v>246</v>
      </c>
    </row>
    <row r="20" spans="1:9" s="452" customFormat="1" ht="15" customHeight="1" x14ac:dyDescent="0.15">
      <c r="A20" s="450" t="s">
        <v>455</v>
      </c>
      <c r="B20" s="450"/>
      <c r="C20" s="451"/>
      <c r="D20" s="451"/>
      <c r="E20" s="451"/>
      <c r="F20" s="451"/>
      <c r="G20" s="451"/>
      <c r="H20" s="451"/>
      <c r="I20" s="451"/>
    </row>
    <row r="21" spans="1:9" s="452" customFormat="1" ht="15" customHeight="1" x14ac:dyDescent="0.15">
      <c r="A21" s="450" t="s">
        <v>456</v>
      </c>
      <c r="B21" s="450"/>
      <c r="C21" s="453"/>
      <c r="D21" s="453"/>
      <c r="E21" s="453"/>
      <c r="F21" s="453"/>
      <c r="G21" s="453"/>
      <c r="H21" s="453"/>
      <c r="I21" s="453"/>
    </row>
    <row r="22" spans="1:9" s="452" customFormat="1" ht="15" customHeight="1" x14ac:dyDescent="0.15">
      <c r="A22" s="450" t="s">
        <v>522</v>
      </c>
      <c r="B22" s="450"/>
      <c r="C22" s="453"/>
      <c r="D22" s="453"/>
      <c r="E22" s="453"/>
      <c r="F22" s="453"/>
      <c r="G22" s="453"/>
      <c r="H22" s="453"/>
      <c r="I22" s="453"/>
    </row>
    <row r="23" spans="1:9" s="452" customFormat="1" ht="15" customHeight="1" x14ac:dyDescent="0.15">
      <c r="A23" s="450" t="s">
        <v>523</v>
      </c>
      <c r="B23" s="450"/>
      <c r="C23" s="453"/>
      <c r="D23" s="453"/>
      <c r="E23" s="453"/>
      <c r="F23" s="453"/>
      <c r="G23" s="453"/>
      <c r="H23" s="453"/>
      <c r="I23" s="453"/>
    </row>
    <row r="24" spans="1:9" s="452" customFormat="1" ht="15" customHeight="1" x14ac:dyDescent="0.15">
      <c r="A24" s="450" t="s">
        <v>483</v>
      </c>
      <c r="B24" s="450"/>
      <c r="C24" s="450"/>
      <c r="D24" s="450"/>
      <c r="E24" s="450"/>
      <c r="F24" s="450"/>
      <c r="G24" s="450"/>
      <c r="H24" s="450"/>
      <c r="I24" s="450"/>
    </row>
    <row r="25" spans="1:9" ht="15" customHeight="1" x14ac:dyDescent="0.15">
      <c r="A25" s="427"/>
      <c r="B25" s="427"/>
      <c r="C25" s="427"/>
      <c r="D25" s="427"/>
      <c r="E25" s="427"/>
      <c r="F25" s="427"/>
      <c r="G25" s="427"/>
      <c r="H25" s="427"/>
      <c r="I25" s="454" t="s">
        <v>524</v>
      </c>
    </row>
  </sheetData>
  <mergeCells count="4">
    <mergeCell ref="A5:A6"/>
    <mergeCell ref="B5:B6"/>
    <mergeCell ref="C5:H5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19"/>
  <sheetViews>
    <sheetView zoomScale="110" zoomScaleNormal="110" zoomScaleSheetLayoutView="100" workbookViewId="0"/>
  </sheetViews>
  <sheetFormatPr defaultColWidth="7.375" defaultRowHeight="15" customHeight="1" x14ac:dyDescent="0.15"/>
  <cols>
    <col min="1" max="1" width="7" style="484" customWidth="1"/>
    <col min="2" max="2" width="8.125" style="484" customWidth="1"/>
    <col min="3" max="3" width="8.75" style="484" customWidth="1"/>
    <col min="4" max="4" width="9" style="484" customWidth="1"/>
    <col min="5" max="5" width="8.75" style="484" customWidth="1"/>
    <col min="6" max="6" width="9" style="484" customWidth="1"/>
    <col min="7" max="7" width="8.75" style="484" customWidth="1"/>
    <col min="8" max="8" width="9" style="484" customWidth="1"/>
    <col min="9" max="9" width="8.75" style="484" customWidth="1"/>
    <col min="10" max="10" width="9" style="484" customWidth="1"/>
    <col min="11" max="16384" width="7.375" style="456"/>
  </cols>
  <sheetData>
    <row r="1" spans="1:10" ht="15" customHeight="1" x14ac:dyDescent="0.15">
      <c r="A1" s="587" t="s">
        <v>760</v>
      </c>
    </row>
    <row r="3" spans="1:10" ht="15" customHeight="1" x14ac:dyDescent="0.15">
      <c r="A3" s="455" t="s">
        <v>525</v>
      </c>
      <c r="B3" s="456"/>
      <c r="C3" s="456"/>
      <c r="D3" s="456"/>
      <c r="E3" s="456"/>
      <c r="F3" s="456"/>
      <c r="G3" s="456"/>
      <c r="H3" s="456"/>
      <c r="I3" s="456"/>
      <c r="J3" s="456"/>
    </row>
    <row r="4" spans="1:10" s="461" customFormat="1" ht="15" customHeight="1" x14ac:dyDescent="0.15">
      <c r="A4" s="457" t="s">
        <v>526</v>
      </c>
      <c r="B4" s="458"/>
      <c r="C4" s="458"/>
      <c r="D4" s="459"/>
      <c r="E4" s="459"/>
      <c r="F4" s="459"/>
      <c r="G4" s="459"/>
      <c r="H4" s="459"/>
      <c r="I4" s="459"/>
      <c r="J4" s="460" t="s">
        <v>527</v>
      </c>
    </row>
    <row r="5" spans="1:10" s="461" customFormat="1" ht="15" customHeight="1" x14ac:dyDescent="0.15">
      <c r="A5" s="699" t="s">
        <v>528</v>
      </c>
      <c r="B5" s="701" t="s">
        <v>529</v>
      </c>
      <c r="C5" s="703" t="s">
        <v>530</v>
      </c>
      <c r="D5" s="703"/>
      <c r="E5" s="703" t="s">
        <v>531</v>
      </c>
      <c r="F5" s="703"/>
      <c r="G5" s="703" t="s">
        <v>532</v>
      </c>
      <c r="H5" s="703"/>
      <c r="I5" s="697" t="s">
        <v>533</v>
      </c>
      <c r="J5" s="698"/>
    </row>
    <row r="6" spans="1:10" s="461" customFormat="1" ht="30" customHeight="1" x14ac:dyDescent="0.15">
      <c r="A6" s="700"/>
      <c r="B6" s="702"/>
      <c r="C6" s="462" t="s">
        <v>534</v>
      </c>
      <c r="D6" s="463" t="s">
        <v>535</v>
      </c>
      <c r="E6" s="462" t="s">
        <v>534</v>
      </c>
      <c r="F6" s="463" t="s">
        <v>535</v>
      </c>
      <c r="G6" s="462" t="s">
        <v>534</v>
      </c>
      <c r="H6" s="463" t="s">
        <v>535</v>
      </c>
      <c r="I6" s="462" t="s">
        <v>534</v>
      </c>
      <c r="J6" s="464" t="s">
        <v>535</v>
      </c>
    </row>
    <row r="7" spans="1:10" ht="15" customHeight="1" x14ac:dyDescent="0.15">
      <c r="A7" s="704" t="s">
        <v>536</v>
      </c>
      <c r="B7" s="465" t="s">
        <v>537</v>
      </c>
      <c r="C7" s="466">
        <v>133000</v>
      </c>
      <c r="D7" s="467">
        <v>0.9</v>
      </c>
      <c r="E7" s="466">
        <v>281300</v>
      </c>
      <c r="F7" s="467">
        <v>1.1000000000000001</v>
      </c>
      <c r="G7" s="467" t="s">
        <v>245</v>
      </c>
      <c r="H7" s="467" t="s">
        <v>246</v>
      </c>
      <c r="I7" s="466">
        <v>166500</v>
      </c>
      <c r="J7" s="467">
        <v>0.9</v>
      </c>
    </row>
    <row r="8" spans="1:10" ht="15" customHeight="1" x14ac:dyDescent="0.15">
      <c r="A8" s="705"/>
      <c r="B8" s="468" t="s">
        <v>538</v>
      </c>
      <c r="C8" s="469">
        <v>113500</v>
      </c>
      <c r="D8" s="470">
        <v>0.7</v>
      </c>
      <c r="E8" s="469">
        <v>301600</v>
      </c>
      <c r="F8" s="470">
        <v>1.8</v>
      </c>
      <c r="G8" s="469">
        <v>63400</v>
      </c>
      <c r="H8" s="470">
        <v>3.3</v>
      </c>
      <c r="I8" s="469">
        <v>141800</v>
      </c>
      <c r="J8" s="470">
        <v>1</v>
      </c>
    </row>
    <row r="9" spans="1:10" s="461" customFormat="1" ht="15" customHeight="1" x14ac:dyDescent="0.15">
      <c r="A9" s="704" t="s">
        <v>539</v>
      </c>
      <c r="B9" s="465" t="s">
        <v>537</v>
      </c>
      <c r="C9" s="471">
        <v>132500</v>
      </c>
      <c r="D9" s="472">
        <v>-0.5</v>
      </c>
      <c r="E9" s="471">
        <v>278400</v>
      </c>
      <c r="F9" s="472">
        <v>-1</v>
      </c>
      <c r="G9" s="467" t="s">
        <v>246</v>
      </c>
      <c r="H9" s="467" t="s">
        <v>246</v>
      </c>
      <c r="I9" s="471">
        <v>165500</v>
      </c>
      <c r="J9" s="472">
        <v>-0.6</v>
      </c>
    </row>
    <row r="10" spans="1:10" s="461" customFormat="1" ht="15" customHeight="1" x14ac:dyDescent="0.15">
      <c r="A10" s="705"/>
      <c r="B10" s="468" t="s">
        <v>538</v>
      </c>
      <c r="C10" s="469">
        <v>113700</v>
      </c>
      <c r="D10" s="470">
        <v>-0.3</v>
      </c>
      <c r="E10" s="469">
        <v>305200</v>
      </c>
      <c r="F10" s="470">
        <v>0</v>
      </c>
      <c r="G10" s="469">
        <v>64200</v>
      </c>
      <c r="H10" s="470">
        <v>1.3</v>
      </c>
      <c r="I10" s="469">
        <v>142600</v>
      </c>
      <c r="J10" s="470">
        <v>-0.2</v>
      </c>
    </row>
    <row r="11" spans="1:10" s="461" customFormat="1" ht="15" customHeight="1" x14ac:dyDescent="0.15">
      <c r="A11" s="704" t="s">
        <v>540</v>
      </c>
      <c r="B11" s="473" t="s">
        <v>537</v>
      </c>
      <c r="C11" s="466">
        <v>132500</v>
      </c>
      <c r="D11" s="467">
        <v>-0.1</v>
      </c>
      <c r="E11" s="466">
        <v>276700</v>
      </c>
      <c r="F11" s="467">
        <v>-0.6</v>
      </c>
      <c r="G11" s="467" t="s">
        <v>246</v>
      </c>
      <c r="H11" s="467" t="s">
        <v>246</v>
      </c>
      <c r="I11" s="466">
        <v>165100</v>
      </c>
      <c r="J11" s="467">
        <v>-0.2</v>
      </c>
    </row>
    <row r="12" spans="1:10" s="461" customFormat="1" ht="15" customHeight="1" x14ac:dyDescent="0.15">
      <c r="A12" s="705"/>
      <c r="B12" s="468" t="s">
        <v>538</v>
      </c>
      <c r="C12" s="466">
        <v>114100</v>
      </c>
      <c r="D12" s="467">
        <v>-0.1</v>
      </c>
      <c r="E12" s="466">
        <v>305900</v>
      </c>
      <c r="F12" s="467">
        <v>-0.3</v>
      </c>
      <c r="G12" s="466">
        <v>65400</v>
      </c>
      <c r="H12" s="467">
        <v>1.9</v>
      </c>
      <c r="I12" s="466">
        <v>143000</v>
      </c>
      <c r="J12" s="467">
        <v>0</v>
      </c>
    </row>
    <row r="13" spans="1:10" s="461" customFormat="1" ht="15" customHeight="1" x14ac:dyDescent="0.15">
      <c r="A13" s="704" t="s">
        <v>541</v>
      </c>
      <c r="B13" s="465" t="s">
        <v>542</v>
      </c>
      <c r="C13" s="474">
        <v>134300</v>
      </c>
      <c r="D13" s="472">
        <v>1.1000000000000001</v>
      </c>
      <c r="E13" s="471">
        <v>277300</v>
      </c>
      <c r="F13" s="472">
        <v>0.1</v>
      </c>
      <c r="G13" s="472" t="s">
        <v>246</v>
      </c>
      <c r="H13" s="472" t="s">
        <v>246</v>
      </c>
      <c r="I13" s="471">
        <v>166600</v>
      </c>
      <c r="J13" s="472">
        <v>0.8</v>
      </c>
    </row>
    <row r="14" spans="1:10" s="461" customFormat="1" ht="15" customHeight="1" x14ac:dyDescent="0.15">
      <c r="A14" s="705"/>
      <c r="B14" s="465" t="s">
        <v>543</v>
      </c>
      <c r="C14" s="475">
        <v>116200</v>
      </c>
      <c r="D14" s="476">
        <v>0.8</v>
      </c>
      <c r="E14" s="477">
        <v>312700</v>
      </c>
      <c r="F14" s="476">
        <v>1</v>
      </c>
      <c r="G14" s="477">
        <v>67900</v>
      </c>
      <c r="H14" s="476">
        <v>2.6</v>
      </c>
      <c r="I14" s="477">
        <v>145900</v>
      </c>
      <c r="J14" s="476">
        <v>1</v>
      </c>
    </row>
    <row r="15" spans="1:10" s="461" customFormat="1" ht="15" customHeight="1" x14ac:dyDescent="0.15">
      <c r="A15" s="704" t="s">
        <v>544</v>
      </c>
      <c r="B15" s="473" t="s">
        <v>537</v>
      </c>
      <c r="C15" s="466">
        <v>137700</v>
      </c>
      <c r="D15" s="467">
        <v>2.2999999999999998</v>
      </c>
      <c r="E15" s="466">
        <v>308900</v>
      </c>
      <c r="F15" s="467">
        <v>2.1</v>
      </c>
      <c r="G15" s="467" t="s">
        <v>246</v>
      </c>
      <c r="H15" s="467" t="s">
        <v>246</v>
      </c>
      <c r="I15" s="466">
        <v>176300</v>
      </c>
      <c r="J15" s="467">
        <v>2.2000000000000002</v>
      </c>
    </row>
    <row r="16" spans="1:10" s="461" customFormat="1" ht="15" customHeight="1" x14ac:dyDescent="0.15">
      <c r="A16" s="705"/>
      <c r="B16" s="478" t="s">
        <v>538</v>
      </c>
      <c r="C16" s="479">
        <v>119400</v>
      </c>
      <c r="D16" s="480">
        <v>1.5</v>
      </c>
      <c r="E16" s="479">
        <v>325600</v>
      </c>
      <c r="F16" s="480">
        <v>2</v>
      </c>
      <c r="G16" s="479">
        <v>70100</v>
      </c>
      <c r="H16" s="480">
        <v>2.8</v>
      </c>
      <c r="I16" s="479">
        <v>150700</v>
      </c>
      <c r="J16" s="480">
        <v>1.7</v>
      </c>
    </row>
    <row r="17" spans="1:10" ht="15" customHeight="1" x14ac:dyDescent="0.15">
      <c r="A17" s="481" t="s">
        <v>545</v>
      </c>
      <c r="B17" s="482"/>
      <c r="C17" s="483"/>
      <c r="D17" s="483"/>
      <c r="E17" s="483"/>
      <c r="F17" s="483"/>
      <c r="G17" s="483"/>
      <c r="H17" s="483"/>
      <c r="I17" s="483"/>
    </row>
    <row r="18" spans="1:10" ht="15" customHeight="1" x14ac:dyDescent="0.15">
      <c r="A18" s="485" t="s">
        <v>546</v>
      </c>
    </row>
    <row r="19" spans="1:10" ht="15" customHeight="1" x14ac:dyDescent="0.15">
      <c r="J19" s="486" t="s">
        <v>547</v>
      </c>
    </row>
  </sheetData>
  <mergeCells count="11">
    <mergeCell ref="A7:A8"/>
    <mergeCell ref="A9:A10"/>
    <mergeCell ref="A11:A12"/>
    <mergeCell ref="A13:A14"/>
    <mergeCell ref="A15:A16"/>
    <mergeCell ref="I5:J5"/>
    <mergeCell ref="A5:A6"/>
    <mergeCell ref="B5:B6"/>
    <mergeCell ref="C5:D5"/>
    <mergeCell ref="E5:F5"/>
    <mergeCell ref="G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85"/>
  <sheetViews>
    <sheetView zoomScale="110" zoomScaleNormal="110" workbookViewId="0"/>
  </sheetViews>
  <sheetFormatPr defaultColWidth="8.75" defaultRowHeight="15" customHeight="1" x14ac:dyDescent="0.15"/>
  <cols>
    <col min="1" max="1" width="15" style="489" customWidth="1"/>
    <col min="2" max="2" width="18.75" style="489" customWidth="1"/>
    <col min="3" max="9" width="7.5" style="489" customWidth="1"/>
    <col min="10" max="16384" width="8.75" style="489"/>
  </cols>
  <sheetData>
    <row r="1" spans="1:9" ht="15" customHeight="1" x14ac:dyDescent="0.15">
      <c r="A1" s="580" t="s">
        <v>760</v>
      </c>
    </row>
    <row r="3" spans="1:9" ht="15" customHeight="1" x14ac:dyDescent="0.15">
      <c r="A3" s="487" t="s">
        <v>548</v>
      </c>
      <c r="B3" s="136"/>
      <c r="C3" s="488"/>
      <c r="D3" s="488"/>
      <c r="E3" s="488"/>
      <c r="F3" s="488"/>
      <c r="G3" s="488"/>
      <c r="H3" s="488"/>
      <c r="I3" s="488"/>
    </row>
    <row r="4" spans="1:9" ht="15" customHeight="1" x14ac:dyDescent="0.15">
      <c r="A4" s="490" t="s">
        <v>549</v>
      </c>
      <c r="B4" s="491"/>
      <c r="C4" s="136"/>
      <c r="D4" s="136"/>
      <c r="E4" s="136"/>
      <c r="F4" s="136"/>
      <c r="G4" s="136"/>
      <c r="H4" s="136"/>
      <c r="I4" s="138" t="s">
        <v>259</v>
      </c>
    </row>
    <row r="5" spans="1:9" ht="15" customHeight="1" x14ac:dyDescent="0.15">
      <c r="A5" s="706" t="s">
        <v>550</v>
      </c>
      <c r="B5" s="707"/>
      <c r="C5" s="708" t="s">
        <v>551</v>
      </c>
      <c r="D5" s="706"/>
      <c r="E5" s="706"/>
      <c r="F5" s="706"/>
      <c r="G5" s="706"/>
      <c r="H5" s="707"/>
      <c r="I5" s="492" t="s">
        <v>552</v>
      </c>
    </row>
    <row r="6" spans="1:9" ht="15" customHeight="1" x14ac:dyDescent="0.15">
      <c r="A6" s="493" t="s">
        <v>553</v>
      </c>
      <c r="B6" s="494" t="s">
        <v>554</v>
      </c>
      <c r="C6" s="495" t="s">
        <v>555</v>
      </c>
      <c r="D6" s="494" t="s">
        <v>556</v>
      </c>
      <c r="E6" s="494" t="s">
        <v>557</v>
      </c>
      <c r="F6" s="494" t="s">
        <v>558</v>
      </c>
      <c r="G6" s="494" t="s">
        <v>559</v>
      </c>
      <c r="H6" s="494" t="s">
        <v>37</v>
      </c>
      <c r="I6" s="496"/>
    </row>
    <row r="7" spans="1:9" ht="12" customHeight="1" x14ac:dyDescent="0.15">
      <c r="A7" s="497" t="s">
        <v>560</v>
      </c>
      <c r="B7" s="498" t="s">
        <v>561</v>
      </c>
      <c r="C7" s="499">
        <v>1</v>
      </c>
      <c r="D7" s="499">
        <v>1</v>
      </c>
      <c r="E7" s="499">
        <v>0</v>
      </c>
      <c r="F7" s="499">
        <v>0</v>
      </c>
      <c r="G7" s="499">
        <v>0</v>
      </c>
      <c r="H7" s="499">
        <v>0</v>
      </c>
      <c r="I7" s="500">
        <f>SUM(C7:H7)</f>
        <v>2</v>
      </c>
    </row>
    <row r="8" spans="1:9" ht="12" customHeight="1" x14ac:dyDescent="0.15">
      <c r="A8" s="501" t="s">
        <v>562</v>
      </c>
      <c r="B8" s="502" t="s">
        <v>563</v>
      </c>
      <c r="C8" s="499">
        <v>0</v>
      </c>
      <c r="D8" s="499">
        <v>0</v>
      </c>
      <c r="E8" s="499">
        <v>0</v>
      </c>
      <c r="F8" s="499">
        <v>0</v>
      </c>
      <c r="G8" s="499">
        <v>0</v>
      </c>
      <c r="H8" s="499">
        <v>0</v>
      </c>
      <c r="I8" s="500">
        <f t="shared" ref="I8:I71" si="0">SUM(C8:H8)</f>
        <v>0</v>
      </c>
    </row>
    <row r="9" spans="1:9" ht="12" customHeight="1" x14ac:dyDescent="0.15">
      <c r="A9" s="501"/>
      <c r="B9" s="502" t="s">
        <v>564</v>
      </c>
      <c r="C9" s="499">
        <v>2</v>
      </c>
      <c r="D9" s="499">
        <v>0</v>
      </c>
      <c r="E9" s="499">
        <v>0</v>
      </c>
      <c r="F9" s="499">
        <v>0</v>
      </c>
      <c r="G9" s="499">
        <v>0</v>
      </c>
      <c r="H9" s="499">
        <v>0</v>
      </c>
      <c r="I9" s="500">
        <f>SUM(C9:H9)</f>
        <v>2</v>
      </c>
    </row>
    <row r="10" spans="1:9" ht="23.25" customHeight="1" x14ac:dyDescent="0.15">
      <c r="A10" s="501"/>
      <c r="B10" s="502" t="s">
        <v>565</v>
      </c>
      <c r="C10" s="499">
        <v>3</v>
      </c>
      <c r="D10" s="499">
        <v>1</v>
      </c>
      <c r="E10" s="499">
        <v>0</v>
      </c>
      <c r="F10" s="499">
        <v>0</v>
      </c>
      <c r="G10" s="499">
        <v>0</v>
      </c>
      <c r="H10" s="499">
        <v>0</v>
      </c>
      <c r="I10" s="500">
        <f>SUM(C10:H10)</f>
        <v>4</v>
      </c>
    </row>
    <row r="11" spans="1:9" ht="23.25" customHeight="1" x14ac:dyDescent="0.15">
      <c r="A11" s="501"/>
      <c r="B11" s="502" t="s">
        <v>566</v>
      </c>
      <c r="C11" s="499">
        <v>3</v>
      </c>
      <c r="D11" s="499">
        <v>0</v>
      </c>
      <c r="E11" s="499">
        <v>0</v>
      </c>
      <c r="F11" s="499">
        <v>0</v>
      </c>
      <c r="G11" s="499">
        <v>0</v>
      </c>
      <c r="H11" s="499">
        <v>0</v>
      </c>
      <c r="I11" s="500">
        <f t="shared" si="0"/>
        <v>3</v>
      </c>
    </row>
    <row r="12" spans="1:9" ht="12" customHeight="1" x14ac:dyDescent="0.15">
      <c r="A12" s="501" t="s">
        <v>567</v>
      </c>
      <c r="B12" s="502" t="s">
        <v>568</v>
      </c>
      <c r="C12" s="499">
        <v>1</v>
      </c>
      <c r="D12" s="499">
        <v>0</v>
      </c>
      <c r="E12" s="499">
        <v>0</v>
      </c>
      <c r="F12" s="499">
        <v>0</v>
      </c>
      <c r="G12" s="499">
        <v>0</v>
      </c>
      <c r="H12" s="499">
        <v>0</v>
      </c>
      <c r="I12" s="500">
        <f t="shared" si="0"/>
        <v>1</v>
      </c>
    </row>
    <row r="13" spans="1:9" ht="12" customHeight="1" x14ac:dyDescent="0.15">
      <c r="A13" s="501"/>
      <c r="B13" s="503" t="s">
        <v>569</v>
      </c>
      <c r="C13" s="499">
        <v>1</v>
      </c>
      <c r="D13" s="499">
        <v>0</v>
      </c>
      <c r="E13" s="499">
        <v>0</v>
      </c>
      <c r="F13" s="499">
        <v>0</v>
      </c>
      <c r="G13" s="499">
        <v>0</v>
      </c>
      <c r="H13" s="499">
        <v>0</v>
      </c>
      <c r="I13" s="500">
        <f t="shared" si="0"/>
        <v>1</v>
      </c>
    </row>
    <row r="14" spans="1:9" ht="12" customHeight="1" x14ac:dyDescent="0.15">
      <c r="A14" s="501" t="s">
        <v>570</v>
      </c>
      <c r="B14" s="502" t="s">
        <v>571</v>
      </c>
      <c r="C14" s="499">
        <v>7</v>
      </c>
      <c r="D14" s="499">
        <v>0</v>
      </c>
      <c r="E14" s="499">
        <v>0</v>
      </c>
      <c r="F14" s="499">
        <v>0</v>
      </c>
      <c r="G14" s="499">
        <v>0</v>
      </c>
      <c r="H14" s="499">
        <v>0</v>
      </c>
      <c r="I14" s="500">
        <f t="shared" si="0"/>
        <v>7</v>
      </c>
    </row>
    <row r="15" spans="1:9" ht="12" customHeight="1" x14ac:dyDescent="0.15">
      <c r="A15" s="501"/>
      <c r="B15" s="502" t="s">
        <v>572</v>
      </c>
      <c r="C15" s="499">
        <v>1</v>
      </c>
      <c r="D15" s="499">
        <v>0</v>
      </c>
      <c r="E15" s="499">
        <v>0</v>
      </c>
      <c r="F15" s="499">
        <v>0</v>
      </c>
      <c r="G15" s="499">
        <v>0</v>
      </c>
      <c r="H15" s="499">
        <v>0</v>
      </c>
      <c r="I15" s="500">
        <f t="shared" si="0"/>
        <v>1</v>
      </c>
    </row>
    <row r="16" spans="1:9" ht="23.25" customHeight="1" x14ac:dyDescent="0.15">
      <c r="A16" s="501"/>
      <c r="B16" s="502" t="s">
        <v>573</v>
      </c>
      <c r="C16" s="499">
        <v>2</v>
      </c>
      <c r="D16" s="499">
        <v>0</v>
      </c>
      <c r="E16" s="499">
        <v>0</v>
      </c>
      <c r="F16" s="499">
        <v>0</v>
      </c>
      <c r="G16" s="499">
        <v>0</v>
      </c>
      <c r="H16" s="499">
        <v>0</v>
      </c>
      <c r="I16" s="500">
        <f t="shared" si="0"/>
        <v>2</v>
      </c>
    </row>
    <row r="17" spans="1:9" ht="12" customHeight="1" x14ac:dyDescent="0.15">
      <c r="A17" s="501"/>
      <c r="B17" s="502" t="s">
        <v>574</v>
      </c>
      <c r="C17" s="499">
        <v>7</v>
      </c>
      <c r="D17" s="499">
        <v>0</v>
      </c>
      <c r="E17" s="499">
        <v>0</v>
      </c>
      <c r="F17" s="499">
        <v>0</v>
      </c>
      <c r="G17" s="499">
        <v>0</v>
      </c>
      <c r="H17" s="499">
        <v>0</v>
      </c>
      <c r="I17" s="500">
        <f t="shared" si="0"/>
        <v>7</v>
      </c>
    </row>
    <row r="18" spans="1:9" ht="12" customHeight="1" x14ac:dyDescent="0.15">
      <c r="A18" s="501"/>
      <c r="B18" s="502" t="s">
        <v>575</v>
      </c>
      <c r="C18" s="499">
        <v>1</v>
      </c>
      <c r="D18" s="499">
        <v>0</v>
      </c>
      <c r="E18" s="499">
        <v>0</v>
      </c>
      <c r="F18" s="499">
        <v>0</v>
      </c>
      <c r="G18" s="499">
        <v>0</v>
      </c>
      <c r="H18" s="499">
        <v>0</v>
      </c>
      <c r="I18" s="500">
        <f t="shared" si="0"/>
        <v>1</v>
      </c>
    </row>
    <row r="19" spans="1:9" ht="12" customHeight="1" x14ac:dyDescent="0.15">
      <c r="A19" s="501"/>
      <c r="B19" s="502" t="s">
        <v>576</v>
      </c>
      <c r="C19" s="499">
        <v>4</v>
      </c>
      <c r="D19" s="499">
        <v>0</v>
      </c>
      <c r="E19" s="499">
        <v>1</v>
      </c>
      <c r="F19" s="499">
        <v>0</v>
      </c>
      <c r="G19" s="499">
        <v>0</v>
      </c>
      <c r="H19" s="499">
        <v>0</v>
      </c>
      <c r="I19" s="500">
        <f t="shared" si="0"/>
        <v>5</v>
      </c>
    </row>
    <row r="20" spans="1:9" ht="12" customHeight="1" x14ac:dyDescent="0.15">
      <c r="A20" s="501" t="s">
        <v>577</v>
      </c>
      <c r="B20" s="502" t="s">
        <v>578</v>
      </c>
      <c r="C20" s="499">
        <v>1</v>
      </c>
      <c r="D20" s="499">
        <v>0</v>
      </c>
      <c r="E20" s="499">
        <v>0</v>
      </c>
      <c r="F20" s="499">
        <v>0</v>
      </c>
      <c r="G20" s="499">
        <v>0</v>
      </c>
      <c r="H20" s="499">
        <v>0</v>
      </c>
      <c r="I20" s="500">
        <f t="shared" si="0"/>
        <v>1</v>
      </c>
    </row>
    <row r="21" spans="1:9" ht="12" customHeight="1" x14ac:dyDescent="0.15">
      <c r="A21" s="501"/>
      <c r="B21" s="502" t="s">
        <v>579</v>
      </c>
      <c r="C21" s="499">
        <v>1</v>
      </c>
      <c r="D21" s="499">
        <v>1</v>
      </c>
      <c r="E21" s="499">
        <v>1</v>
      </c>
      <c r="F21" s="499">
        <v>0</v>
      </c>
      <c r="G21" s="499">
        <v>0</v>
      </c>
      <c r="H21" s="499">
        <v>0</v>
      </c>
      <c r="I21" s="500">
        <f t="shared" si="0"/>
        <v>3</v>
      </c>
    </row>
    <row r="22" spans="1:9" ht="12" customHeight="1" x14ac:dyDescent="0.15">
      <c r="A22" s="501"/>
      <c r="B22" s="502" t="s">
        <v>580</v>
      </c>
      <c r="C22" s="499">
        <v>2</v>
      </c>
      <c r="D22" s="499">
        <v>0</v>
      </c>
      <c r="E22" s="499">
        <v>1</v>
      </c>
      <c r="F22" s="499">
        <v>0</v>
      </c>
      <c r="G22" s="499">
        <v>0</v>
      </c>
      <c r="H22" s="499">
        <v>0</v>
      </c>
      <c r="I22" s="500">
        <f t="shared" si="0"/>
        <v>3</v>
      </c>
    </row>
    <row r="23" spans="1:9" ht="12" customHeight="1" x14ac:dyDescent="0.15">
      <c r="A23" s="501"/>
      <c r="B23" s="502" t="s">
        <v>581</v>
      </c>
      <c r="C23" s="499">
        <v>1</v>
      </c>
      <c r="D23" s="499">
        <v>0</v>
      </c>
      <c r="E23" s="499">
        <v>0</v>
      </c>
      <c r="F23" s="499">
        <v>0</v>
      </c>
      <c r="G23" s="499">
        <v>0</v>
      </c>
      <c r="H23" s="499">
        <v>0</v>
      </c>
      <c r="I23" s="500">
        <f t="shared" si="0"/>
        <v>1</v>
      </c>
    </row>
    <row r="24" spans="1:9" ht="12" customHeight="1" x14ac:dyDescent="0.15">
      <c r="A24" s="501"/>
      <c r="B24" s="502" t="s">
        <v>582</v>
      </c>
      <c r="C24" s="499">
        <v>0</v>
      </c>
      <c r="D24" s="499">
        <v>0</v>
      </c>
      <c r="E24" s="499">
        <v>0</v>
      </c>
      <c r="F24" s="499">
        <v>0</v>
      </c>
      <c r="G24" s="499">
        <v>0</v>
      </c>
      <c r="H24" s="499">
        <v>0</v>
      </c>
      <c r="I24" s="500">
        <f t="shared" si="0"/>
        <v>0</v>
      </c>
    </row>
    <row r="25" spans="1:9" ht="12" customHeight="1" x14ac:dyDescent="0.15">
      <c r="A25" s="501"/>
      <c r="B25" s="502" t="s">
        <v>583</v>
      </c>
      <c r="C25" s="499">
        <v>0</v>
      </c>
      <c r="D25" s="499">
        <v>0</v>
      </c>
      <c r="E25" s="499">
        <v>0</v>
      </c>
      <c r="F25" s="499">
        <v>0</v>
      </c>
      <c r="G25" s="499">
        <v>0</v>
      </c>
      <c r="H25" s="499">
        <v>0</v>
      </c>
      <c r="I25" s="500">
        <f t="shared" si="0"/>
        <v>0</v>
      </c>
    </row>
    <row r="26" spans="1:9" ht="12" customHeight="1" x14ac:dyDescent="0.15">
      <c r="A26" s="501"/>
      <c r="B26" s="502" t="s">
        <v>584</v>
      </c>
      <c r="C26" s="499">
        <v>5</v>
      </c>
      <c r="D26" s="499">
        <v>1</v>
      </c>
      <c r="E26" s="499">
        <v>1</v>
      </c>
      <c r="F26" s="499">
        <v>0</v>
      </c>
      <c r="G26" s="499">
        <v>0</v>
      </c>
      <c r="H26" s="499">
        <v>0</v>
      </c>
      <c r="I26" s="500">
        <f t="shared" si="0"/>
        <v>7</v>
      </c>
    </row>
    <row r="27" spans="1:9" ht="12" customHeight="1" x14ac:dyDescent="0.15">
      <c r="A27" s="501" t="s">
        <v>585</v>
      </c>
      <c r="B27" s="502" t="s">
        <v>586</v>
      </c>
      <c r="C27" s="499">
        <v>10</v>
      </c>
      <c r="D27" s="499">
        <v>0</v>
      </c>
      <c r="E27" s="499">
        <v>3</v>
      </c>
      <c r="F27" s="499">
        <v>0</v>
      </c>
      <c r="G27" s="499">
        <v>0</v>
      </c>
      <c r="H27" s="499">
        <v>0</v>
      </c>
      <c r="I27" s="500">
        <f t="shared" si="0"/>
        <v>13</v>
      </c>
    </row>
    <row r="28" spans="1:9" ht="12" customHeight="1" x14ac:dyDescent="0.15">
      <c r="A28" s="501"/>
      <c r="B28" s="502" t="s">
        <v>587</v>
      </c>
      <c r="C28" s="499">
        <v>6</v>
      </c>
      <c r="D28" s="499">
        <v>1</v>
      </c>
      <c r="E28" s="499">
        <v>2</v>
      </c>
      <c r="F28" s="499">
        <v>0</v>
      </c>
      <c r="G28" s="499">
        <v>0</v>
      </c>
      <c r="H28" s="499">
        <v>0</v>
      </c>
      <c r="I28" s="500">
        <f t="shared" si="0"/>
        <v>9</v>
      </c>
    </row>
    <row r="29" spans="1:9" ht="12" customHeight="1" x14ac:dyDescent="0.15">
      <c r="A29" s="501"/>
      <c r="B29" s="502" t="s">
        <v>588</v>
      </c>
      <c r="C29" s="499">
        <v>10</v>
      </c>
      <c r="D29" s="499">
        <v>1</v>
      </c>
      <c r="E29" s="499">
        <v>3</v>
      </c>
      <c r="F29" s="499">
        <v>0</v>
      </c>
      <c r="G29" s="499">
        <v>0</v>
      </c>
      <c r="H29" s="499">
        <v>0</v>
      </c>
      <c r="I29" s="500">
        <f t="shared" si="0"/>
        <v>14</v>
      </c>
    </row>
    <row r="30" spans="1:9" ht="12" customHeight="1" x14ac:dyDescent="0.15">
      <c r="A30" s="501"/>
      <c r="B30" s="502" t="s">
        <v>589</v>
      </c>
      <c r="C30" s="499">
        <v>1</v>
      </c>
      <c r="D30" s="499">
        <v>0</v>
      </c>
      <c r="E30" s="499">
        <v>0</v>
      </c>
      <c r="F30" s="499">
        <v>0</v>
      </c>
      <c r="G30" s="499">
        <v>0</v>
      </c>
      <c r="H30" s="499">
        <v>0</v>
      </c>
      <c r="I30" s="500">
        <f t="shared" si="0"/>
        <v>1</v>
      </c>
    </row>
    <row r="31" spans="1:9" ht="12" customHeight="1" x14ac:dyDescent="0.15">
      <c r="A31" s="504"/>
      <c r="B31" s="502" t="s">
        <v>590</v>
      </c>
      <c r="C31" s="499">
        <v>0</v>
      </c>
      <c r="D31" s="499">
        <v>0</v>
      </c>
      <c r="E31" s="499">
        <v>0</v>
      </c>
      <c r="F31" s="499">
        <v>0</v>
      </c>
      <c r="G31" s="499">
        <v>0</v>
      </c>
      <c r="H31" s="499">
        <v>0</v>
      </c>
      <c r="I31" s="500">
        <f t="shared" si="0"/>
        <v>0</v>
      </c>
    </row>
    <row r="32" spans="1:9" ht="12" customHeight="1" x14ac:dyDescent="0.15">
      <c r="A32" s="501" t="s">
        <v>591</v>
      </c>
      <c r="B32" s="502" t="s">
        <v>592</v>
      </c>
      <c r="C32" s="499">
        <v>3</v>
      </c>
      <c r="D32" s="499">
        <v>0</v>
      </c>
      <c r="E32" s="499">
        <v>0</v>
      </c>
      <c r="F32" s="499">
        <v>0</v>
      </c>
      <c r="G32" s="499">
        <v>0</v>
      </c>
      <c r="H32" s="499">
        <v>0</v>
      </c>
      <c r="I32" s="500">
        <f t="shared" si="0"/>
        <v>3</v>
      </c>
    </row>
    <row r="33" spans="1:9" ht="12" customHeight="1" x14ac:dyDescent="0.15">
      <c r="A33" s="501"/>
      <c r="B33" s="502" t="s">
        <v>593</v>
      </c>
      <c r="C33" s="499">
        <v>9</v>
      </c>
      <c r="D33" s="499">
        <v>0</v>
      </c>
      <c r="E33" s="499">
        <v>2</v>
      </c>
      <c r="F33" s="499">
        <v>0</v>
      </c>
      <c r="G33" s="499">
        <v>0</v>
      </c>
      <c r="H33" s="499">
        <v>0</v>
      </c>
      <c r="I33" s="500">
        <f t="shared" si="0"/>
        <v>11</v>
      </c>
    </row>
    <row r="34" spans="1:9" ht="12" customHeight="1" x14ac:dyDescent="0.15">
      <c r="A34" s="501"/>
      <c r="B34" s="502" t="s">
        <v>594</v>
      </c>
      <c r="C34" s="499">
        <v>3</v>
      </c>
      <c r="D34" s="499">
        <v>1</v>
      </c>
      <c r="E34" s="499">
        <v>1</v>
      </c>
      <c r="F34" s="499">
        <v>0</v>
      </c>
      <c r="G34" s="499">
        <v>0</v>
      </c>
      <c r="H34" s="499">
        <v>0</v>
      </c>
      <c r="I34" s="500">
        <f t="shared" si="0"/>
        <v>5</v>
      </c>
    </row>
    <row r="35" spans="1:9" ht="12" customHeight="1" x14ac:dyDescent="0.15">
      <c r="A35" s="501" t="s">
        <v>595</v>
      </c>
      <c r="B35" s="502" t="s">
        <v>596</v>
      </c>
      <c r="C35" s="499">
        <v>1</v>
      </c>
      <c r="D35" s="499">
        <v>0</v>
      </c>
      <c r="E35" s="499">
        <v>0</v>
      </c>
      <c r="F35" s="499">
        <v>0</v>
      </c>
      <c r="G35" s="499">
        <v>0</v>
      </c>
      <c r="H35" s="499">
        <v>0</v>
      </c>
      <c r="I35" s="500">
        <f t="shared" si="0"/>
        <v>1</v>
      </c>
    </row>
    <row r="36" spans="1:9" ht="12" customHeight="1" x14ac:dyDescent="0.15">
      <c r="A36" s="501"/>
      <c r="B36" s="502" t="s">
        <v>597</v>
      </c>
      <c r="C36" s="499">
        <v>4</v>
      </c>
      <c r="D36" s="499">
        <v>1</v>
      </c>
      <c r="E36" s="499">
        <v>1</v>
      </c>
      <c r="F36" s="499">
        <v>0</v>
      </c>
      <c r="G36" s="499">
        <v>0</v>
      </c>
      <c r="H36" s="499">
        <v>0</v>
      </c>
      <c r="I36" s="500">
        <f t="shared" si="0"/>
        <v>6</v>
      </c>
    </row>
    <row r="37" spans="1:9" ht="12" customHeight="1" x14ac:dyDescent="0.15">
      <c r="A37" s="501"/>
      <c r="B37" s="502" t="s">
        <v>598</v>
      </c>
      <c r="C37" s="499">
        <v>3</v>
      </c>
      <c r="D37" s="499">
        <v>0</v>
      </c>
      <c r="E37" s="499">
        <v>2</v>
      </c>
      <c r="F37" s="499">
        <v>0</v>
      </c>
      <c r="G37" s="499">
        <v>0</v>
      </c>
      <c r="H37" s="499">
        <v>0</v>
      </c>
      <c r="I37" s="500">
        <f t="shared" si="0"/>
        <v>5</v>
      </c>
    </row>
    <row r="38" spans="1:9" ht="12" customHeight="1" x14ac:dyDescent="0.15">
      <c r="A38" s="501" t="s">
        <v>599</v>
      </c>
      <c r="B38" s="505" t="s">
        <v>600</v>
      </c>
      <c r="C38" s="499">
        <v>3</v>
      </c>
      <c r="D38" s="499">
        <v>0</v>
      </c>
      <c r="E38" s="499">
        <v>0</v>
      </c>
      <c r="F38" s="499">
        <v>0</v>
      </c>
      <c r="G38" s="499">
        <v>0</v>
      </c>
      <c r="H38" s="499">
        <v>0</v>
      </c>
      <c r="I38" s="500">
        <f t="shared" si="0"/>
        <v>3</v>
      </c>
    </row>
    <row r="39" spans="1:9" ht="12" customHeight="1" x14ac:dyDescent="0.15">
      <c r="B39" s="502" t="s">
        <v>601</v>
      </c>
      <c r="C39" s="499">
        <v>3</v>
      </c>
      <c r="D39" s="499">
        <v>1</v>
      </c>
      <c r="E39" s="499">
        <v>1</v>
      </c>
      <c r="F39" s="499">
        <v>0</v>
      </c>
      <c r="G39" s="499">
        <v>0</v>
      </c>
      <c r="H39" s="499">
        <v>0</v>
      </c>
      <c r="I39" s="500">
        <f t="shared" si="0"/>
        <v>5</v>
      </c>
    </row>
    <row r="40" spans="1:9" ht="12" customHeight="1" x14ac:dyDescent="0.15">
      <c r="A40" s="501"/>
      <c r="B40" s="502" t="s">
        <v>602</v>
      </c>
      <c r="C40" s="499">
        <v>2</v>
      </c>
      <c r="D40" s="499">
        <v>0</v>
      </c>
      <c r="E40" s="499">
        <v>0</v>
      </c>
      <c r="F40" s="499">
        <v>0</v>
      </c>
      <c r="G40" s="499">
        <v>0</v>
      </c>
      <c r="H40" s="499">
        <v>0</v>
      </c>
      <c r="I40" s="500">
        <f t="shared" si="0"/>
        <v>2</v>
      </c>
    </row>
    <row r="41" spans="1:9" ht="12" customHeight="1" x14ac:dyDescent="0.15">
      <c r="A41" s="504"/>
      <c r="B41" s="502" t="s">
        <v>603</v>
      </c>
      <c r="C41" s="499">
        <v>2</v>
      </c>
      <c r="D41" s="499">
        <v>1</v>
      </c>
      <c r="E41" s="499">
        <v>0</v>
      </c>
      <c r="F41" s="499">
        <v>0</v>
      </c>
      <c r="G41" s="499">
        <v>0</v>
      </c>
      <c r="H41" s="499">
        <v>0</v>
      </c>
      <c r="I41" s="500">
        <f t="shared" si="0"/>
        <v>3</v>
      </c>
    </row>
    <row r="42" spans="1:9" ht="12" customHeight="1" x14ac:dyDescent="0.15">
      <c r="A42" s="504"/>
      <c r="B42" s="502" t="s">
        <v>604</v>
      </c>
      <c r="C42" s="499">
        <v>2</v>
      </c>
      <c r="D42" s="499">
        <v>3</v>
      </c>
      <c r="E42" s="499">
        <v>0</v>
      </c>
      <c r="F42" s="499">
        <v>0</v>
      </c>
      <c r="G42" s="499">
        <v>0</v>
      </c>
      <c r="H42" s="499">
        <v>0</v>
      </c>
      <c r="I42" s="500">
        <f t="shared" si="0"/>
        <v>5</v>
      </c>
    </row>
    <row r="43" spans="1:9" ht="12" customHeight="1" x14ac:dyDescent="0.15">
      <c r="A43" s="501" t="s">
        <v>605</v>
      </c>
      <c r="B43" s="502" t="s">
        <v>606</v>
      </c>
      <c r="C43" s="499">
        <v>1</v>
      </c>
      <c r="D43" s="499">
        <v>0</v>
      </c>
      <c r="E43" s="499">
        <v>0</v>
      </c>
      <c r="F43" s="499">
        <v>0</v>
      </c>
      <c r="G43" s="499">
        <v>0</v>
      </c>
      <c r="H43" s="499">
        <v>0</v>
      </c>
      <c r="I43" s="500">
        <f t="shared" si="0"/>
        <v>1</v>
      </c>
    </row>
    <row r="44" spans="1:9" ht="12" customHeight="1" x14ac:dyDescent="0.15">
      <c r="A44" s="501"/>
      <c r="B44" s="502" t="s">
        <v>607</v>
      </c>
      <c r="C44" s="499">
        <v>10</v>
      </c>
      <c r="D44" s="499">
        <v>0</v>
      </c>
      <c r="E44" s="499">
        <v>0</v>
      </c>
      <c r="F44" s="499">
        <v>0</v>
      </c>
      <c r="G44" s="499">
        <v>0</v>
      </c>
      <c r="H44" s="499">
        <v>0</v>
      </c>
      <c r="I44" s="500">
        <f t="shared" si="0"/>
        <v>10</v>
      </c>
    </row>
    <row r="45" spans="1:9" ht="12" customHeight="1" x14ac:dyDescent="0.15">
      <c r="A45" s="501"/>
      <c r="B45" s="502" t="s">
        <v>608</v>
      </c>
      <c r="C45" s="499">
        <v>2</v>
      </c>
      <c r="D45" s="499">
        <v>1</v>
      </c>
      <c r="E45" s="499">
        <v>2</v>
      </c>
      <c r="F45" s="499">
        <v>0</v>
      </c>
      <c r="G45" s="499">
        <v>0</v>
      </c>
      <c r="H45" s="499">
        <v>0</v>
      </c>
      <c r="I45" s="500">
        <f t="shared" si="0"/>
        <v>5</v>
      </c>
    </row>
    <row r="46" spans="1:9" ht="12" customHeight="1" x14ac:dyDescent="0.15">
      <c r="A46" s="501"/>
      <c r="B46" s="502" t="s">
        <v>609</v>
      </c>
      <c r="C46" s="499">
        <v>1</v>
      </c>
      <c r="D46" s="499">
        <v>0</v>
      </c>
      <c r="E46" s="499">
        <v>0</v>
      </c>
      <c r="F46" s="499">
        <v>0</v>
      </c>
      <c r="G46" s="499">
        <v>0</v>
      </c>
      <c r="H46" s="499">
        <v>0</v>
      </c>
      <c r="I46" s="500">
        <f t="shared" si="0"/>
        <v>1</v>
      </c>
    </row>
    <row r="47" spans="1:9" ht="12" customHeight="1" x14ac:dyDescent="0.15">
      <c r="A47" s="504"/>
      <c r="B47" s="502" t="s">
        <v>610</v>
      </c>
      <c r="C47" s="499">
        <v>12</v>
      </c>
      <c r="D47" s="499">
        <v>0</v>
      </c>
      <c r="E47" s="499">
        <v>4</v>
      </c>
      <c r="F47" s="499">
        <v>0</v>
      </c>
      <c r="G47" s="499">
        <v>0</v>
      </c>
      <c r="H47" s="499">
        <v>0</v>
      </c>
      <c r="I47" s="500">
        <f t="shared" si="0"/>
        <v>16</v>
      </c>
    </row>
    <row r="48" spans="1:9" ht="12" customHeight="1" x14ac:dyDescent="0.15">
      <c r="A48" s="501"/>
      <c r="B48" s="502" t="s">
        <v>611</v>
      </c>
      <c r="C48" s="499">
        <v>3</v>
      </c>
      <c r="D48" s="499">
        <v>1</v>
      </c>
      <c r="E48" s="499">
        <v>0</v>
      </c>
      <c r="F48" s="499">
        <v>0</v>
      </c>
      <c r="G48" s="499">
        <v>0</v>
      </c>
      <c r="H48" s="499">
        <v>0</v>
      </c>
      <c r="I48" s="500">
        <f t="shared" si="0"/>
        <v>4</v>
      </c>
    </row>
    <row r="49" spans="1:9" ht="12" customHeight="1" x14ac:dyDescent="0.15">
      <c r="B49" s="502" t="s">
        <v>612</v>
      </c>
      <c r="C49" s="499">
        <v>0</v>
      </c>
      <c r="D49" s="499">
        <v>0</v>
      </c>
      <c r="E49" s="499">
        <v>0</v>
      </c>
      <c r="F49" s="499">
        <v>0</v>
      </c>
      <c r="G49" s="499">
        <v>0</v>
      </c>
      <c r="H49" s="499">
        <v>0</v>
      </c>
      <c r="I49" s="500">
        <f t="shared" si="0"/>
        <v>0</v>
      </c>
    </row>
    <row r="50" spans="1:9" ht="12" customHeight="1" x14ac:dyDescent="0.15">
      <c r="A50" s="501" t="s">
        <v>613</v>
      </c>
      <c r="B50" s="502" t="s">
        <v>614</v>
      </c>
      <c r="C50" s="499">
        <v>9</v>
      </c>
      <c r="D50" s="499">
        <v>0</v>
      </c>
      <c r="E50" s="499">
        <v>0</v>
      </c>
      <c r="F50" s="499">
        <v>0</v>
      </c>
      <c r="G50" s="499">
        <v>0</v>
      </c>
      <c r="H50" s="499">
        <v>0</v>
      </c>
      <c r="I50" s="500">
        <f t="shared" si="0"/>
        <v>9</v>
      </c>
    </row>
    <row r="51" spans="1:9" ht="12" customHeight="1" x14ac:dyDescent="0.15">
      <c r="A51" s="501"/>
      <c r="B51" s="502" t="s">
        <v>615</v>
      </c>
      <c r="C51" s="499">
        <v>13</v>
      </c>
      <c r="D51" s="499">
        <v>1</v>
      </c>
      <c r="E51" s="499">
        <v>3</v>
      </c>
      <c r="F51" s="499">
        <v>0</v>
      </c>
      <c r="G51" s="499">
        <v>0</v>
      </c>
      <c r="H51" s="499">
        <v>0</v>
      </c>
      <c r="I51" s="500">
        <f t="shared" si="0"/>
        <v>17</v>
      </c>
    </row>
    <row r="52" spans="1:9" ht="12" customHeight="1" x14ac:dyDescent="0.15">
      <c r="A52" s="501"/>
      <c r="B52" s="502" t="s">
        <v>616</v>
      </c>
      <c r="C52" s="499">
        <v>1</v>
      </c>
      <c r="D52" s="499">
        <v>0</v>
      </c>
      <c r="E52" s="499">
        <v>0</v>
      </c>
      <c r="F52" s="499">
        <v>0</v>
      </c>
      <c r="G52" s="499">
        <v>0</v>
      </c>
      <c r="H52" s="499">
        <v>0</v>
      </c>
      <c r="I52" s="500">
        <f t="shared" si="0"/>
        <v>1</v>
      </c>
    </row>
    <row r="53" spans="1:9" ht="12" customHeight="1" x14ac:dyDescent="0.15">
      <c r="A53" s="501"/>
      <c r="B53" s="502" t="s">
        <v>617</v>
      </c>
      <c r="C53" s="499">
        <v>12</v>
      </c>
      <c r="D53" s="499">
        <v>1</v>
      </c>
      <c r="E53" s="499">
        <v>1</v>
      </c>
      <c r="F53" s="499">
        <v>0</v>
      </c>
      <c r="G53" s="499">
        <v>0</v>
      </c>
      <c r="H53" s="499">
        <v>0</v>
      </c>
      <c r="I53" s="500">
        <f t="shared" si="0"/>
        <v>14</v>
      </c>
    </row>
    <row r="54" spans="1:9" ht="12" customHeight="1" x14ac:dyDescent="0.15">
      <c r="A54" s="501"/>
      <c r="B54" s="502" t="s">
        <v>618</v>
      </c>
      <c r="C54" s="499">
        <v>1</v>
      </c>
      <c r="D54" s="499">
        <v>0</v>
      </c>
      <c r="E54" s="499">
        <v>0</v>
      </c>
      <c r="F54" s="499">
        <v>0</v>
      </c>
      <c r="G54" s="499">
        <v>0</v>
      </c>
      <c r="H54" s="499">
        <v>0</v>
      </c>
      <c r="I54" s="500">
        <f t="shared" si="0"/>
        <v>1</v>
      </c>
    </row>
    <row r="55" spans="1:9" ht="12" customHeight="1" x14ac:dyDescent="0.15">
      <c r="A55" s="501" t="s">
        <v>619</v>
      </c>
      <c r="B55" s="502" t="s">
        <v>620</v>
      </c>
      <c r="C55" s="499">
        <v>17</v>
      </c>
      <c r="D55" s="499">
        <v>1</v>
      </c>
      <c r="E55" s="499">
        <v>0</v>
      </c>
      <c r="F55" s="499">
        <v>0</v>
      </c>
      <c r="G55" s="499">
        <v>0</v>
      </c>
      <c r="H55" s="499">
        <v>0</v>
      </c>
      <c r="I55" s="500">
        <f t="shared" si="0"/>
        <v>18</v>
      </c>
    </row>
    <row r="56" spans="1:9" ht="12" customHeight="1" x14ac:dyDescent="0.15">
      <c r="A56" s="501"/>
      <c r="B56" s="502" t="s">
        <v>621</v>
      </c>
      <c r="C56" s="499">
        <v>11</v>
      </c>
      <c r="D56" s="499">
        <v>1</v>
      </c>
      <c r="E56" s="499">
        <v>0</v>
      </c>
      <c r="F56" s="499">
        <v>0</v>
      </c>
      <c r="G56" s="499">
        <v>0</v>
      </c>
      <c r="H56" s="499">
        <v>0</v>
      </c>
      <c r="I56" s="500">
        <f t="shared" si="0"/>
        <v>12</v>
      </c>
    </row>
    <row r="57" spans="1:9" ht="12" customHeight="1" x14ac:dyDescent="0.15">
      <c r="A57" s="501"/>
      <c r="B57" s="502" t="s">
        <v>622</v>
      </c>
      <c r="C57" s="499">
        <v>1</v>
      </c>
      <c r="D57" s="499">
        <v>0</v>
      </c>
      <c r="E57" s="499">
        <v>0</v>
      </c>
      <c r="F57" s="499">
        <v>0</v>
      </c>
      <c r="G57" s="499">
        <v>0</v>
      </c>
      <c r="H57" s="499">
        <v>0</v>
      </c>
      <c r="I57" s="500">
        <f t="shared" si="0"/>
        <v>1</v>
      </c>
    </row>
    <row r="58" spans="1:9" ht="12" customHeight="1" x14ac:dyDescent="0.15">
      <c r="A58" s="501"/>
      <c r="B58" s="502" t="s">
        <v>623</v>
      </c>
      <c r="C58" s="499">
        <v>0</v>
      </c>
      <c r="D58" s="499">
        <v>0</v>
      </c>
      <c r="E58" s="499">
        <v>0</v>
      </c>
      <c r="F58" s="499">
        <v>0</v>
      </c>
      <c r="G58" s="499">
        <v>0</v>
      </c>
      <c r="H58" s="499">
        <v>0</v>
      </c>
      <c r="I58" s="500">
        <f t="shared" si="0"/>
        <v>0</v>
      </c>
    </row>
    <row r="59" spans="1:9" ht="12" customHeight="1" x14ac:dyDescent="0.15">
      <c r="A59" s="501"/>
      <c r="B59" s="502" t="s">
        <v>624</v>
      </c>
      <c r="C59" s="499">
        <v>0</v>
      </c>
      <c r="D59" s="499">
        <v>0</v>
      </c>
      <c r="E59" s="499">
        <v>0</v>
      </c>
      <c r="F59" s="499">
        <v>0</v>
      </c>
      <c r="G59" s="499">
        <v>0</v>
      </c>
      <c r="H59" s="499">
        <v>0</v>
      </c>
      <c r="I59" s="500">
        <f t="shared" si="0"/>
        <v>0</v>
      </c>
    </row>
    <row r="60" spans="1:9" ht="12" customHeight="1" x14ac:dyDescent="0.15">
      <c r="A60" s="501"/>
      <c r="B60" s="502" t="s">
        <v>625</v>
      </c>
      <c r="C60" s="499">
        <v>0</v>
      </c>
      <c r="D60" s="499">
        <v>0</v>
      </c>
      <c r="E60" s="499">
        <v>0</v>
      </c>
      <c r="F60" s="499">
        <v>0</v>
      </c>
      <c r="G60" s="499">
        <v>0</v>
      </c>
      <c r="H60" s="499">
        <v>0</v>
      </c>
      <c r="I60" s="500">
        <f t="shared" si="0"/>
        <v>0</v>
      </c>
    </row>
    <row r="61" spans="1:9" ht="12" customHeight="1" x14ac:dyDescent="0.15">
      <c r="A61" s="506"/>
      <c r="B61" s="507" t="s">
        <v>626</v>
      </c>
      <c r="C61" s="508">
        <v>2</v>
      </c>
      <c r="D61" s="508">
        <v>0</v>
      </c>
      <c r="E61" s="508">
        <v>0</v>
      </c>
      <c r="F61" s="508">
        <v>0</v>
      </c>
      <c r="G61" s="508">
        <v>0</v>
      </c>
      <c r="H61" s="508">
        <v>0</v>
      </c>
      <c r="I61" s="509">
        <f t="shared" si="0"/>
        <v>2</v>
      </c>
    </row>
    <row r="62" spans="1:9" ht="12" customHeight="1" x14ac:dyDescent="0.15">
      <c r="A62" s="501" t="s">
        <v>627</v>
      </c>
      <c r="B62" s="502" t="s">
        <v>628</v>
      </c>
      <c r="C62" s="499">
        <v>8</v>
      </c>
      <c r="D62" s="499">
        <v>1</v>
      </c>
      <c r="E62" s="499">
        <v>0</v>
      </c>
      <c r="F62" s="499">
        <v>0</v>
      </c>
      <c r="G62" s="499">
        <v>0</v>
      </c>
      <c r="H62" s="499">
        <v>0</v>
      </c>
      <c r="I62" s="500">
        <f t="shared" si="0"/>
        <v>9</v>
      </c>
    </row>
    <row r="63" spans="1:9" ht="12" customHeight="1" x14ac:dyDescent="0.15">
      <c r="A63" s="501"/>
      <c r="B63" s="502" t="s">
        <v>629</v>
      </c>
      <c r="C63" s="499">
        <v>4</v>
      </c>
      <c r="D63" s="499">
        <v>0</v>
      </c>
      <c r="E63" s="499">
        <v>0</v>
      </c>
      <c r="F63" s="499">
        <v>0</v>
      </c>
      <c r="G63" s="499">
        <v>0</v>
      </c>
      <c r="H63" s="499">
        <v>0</v>
      </c>
      <c r="I63" s="500">
        <f t="shared" si="0"/>
        <v>4</v>
      </c>
    </row>
    <row r="64" spans="1:9" ht="12" customHeight="1" x14ac:dyDescent="0.15">
      <c r="A64" s="501"/>
      <c r="B64" s="502" t="s">
        <v>630</v>
      </c>
      <c r="C64" s="499">
        <v>19</v>
      </c>
      <c r="D64" s="499">
        <v>4</v>
      </c>
      <c r="E64" s="499">
        <v>0</v>
      </c>
      <c r="F64" s="499">
        <v>0</v>
      </c>
      <c r="G64" s="499">
        <v>0</v>
      </c>
      <c r="H64" s="499">
        <v>0</v>
      </c>
      <c r="I64" s="500">
        <f t="shared" si="0"/>
        <v>23</v>
      </c>
    </row>
    <row r="65" spans="1:9" ht="12" customHeight="1" x14ac:dyDescent="0.15">
      <c r="A65" s="501"/>
      <c r="B65" s="502" t="s">
        <v>631</v>
      </c>
      <c r="C65" s="499">
        <v>0</v>
      </c>
      <c r="D65" s="499">
        <v>0</v>
      </c>
      <c r="E65" s="499">
        <v>0</v>
      </c>
      <c r="F65" s="499">
        <v>0</v>
      </c>
      <c r="G65" s="499">
        <v>0</v>
      </c>
      <c r="H65" s="499">
        <v>0</v>
      </c>
      <c r="I65" s="500">
        <f t="shared" si="0"/>
        <v>0</v>
      </c>
    </row>
    <row r="66" spans="1:9" ht="12" customHeight="1" x14ac:dyDescent="0.15">
      <c r="A66" s="501"/>
      <c r="B66" s="502" t="s">
        <v>632</v>
      </c>
      <c r="C66" s="499">
        <v>6</v>
      </c>
      <c r="D66" s="499">
        <v>0</v>
      </c>
      <c r="E66" s="499">
        <v>1</v>
      </c>
      <c r="F66" s="499">
        <v>0</v>
      </c>
      <c r="G66" s="499">
        <v>0</v>
      </c>
      <c r="H66" s="499">
        <v>0</v>
      </c>
      <c r="I66" s="500">
        <f t="shared" si="0"/>
        <v>7</v>
      </c>
    </row>
    <row r="67" spans="1:9" ht="12" customHeight="1" x14ac:dyDescent="0.15">
      <c r="A67" s="501" t="s">
        <v>633</v>
      </c>
      <c r="B67" s="502"/>
      <c r="C67" s="499">
        <v>9</v>
      </c>
      <c r="D67" s="499">
        <v>0</v>
      </c>
      <c r="E67" s="499">
        <v>3</v>
      </c>
      <c r="F67" s="499">
        <v>0</v>
      </c>
      <c r="G67" s="499">
        <v>0</v>
      </c>
      <c r="H67" s="499">
        <v>0</v>
      </c>
      <c r="I67" s="500">
        <f t="shared" si="0"/>
        <v>12</v>
      </c>
    </row>
    <row r="68" spans="1:9" ht="12" customHeight="1" x14ac:dyDescent="0.15">
      <c r="A68" s="501" t="s">
        <v>634</v>
      </c>
      <c r="B68" s="502" t="s">
        <v>635</v>
      </c>
      <c r="C68" s="499">
        <v>2</v>
      </c>
      <c r="D68" s="499">
        <v>0</v>
      </c>
      <c r="E68" s="499">
        <v>0</v>
      </c>
      <c r="F68" s="499">
        <v>0</v>
      </c>
      <c r="G68" s="499">
        <v>0</v>
      </c>
      <c r="H68" s="499">
        <v>0</v>
      </c>
      <c r="I68" s="500">
        <f t="shared" si="0"/>
        <v>2</v>
      </c>
    </row>
    <row r="69" spans="1:9" ht="12" customHeight="1" x14ac:dyDescent="0.15">
      <c r="A69" s="501"/>
      <c r="B69" s="502" t="s">
        <v>636</v>
      </c>
      <c r="C69" s="499">
        <v>8</v>
      </c>
      <c r="D69" s="499">
        <v>0</v>
      </c>
      <c r="E69" s="499">
        <v>0</v>
      </c>
      <c r="F69" s="499">
        <v>0</v>
      </c>
      <c r="G69" s="499">
        <v>0</v>
      </c>
      <c r="H69" s="499">
        <v>0</v>
      </c>
      <c r="I69" s="500">
        <f t="shared" si="0"/>
        <v>8</v>
      </c>
    </row>
    <row r="70" spans="1:9" ht="12" customHeight="1" x14ac:dyDescent="0.15">
      <c r="A70" s="501"/>
      <c r="B70" s="502" t="s">
        <v>637</v>
      </c>
      <c r="C70" s="499">
        <v>4</v>
      </c>
      <c r="D70" s="499">
        <v>1</v>
      </c>
      <c r="E70" s="499">
        <v>1</v>
      </c>
      <c r="F70" s="499">
        <v>0</v>
      </c>
      <c r="G70" s="499">
        <v>0</v>
      </c>
      <c r="H70" s="499">
        <v>0</v>
      </c>
      <c r="I70" s="500">
        <f t="shared" si="0"/>
        <v>6</v>
      </c>
    </row>
    <row r="71" spans="1:9" ht="12" customHeight="1" x14ac:dyDescent="0.15">
      <c r="A71" s="501"/>
      <c r="B71" s="502" t="s">
        <v>638</v>
      </c>
      <c r="C71" s="499">
        <v>3</v>
      </c>
      <c r="D71" s="499">
        <v>0</v>
      </c>
      <c r="E71" s="499">
        <v>3</v>
      </c>
      <c r="F71" s="499">
        <v>0</v>
      </c>
      <c r="G71" s="499">
        <v>0</v>
      </c>
      <c r="H71" s="499">
        <v>0</v>
      </c>
      <c r="I71" s="500">
        <f t="shared" si="0"/>
        <v>6</v>
      </c>
    </row>
    <row r="72" spans="1:9" ht="12" customHeight="1" x14ac:dyDescent="0.15">
      <c r="A72" s="501" t="s">
        <v>639</v>
      </c>
      <c r="B72" s="502" t="s">
        <v>640</v>
      </c>
      <c r="C72" s="499">
        <v>2</v>
      </c>
      <c r="D72" s="499">
        <v>1</v>
      </c>
      <c r="E72" s="499">
        <v>0</v>
      </c>
      <c r="F72" s="499">
        <v>0</v>
      </c>
      <c r="G72" s="499">
        <v>0</v>
      </c>
      <c r="H72" s="499">
        <v>0</v>
      </c>
      <c r="I72" s="500">
        <f t="shared" ref="I72:I83" si="1">SUM(C72:H72)</f>
        <v>3</v>
      </c>
    </row>
    <row r="73" spans="1:9" ht="12" customHeight="1" x14ac:dyDescent="0.15">
      <c r="A73" s="501"/>
      <c r="B73" s="502" t="s">
        <v>641</v>
      </c>
      <c r="C73" s="499">
        <v>6</v>
      </c>
      <c r="D73" s="499">
        <v>4</v>
      </c>
      <c r="E73" s="499">
        <v>0</v>
      </c>
      <c r="F73" s="499">
        <v>0</v>
      </c>
      <c r="G73" s="499">
        <v>0</v>
      </c>
      <c r="H73" s="499">
        <v>0</v>
      </c>
      <c r="I73" s="500">
        <f t="shared" si="1"/>
        <v>10</v>
      </c>
    </row>
    <row r="74" spans="1:9" ht="12" customHeight="1" x14ac:dyDescent="0.15">
      <c r="A74" s="501"/>
      <c r="B74" s="502" t="s">
        <v>642</v>
      </c>
      <c r="C74" s="499">
        <v>8</v>
      </c>
      <c r="D74" s="499">
        <v>1</v>
      </c>
      <c r="E74" s="499">
        <v>0</v>
      </c>
      <c r="F74" s="499">
        <v>0</v>
      </c>
      <c r="G74" s="499">
        <v>0</v>
      </c>
      <c r="H74" s="499">
        <v>0</v>
      </c>
      <c r="I74" s="500">
        <f t="shared" si="1"/>
        <v>9</v>
      </c>
    </row>
    <row r="75" spans="1:9" ht="12" customHeight="1" x14ac:dyDescent="0.15">
      <c r="A75" s="501"/>
      <c r="B75" s="502" t="s">
        <v>643</v>
      </c>
      <c r="C75" s="499">
        <v>4</v>
      </c>
      <c r="D75" s="499">
        <v>1</v>
      </c>
      <c r="E75" s="499">
        <v>0</v>
      </c>
      <c r="F75" s="499">
        <v>0</v>
      </c>
      <c r="G75" s="499">
        <v>0</v>
      </c>
      <c r="H75" s="499">
        <v>0</v>
      </c>
      <c r="I75" s="500">
        <f t="shared" si="1"/>
        <v>5</v>
      </c>
    </row>
    <row r="76" spans="1:9" ht="12" customHeight="1" x14ac:dyDescent="0.15">
      <c r="A76" s="501"/>
      <c r="B76" s="502" t="s">
        <v>644</v>
      </c>
      <c r="C76" s="499">
        <v>2</v>
      </c>
      <c r="D76" s="499">
        <v>0</v>
      </c>
      <c r="E76" s="499">
        <v>0</v>
      </c>
      <c r="F76" s="499">
        <v>0</v>
      </c>
      <c r="G76" s="499">
        <v>0</v>
      </c>
      <c r="H76" s="499">
        <v>0</v>
      </c>
      <c r="I76" s="500">
        <f t="shared" si="1"/>
        <v>2</v>
      </c>
    </row>
    <row r="77" spans="1:9" ht="12" customHeight="1" x14ac:dyDescent="0.15">
      <c r="A77" s="510" t="s">
        <v>645</v>
      </c>
      <c r="B77" s="511"/>
      <c r="C77" s="512">
        <v>1</v>
      </c>
      <c r="D77" s="513">
        <v>0</v>
      </c>
      <c r="E77" s="513">
        <v>0</v>
      </c>
      <c r="F77" s="499">
        <v>0</v>
      </c>
      <c r="G77" s="499">
        <v>0</v>
      </c>
      <c r="H77" s="513">
        <v>0</v>
      </c>
      <c r="I77" s="500">
        <f t="shared" si="1"/>
        <v>1</v>
      </c>
    </row>
    <row r="78" spans="1:9" ht="12" customHeight="1" x14ac:dyDescent="0.15">
      <c r="A78" s="510" t="s">
        <v>646</v>
      </c>
      <c r="B78" s="511"/>
      <c r="C78" s="512">
        <v>4</v>
      </c>
      <c r="D78" s="513">
        <v>0</v>
      </c>
      <c r="E78" s="513">
        <v>0</v>
      </c>
      <c r="F78" s="499">
        <v>0</v>
      </c>
      <c r="G78" s="499">
        <v>0</v>
      </c>
      <c r="H78" s="513">
        <v>0</v>
      </c>
      <c r="I78" s="500">
        <f t="shared" si="1"/>
        <v>4</v>
      </c>
    </row>
    <row r="79" spans="1:9" ht="12" customHeight="1" x14ac:dyDescent="0.15">
      <c r="A79" s="510" t="s">
        <v>647</v>
      </c>
      <c r="B79" s="511"/>
      <c r="C79" s="512">
        <v>0</v>
      </c>
      <c r="D79" s="513">
        <v>0</v>
      </c>
      <c r="E79" s="513">
        <v>0</v>
      </c>
      <c r="F79" s="499">
        <v>0</v>
      </c>
      <c r="G79" s="499">
        <v>0</v>
      </c>
      <c r="H79" s="513">
        <v>0</v>
      </c>
      <c r="I79" s="500">
        <f t="shared" si="1"/>
        <v>0</v>
      </c>
    </row>
    <row r="80" spans="1:9" ht="12" customHeight="1" x14ac:dyDescent="0.15">
      <c r="A80" s="510" t="s">
        <v>648</v>
      </c>
      <c r="B80" s="511"/>
      <c r="C80" s="512">
        <v>2</v>
      </c>
      <c r="D80" s="513">
        <v>0</v>
      </c>
      <c r="E80" s="513">
        <v>0</v>
      </c>
      <c r="F80" s="499">
        <v>0</v>
      </c>
      <c r="G80" s="499">
        <v>0</v>
      </c>
      <c r="H80" s="513">
        <v>0</v>
      </c>
      <c r="I80" s="500">
        <f t="shared" si="1"/>
        <v>2</v>
      </c>
    </row>
    <row r="81" spans="1:9" ht="12" customHeight="1" x14ac:dyDescent="0.15">
      <c r="A81" s="510" t="s">
        <v>649</v>
      </c>
      <c r="B81" s="511"/>
      <c r="C81" s="512">
        <v>0</v>
      </c>
      <c r="D81" s="513">
        <v>0</v>
      </c>
      <c r="E81" s="513">
        <v>0</v>
      </c>
      <c r="F81" s="499">
        <v>0</v>
      </c>
      <c r="G81" s="499">
        <v>0</v>
      </c>
      <c r="H81" s="513">
        <v>0</v>
      </c>
      <c r="I81" s="500">
        <f t="shared" si="1"/>
        <v>0</v>
      </c>
    </row>
    <row r="82" spans="1:9" ht="12" customHeight="1" x14ac:dyDescent="0.15">
      <c r="A82" s="510" t="s">
        <v>650</v>
      </c>
      <c r="B82" s="511"/>
      <c r="C82" s="512">
        <v>0</v>
      </c>
      <c r="D82" s="513">
        <v>0</v>
      </c>
      <c r="E82" s="513">
        <v>0</v>
      </c>
      <c r="F82" s="499">
        <v>0</v>
      </c>
      <c r="G82" s="499">
        <v>0</v>
      </c>
      <c r="H82" s="513">
        <v>0</v>
      </c>
      <c r="I82" s="500">
        <f t="shared" si="1"/>
        <v>0</v>
      </c>
    </row>
    <row r="83" spans="1:9" ht="12" customHeight="1" x14ac:dyDescent="0.15">
      <c r="A83" s="510" t="s">
        <v>37</v>
      </c>
      <c r="B83" s="511"/>
      <c r="C83" s="512">
        <v>0</v>
      </c>
      <c r="D83" s="513">
        <v>0</v>
      </c>
      <c r="E83" s="513">
        <v>0</v>
      </c>
      <c r="F83" s="499">
        <v>0</v>
      </c>
      <c r="G83" s="499">
        <v>0</v>
      </c>
      <c r="H83" s="513">
        <v>0</v>
      </c>
      <c r="I83" s="500">
        <f t="shared" si="1"/>
        <v>0</v>
      </c>
    </row>
    <row r="84" spans="1:9" ht="12" customHeight="1" x14ac:dyDescent="0.15">
      <c r="A84" s="514" t="s">
        <v>651</v>
      </c>
      <c r="B84" s="515"/>
      <c r="C84" s="516">
        <f>SUM(C7:C83)</f>
        <v>293</v>
      </c>
      <c r="D84" s="516">
        <f>SUM(D7:D83)</f>
        <v>32</v>
      </c>
      <c r="E84" s="516">
        <f t="shared" ref="E84:H84" si="2">SUM(E7:E83)</f>
        <v>37</v>
      </c>
      <c r="F84" s="516">
        <f t="shared" si="2"/>
        <v>0</v>
      </c>
      <c r="G84" s="516">
        <f t="shared" si="2"/>
        <v>0</v>
      </c>
      <c r="H84" s="516">
        <f t="shared" si="2"/>
        <v>0</v>
      </c>
      <c r="I84" s="516">
        <f>SUM(I7:I83)</f>
        <v>362</v>
      </c>
    </row>
    <row r="85" spans="1:9" ht="15" customHeight="1" x14ac:dyDescent="0.15">
      <c r="A85" s="136"/>
      <c r="B85" s="136"/>
      <c r="C85" s="136"/>
      <c r="D85" s="136"/>
      <c r="E85" s="136"/>
      <c r="F85" s="136"/>
      <c r="G85" s="136"/>
      <c r="H85" s="136"/>
      <c r="I85" s="153" t="s">
        <v>652</v>
      </c>
    </row>
  </sheetData>
  <mergeCells count="2">
    <mergeCell ref="A5:B5"/>
    <mergeCell ref="C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9"/>
  <sheetViews>
    <sheetView zoomScale="110" zoomScaleNormal="110" workbookViewId="0"/>
  </sheetViews>
  <sheetFormatPr defaultColWidth="9" defaultRowHeight="15" customHeight="1" x14ac:dyDescent="0.15"/>
  <cols>
    <col min="1" max="1" width="11.25" style="35" customWidth="1"/>
    <col min="2" max="8" width="4.75" style="35" customWidth="1"/>
    <col min="9" max="9" width="6.625" style="35" customWidth="1"/>
    <col min="10" max="15" width="4.75" style="35" customWidth="1"/>
    <col min="16" max="16" width="6.625" style="35" customWidth="1"/>
    <col min="17" max="16384" width="9" style="35"/>
  </cols>
  <sheetData>
    <row r="1" spans="1:16" ht="15" customHeight="1" x14ac:dyDescent="0.15">
      <c r="A1" s="579" t="s">
        <v>760</v>
      </c>
    </row>
    <row r="3" spans="1:16" ht="15" customHeight="1" x14ac:dyDescent="0.15">
      <c r="A3" s="34" t="s">
        <v>21</v>
      </c>
    </row>
    <row r="4" spans="1:16" ht="15" customHeight="1" x14ac:dyDescent="0.15">
      <c r="B4" s="36"/>
      <c r="C4" s="36"/>
      <c r="P4" s="37" t="s">
        <v>22</v>
      </c>
    </row>
    <row r="5" spans="1:16" ht="90" customHeight="1" x14ac:dyDescent="0.15">
      <c r="A5" s="38" t="s">
        <v>23</v>
      </c>
      <c r="B5" s="39" t="s">
        <v>24</v>
      </c>
      <c r="C5" s="39" t="s">
        <v>25</v>
      </c>
      <c r="D5" s="39" t="s">
        <v>26</v>
      </c>
      <c r="E5" s="39" t="s">
        <v>27</v>
      </c>
      <c r="F5" s="39" t="s">
        <v>28</v>
      </c>
      <c r="G5" s="39" t="s">
        <v>29</v>
      </c>
      <c r="H5" s="39" t="s">
        <v>30</v>
      </c>
      <c r="I5" s="39" t="s">
        <v>31</v>
      </c>
      <c r="J5" s="39" t="s">
        <v>32</v>
      </c>
      <c r="K5" s="39" t="s">
        <v>33</v>
      </c>
      <c r="L5" s="39" t="s">
        <v>34</v>
      </c>
      <c r="M5" s="39" t="s">
        <v>35</v>
      </c>
      <c r="N5" s="39" t="s">
        <v>36</v>
      </c>
      <c r="O5" s="39" t="s">
        <v>37</v>
      </c>
      <c r="P5" s="40" t="s">
        <v>38</v>
      </c>
    </row>
    <row r="6" spans="1:16" ht="15" customHeight="1" x14ac:dyDescent="0.15">
      <c r="A6" s="41" t="s">
        <v>39</v>
      </c>
      <c r="B6" s="42">
        <v>29</v>
      </c>
      <c r="C6" s="43">
        <v>215</v>
      </c>
      <c r="D6" s="43">
        <v>55</v>
      </c>
      <c r="E6" s="43">
        <v>293</v>
      </c>
      <c r="F6" s="43">
        <v>2</v>
      </c>
      <c r="G6" s="43">
        <v>180</v>
      </c>
      <c r="H6" s="43">
        <v>709</v>
      </c>
      <c r="I6" s="43">
        <v>1248</v>
      </c>
      <c r="J6" s="43">
        <v>203</v>
      </c>
      <c r="K6" s="43">
        <v>1</v>
      </c>
      <c r="L6" s="43">
        <v>2</v>
      </c>
      <c r="M6" s="43">
        <v>2</v>
      </c>
      <c r="N6" s="43">
        <v>2</v>
      </c>
      <c r="O6" s="43">
        <v>17</v>
      </c>
      <c r="P6" s="44">
        <v>2958</v>
      </c>
    </row>
    <row r="7" spans="1:16" ht="15" customHeight="1" x14ac:dyDescent="0.15">
      <c r="A7" s="45" t="s">
        <v>40</v>
      </c>
      <c r="B7" s="42">
        <v>24</v>
      </c>
      <c r="C7" s="43">
        <v>178</v>
      </c>
      <c r="D7" s="43">
        <v>49</v>
      </c>
      <c r="E7" s="43">
        <v>247</v>
      </c>
      <c r="F7" s="43">
        <v>1</v>
      </c>
      <c r="G7" s="43">
        <v>166</v>
      </c>
      <c r="H7" s="43">
        <v>620</v>
      </c>
      <c r="I7" s="43">
        <v>1149</v>
      </c>
      <c r="J7" s="43">
        <v>144</v>
      </c>
      <c r="K7" s="43">
        <v>2</v>
      </c>
      <c r="L7" s="43">
        <v>2</v>
      </c>
      <c r="M7" s="43">
        <v>1</v>
      </c>
      <c r="N7" s="43">
        <v>0</v>
      </c>
      <c r="O7" s="43">
        <v>10</v>
      </c>
      <c r="P7" s="44">
        <v>2593</v>
      </c>
    </row>
    <row r="8" spans="1:16" ht="15" customHeight="1" x14ac:dyDescent="0.15">
      <c r="A8" s="46" t="s">
        <v>41</v>
      </c>
      <c r="B8" s="47">
        <v>29</v>
      </c>
      <c r="C8" s="48">
        <v>178</v>
      </c>
      <c r="D8" s="48">
        <v>23</v>
      </c>
      <c r="E8" s="48">
        <v>243</v>
      </c>
      <c r="F8" s="48">
        <v>1</v>
      </c>
      <c r="G8" s="48">
        <v>163</v>
      </c>
      <c r="H8" s="48">
        <v>704</v>
      </c>
      <c r="I8" s="48">
        <v>1200</v>
      </c>
      <c r="J8" s="48">
        <v>185</v>
      </c>
      <c r="K8" s="48">
        <v>0</v>
      </c>
      <c r="L8" s="48">
        <v>1</v>
      </c>
      <c r="M8" s="48">
        <v>2</v>
      </c>
      <c r="N8" s="48">
        <v>0</v>
      </c>
      <c r="O8" s="48">
        <v>5</v>
      </c>
      <c r="P8" s="49">
        <f>SUM(B8:O8)</f>
        <v>2734</v>
      </c>
    </row>
    <row r="9" spans="1:16" ht="15" customHeight="1" x14ac:dyDescent="0.15">
      <c r="P9" s="50" t="s">
        <v>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4"/>
  <sheetViews>
    <sheetView zoomScale="110" zoomScaleNormal="110" workbookViewId="0"/>
  </sheetViews>
  <sheetFormatPr defaultColWidth="8.75" defaultRowHeight="15" customHeight="1" x14ac:dyDescent="0.15"/>
  <cols>
    <col min="1" max="1" width="26.25" style="53" customWidth="1"/>
    <col min="2" max="4" width="20" style="53" customWidth="1"/>
    <col min="5" max="16384" width="8.75" style="53"/>
  </cols>
  <sheetData>
    <row r="1" spans="1:4" s="52" customFormat="1" ht="15" customHeight="1" x14ac:dyDescent="0.15">
      <c r="A1" s="579" t="s">
        <v>760</v>
      </c>
    </row>
    <row r="2" spans="1:4" s="52" customFormat="1" ht="15" customHeight="1" x14ac:dyDescent="0.15"/>
    <row r="3" spans="1:4" ht="15" customHeight="1" x14ac:dyDescent="0.15">
      <c r="A3" s="51" t="s">
        <v>653</v>
      </c>
      <c r="B3" s="52"/>
      <c r="C3" s="52"/>
    </row>
    <row r="4" spans="1:4" ht="15" customHeight="1" x14ac:dyDescent="0.15">
      <c r="A4" s="52"/>
      <c r="B4" s="517"/>
      <c r="C4" s="517"/>
      <c r="D4" s="55" t="s">
        <v>259</v>
      </c>
    </row>
    <row r="5" spans="1:4" ht="15" customHeight="1" x14ac:dyDescent="0.15">
      <c r="A5" s="518" t="s">
        <v>654</v>
      </c>
      <c r="B5" s="58" t="s">
        <v>175</v>
      </c>
      <c r="C5" s="58" t="s">
        <v>176</v>
      </c>
      <c r="D5" s="58" t="s">
        <v>177</v>
      </c>
    </row>
    <row r="6" spans="1:4" ht="15" customHeight="1" x14ac:dyDescent="0.15">
      <c r="A6" s="62" t="s">
        <v>655</v>
      </c>
      <c r="B6" s="519">
        <v>1209</v>
      </c>
      <c r="C6" s="519">
        <v>1291</v>
      </c>
      <c r="D6" s="519">
        <v>1126</v>
      </c>
    </row>
    <row r="7" spans="1:4" ht="15" customHeight="1" x14ac:dyDescent="0.15">
      <c r="A7" s="62" t="s">
        <v>656</v>
      </c>
      <c r="B7" s="519">
        <v>80</v>
      </c>
      <c r="C7" s="519">
        <v>72</v>
      </c>
      <c r="D7" s="519">
        <v>53</v>
      </c>
    </row>
    <row r="8" spans="1:4" ht="15" customHeight="1" x14ac:dyDescent="0.15">
      <c r="A8" s="62" t="s">
        <v>657</v>
      </c>
      <c r="B8" s="519">
        <v>478</v>
      </c>
      <c r="C8" s="519">
        <v>503</v>
      </c>
      <c r="D8" s="519">
        <v>488</v>
      </c>
    </row>
    <row r="9" spans="1:4" ht="15" customHeight="1" x14ac:dyDescent="0.15">
      <c r="A9" s="62" t="s">
        <v>658</v>
      </c>
      <c r="B9" s="519">
        <v>11</v>
      </c>
      <c r="C9" s="519">
        <v>18</v>
      </c>
      <c r="D9" s="519">
        <v>16</v>
      </c>
    </row>
    <row r="10" spans="1:4" ht="15" customHeight="1" x14ac:dyDescent="0.15">
      <c r="A10" s="62" t="s">
        <v>659</v>
      </c>
      <c r="B10" s="519">
        <v>64</v>
      </c>
      <c r="C10" s="519">
        <v>69</v>
      </c>
      <c r="D10" s="519">
        <v>66</v>
      </c>
    </row>
    <row r="11" spans="1:4" ht="15" customHeight="1" x14ac:dyDescent="0.15">
      <c r="A11" s="62" t="s">
        <v>660</v>
      </c>
      <c r="B11" s="519">
        <v>41</v>
      </c>
      <c r="C11" s="519">
        <v>72</v>
      </c>
      <c r="D11" s="519">
        <v>73</v>
      </c>
    </row>
    <row r="12" spans="1:4" ht="15" customHeight="1" x14ac:dyDescent="0.15">
      <c r="A12" s="62" t="s">
        <v>661</v>
      </c>
      <c r="B12" s="519">
        <v>4</v>
      </c>
      <c r="C12" s="519">
        <v>8</v>
      </c>
      <c r="D12" s="519">
        <v>12</v>
      </c>
    </row>
    <row r="13" spans="1:4" ht="15" customHeight="1" x14ac:dyDescent="0.15">
      <c r="A13" s="520" t="s">
        <v>662</v>
      </c>
      <c r="B13" s="521">
        <v>41</v>
      </c>
      <c r="C13" s="521">
        <v>24</v>
      </c>
      <c r="D13" s="521">
        <v>32</v>
      </c>
    </row>
    <row r="14" spans="1:4" ht="15" customHeight="1" x14ac:dyDescent="0.15">
      <c r="A14" s="52"/>
      <c r="B14" s="71"/>
      <c r="C14" s="71"/>
      <c r="D14" s="71" t="s">
        <v>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258"/>
  <sheetViews>
    <sheetView zoomScale="110" zoomScaleNormal="110" workbookViewId="0"/>
  </sheetViews>
  <sheetFormatPr defaultColWidth="8.75" defaultRowHeight="15" customHeight="1" x14ac:dyDescent="0.15"/>
  <cols>
    <col min="1" max="2" width="13.125" style="522" customWidth="1"/>
    <col min="3" max="5" width="20" style="522" customWidth="1"/>
    <col min="6" max="6" width="4.875" style="522" customWidth="1"/>
    <col min="7" max="16384" width="8.75" style="522"/>
  </cols>
  <sheetData>
    <row r="1" spans="1:10" ht="15" customHeight="1" x14ac:dyDescent="0.15">
      <c r="A1" s="579" t="s">
        <v>760</v>
      </c>
    </row>
    <row r="3" spans="1:10" ht="15" customHeight="1" x14ac:dyDescent="0.15">
      <c r="A3" s="51" t="s">
        <v>663</v>
      </c>
    </row>
    <row r="4" spans="1:10" s="52" customFormat="1" ht="15" customHeight="1" x14ac:dyDescent="0.15">
      <c r="C4" s="71"/>
      <c r="D4" s="71"/>
      <c r="E4" s="523" t="s">
        <v>259</v>
      </c>
      <c r="F4" s="523"/>
    </row>
    <row r="5" spans="1:10" s="527" customFormat="1" ht="15" customHeight="1" x14ac:dyDescent="0.15">
      <c r="A5" s="711" t="s">
        <v>664</v>
      </c>
      <c r="B5" s="712"/>
      <c r="C5" s="524" t="s">
        <v>665</v>
      </c>
      <c r="D5" s="525" t="s">
        <v>666</v>
      </c>
      <c r="E5" s="525" t="s">
        <v>667</v>
      </c>
      <c r="F5" s="526"/>
    </row>
    <row r="6" spans="1:10" s="52" customFormat="1" ht="15" customHeight="1" x14ac:dyDescent="0.15">
      <c r="A6" s="713" t="s">
        <v>668</v>
      </c>
      <c r="B6" s="528" t="s">
        <v>319</v>
      </c>
      <c r="C6" s="236">
        <v>675</v>
      </c>
      <c r="D6" s="236">
        <v>684</v>
      </c>
      <c r="E6" s="236">
        <v>614</v>
      </c>
      <c r="F6" s="529"/>
      <c r="G6" s="530"/>
      <c r="H6" s="530"/>
      <c r="I6" s="530"/>
      <c r="J6" s="530"/>
    </row>
    <row r="7" spans="1:10" s="52" customFormat="1" ht="15" customHeight="1" x14ac:dyDescent="0.15">
      <c r="A7" s="714"/>
      <c r="B7" s="528" t="s">
        <v>320</v>
      </c>
      <c r="C7" s="236">
        <v>1012</v>
      </c>
      <c r="D7" s="236">
        <v>1110</v>
      </c>
      <c r="E7" s="236">
        <v>1016</v>
      </c>
      <c r="F7" s="529"/>
      <c r="G7" s="530"/>
    </row>
    <row r="8" spans="1:10" s="52" customFormat="1" ht="15" customHeight="1" x14ac:dyDescent="0.15">
      <c r="A8" s="715" t="s">
        <v>669</v>
      </c>
      <c r="B8" s="531" t="s">
        <v>670</v>
      </c>
      <c r="C8" s="532">
        <v>818</v>
      </c>
      <c r="D8" s="532">
        <v>880</v>
      </c>
      <c r="E8" s="532">
        <v>801</v>
      </c>
      <c r="F8" s="529"/>
      <c r="G8" s="530"/>
    </row>
    <row r="9" spans="1:10" s="52" customFormat="1" ht="15" customHeight="1" x14ac:dyDescent="0.15">
      <c r="A9" s="716"/>
      <c r="B9" s="528" t="s">
        <v>671</v>
      </c>
      <c r="C9" s="236">
        <v>869</v>
      </c>
      <c r="D9" s="236">
        <v>914</v>
      </c>
      <c r="E9" s="236">
        <v>829</v>
      </c>
      <c r="F9" s="236"/>
      <c r="G9" s="530"/>
    </row>
    <row r="10" spans="1:10" s="52" customFormat="1" ht="15" customHeight="1" x14ac:dyDescent="0.15">
      <c r="A10" s="717"/>
      <c r="B10" s="533" t="s">
        <v>672</v>
      </c>
      <c r="C10" s="534" t="s">
        <v>245</v>
      </c>
      <c r="D10" s="534" t="s">
        <v>246</v>
      </c>
      <c r="E10" s="534" t="s">
        <v>246</v>
      </c>
      <c r="F10" s="535"/>
    </row>
    <row r="11" spans="1:10" s="52" customFormat="1" ht="15" customHeight="1" x14ac:dyDescent="0.15">
      <c r="A11" s="715" t="s">
        <v>673</v>
      </c>
      <c r="B11" s="531" t="s">
        <v>674</v>
      </c>
      <c r="C11" s="532">
        <v>0</v>
      </c>
      <c r="D11" s="532">
        <v>0</v>
      </c>
      <c r="E11" s="532">
        <v>1</v>
      </c>
      <c r="F11" s="236"/>
    </row>
    <row r="12" spans="1:10" s="52" customFormat="1" ht="15" customHeight="1" x14ac:dyDescent="0.15">
      <c r="A12" s="716"/>
      <c r="B12" s="528" t="s">
        <v>675</v>
      </c>
      <c r="C12" s="236">
        <v>0</v>
      </c>
      <c r="D12" s="236">
        <v>0</v>
      </c>
      <c r="E12" s="236">
        <v>0</v>
      </c>
      <c r="F12" s="236"/>
    </row>
    <row r="13" spans="1:10" s="52" customFormat="1" ht="15" customHeight="1" x14ac:dyDescent="0.15">
      <c r="A13" s="716"/>
      <c r="B13" s="528" t="s">
        <v>676</v>
      </c>
      <c r="C13" s="536">
        <v>0</v>
      </c>
      <c r="D13" s="536">
        <v>0</v>
      </c>
      <c r="E13" s="536">
        <v>0</v>
      </c>
      <c r="F13" s="536"/>
    </row>
    <row r="14" spans="1:10" s="52" customFormat="1" ht="15" customHeight="1" x14ac:dyDescent="0.15">
      <c r="A14" s="716"/>
      <c r="B14" s="528" t="s">
        <v>677</v>
      </c>
      <c r="C14" s="536">
        <v>0</v>
      </c>
      <c r="D14" s="536">
        <v>0</v>
      </c>
      <c r="E14" s="536">
        <v>0</v>
      </c>
      <c r="F14" s="536"/>
    </row>
    <row r="15" spans="1:10" s="52" customFormat="1" ht="15" customHeight="1" x14ac:dyDescent="0.15">
      <c r="A15" s="716"/>
      <c r="B15" s="528" t="s">
        <v>678</v>
      </c>
      <c r="C15" s="236">
        <v>1687</v>
      </c>
      <c r="D15" s="236">
        <v>1794</v>
      </c>
      <c r="E15" s="236">
        <v>1629</v>
      </c>
      <c r="F15" s="529"/>
      <c r="G15" s="530"/>
      <c r="H15" s="530"/>
      <c r="I15" s="530"/>
      <c r="J15" s="530"/>
    </row>
    <row r="16" spans="1:10" s="52" customFormat="1" ht="15" customHeight="1" x14ac:dyDescent="0.15">
      <c r="A16" s="717"/>
      <c r="B16" s="533" t="s">
        <v>679</v>
      </c>
      <c r="C16" s="537">
        <v>0</v>
      </c>
      <c r="D16" s="537">
        <v>0</v>
      </c>
      <c r="E16" s="537">
        <v>0</v>
      </c>
      <c r="F16" s="536"/>
    </row>
    <row r="17" spans="1:7" s="52" customFormat="1" ht="15" customHeight="1" x14ac:dyDescent="0.15">
      <c r="A17" s="716" t="s">
        <v>680</v>
      </c>
      <c r="B17" s="528" t="s">
        <v>681</v>
      </c>
      <c r="C17" s="236">
        <v>3</v>
      </c>
      <c r="D17" s="236">
        <v>0</v>
      </c>
      <c r="E17" s="236">
        <v>1</v>
      </c>
      <c r="F17" s="236"/>
    </row>
    <row r="18" spans="1:7" s="52" customFormat="1" ht="15" customHeight="1" x14ac:dyDescent="0.15">
      <c r="A18" s="716"/>
      <c r="B18" s="528" t="s">
        <v>682</v>
      </c>
      <c r="C18" s="236">
        <v>0</v>
      </c>
      <c r="D18" s="236">
        <v>0</v>
      </c>
      <c r="E18" s="236">
        <v>0</v>
      </c>
      <c r="F18" s="236"/>
    </row>
    <row r="19" spans="1:7" s="52" customFormat="1" ht="15" customHeight="1" x14ac:dyDescent="0.15">
      <c r="A19" s="718"/>
      <c r="B19" s="528" t="s">
        <v>683</v>
      </c>
      <c r="C19" s="236">
        <v>1684</v>
      </c>
      <c r="D19" s="236">
        <v>1794</v>
      </c>
      <c r="E19" s="236">
        <v>1629</v>
      </c>
      <c r="F19" s="529"/>
      <c r="G19" s="530"/>
    </row>
    <row r="20" spans="1:7" s="52" customFormat="1" ht="15" customHeight="1" x14ac:dyDescent="0.15">
      <c r="A20" s="709" t="s">
        <v>684</v>
      </c>
      <c r="B20" s="710"/>
      <c r="C20" s="538">
        <f>SUM(C6:C7)</f>
        <v>1687</v>
      </c>
      <c r="D20" s="538">
        <f>SUM(D6:D7)</f>
        <v>1794</v>
      </c>
      <c r="E20" s="538">
        <f>SUM(E6:E7)</f>
        <v>1630</v>
      </c>
      <c r="F20" s="539"/>
    </row>
    <row r="21" spans="1:7" s="52" customFormat="1" ht="15" customHeight="1" x14ac:dyDescent="0.15">
      <c r="C21" s="71"/>
      <c r="D21" s="71"/>
      <c r="E21" s="71" t="s">
        <v>42</v>
      </c>
      <c r="F21" s="71"/>
    </row>
    <row r="258" spans="4:4" ht="15" customHeight="1" x14ac:dyDescent="0.15">
      <c r="D258" s="540">
        <v>44943</v>
      </c>
    </row>
  </sheetData>
  <mergeCells count="6">
    <mergeCell ref="A20:B20"/>
    <mergeCell ref="A5:B5"/>
    <mergeCell ref="A6:A7"/>
    <mergeCell ref="A8:A10"/>
    <mergeCell ref="A11:A16"/>
    <mergeCell ref="A17:A1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F41"/>
  <sheetViews>
    <sheetView zoomScale="110" zoomScaleNormal="110" workbookViewId="0"/>
  </sheetViews>
  <sheetFormatPr defaultColWidth="21.25" defaultRowHeight="15" customHeight="1" x14ac:dyDescent="0.15"/>
  <cols>
    <col min="1" max="1" width="5" style="522" customWidth="1"/>
    <col min="2" max="2" width="21.25" style="522" customWidth="1"/>
    <col min="3" max="5" width="12.5" style="522" customWidth="1"/>
    <col min="6" max="6" width="22.5" style="522" customWidth="1"/>
    <col min="7" max="16384" width="21.25" style="522"/>
  </cols>
  <sheetData>
    <row r="1" spans="1:6" ht="15" customHeight="1" x14ac:dyDescent="0.15">
      <c r="A1" s="579" t="s">
        <v>760</v>
      </c>
    </row>
    <row r="3" spans="1:6" ht="15" customHeight="1" x14ac:dyDescent="0.15">
      <c r="A3" s="51" t="s">
        <v>685</v>
      </c>
    </row>
    <row r="4" spans="1:6" s="52" customFormat="1" ht="15" customHeight="1" x14ac:dyDescent="0.15">
      <c r="B4" s="541"/>
      <c r="C4" s="542"/>
      <c r="D4" s="542"/>
      <c r="E4" s="543"/>
      <c r="F4" s="543" t="s">
        <v>259</v>
      </c>
    </row>
    <row r="5" spans="1:6" s="52" customFormat="1" ht="15" customHeight="1" x14ac:dyDescent="0.15">
      <c r="A5" s="721" t="s">
        <v>686</v>
      </c>
      <c r="B5" s="722"/>
      <c r="C5" s="58" t="s">
        <v>687</v>
      </c>
      <c r="D5" s="58" t="s">
        <v>688</v>
      </c>
      <c r="E5" s="58" t="s">
        <v>689</v>
      </c>
      <c r="F5" s="58" t="s">
        <v>690</v>
      </c>
    </row>
    <row r="6" spans="1:6" s="52" customFormat="1" ht="15" customHeight="1" x14ac:dyDescent="0.15">
      <c r="A6" s="723" t="s">
        <v>691</v>
      </c>
      <c r="B6" s="62" t="s">
        <v>692</v>
      </c>
      <c r="C6" s="519">
        <v>2907</v>
      </c>
      <c r="D6" s="519">
        <v>3055</v>
      </c>
      <c r="E6" s="519">
        <v>2880</v>
      </c>
      <c r="F6" s="725" t="s">
        <v>693</v>
      </c>
    </row>
    <row r="7" spans="1:6" s="52" customFormat="1" ht="15" customHeight="1" x14ac:dyDescent="0.15">
      <c r="A7" s="724"/>
      <c r="B7" s="62" t="s">
        <v>694</v>
      </c>
      <c r="C7" s="519">
        <v>3616</v>
      </c>
      <c r="D7" s="519">
        <v>3889</v>
      </c>
      <c r="E7" s="519">
        <v>4290</v>
      </c>
      <c r="F7" s="726"/>
    </row>
    <row r="8" spans="1:6" s="52" customFormat="1" ht="15" customHeight="1" x14ac:dyDescent="0.15">
      <c r="A8" s="724"/>
      <c r="B8" s="62" t="s">
        <v>695</v>
      </c>
      <c r="C8" s="519">
        <v>2710</v>
      </c>
      <c r="D8" s="519">
        <v>2876</v>
      </c>
      <c r="E8" s="519">
        <v>2652</v>
      </c>
      <c r="F8" s="726"/>
    </row>
    <row r="9" spans="1:6" s="52" customFormat="1" ht="15" customHeight="1" x14ac:dyDescent="0.15">
      <c r="A9" s="724"/>
      <c r="B9" s="62" t="s">
        <v>696</v>
      </c>
      <c r="C9" s="519">
        <v>724</v>
      </c>
      <c r="D9" s="519">
        <v>764</v>
      </c>
      <c r="E9" s="519">
        <v>728</v>
      </c>
      <c r="F9" s="726"/>
    </row>
    <row r="10" spans="1:6" s="52" customFormat="1" ht="15" customHeight="1" x14ac:dyDescent="0.15">
      <c r="A10" s="724"/>
      <c r="B10" s="62" t="s">
        <v>697</v>
      </c>
      <c r="C10" s="519">
        <v>1783</v>
      </c>
      <c r="D10" s="519">
        <v>1807</v>
      </c>
      <c r="E10" s="519">
        <v>1895</v>
      </c>
      <c r="F10" s="726"/>
    </row>
    <row r="11" spans="1:6" s="52" customFormat="1" ht="15" customHeight="1" x14ac:dyDescent="0.15">
      <c r="A11" s="724"/>
      <c r="B11" s="62" t="s">
        <v>698</v>
      </c>
      <c r="C11" s="519">
        <v>1811</v>
      </c>
      <c r="D11" s="519">
        <v>1735</v>
      </c>
      <c r="E11" s="519">
        <v>1759</v>
      </c>
      <c r="F11" s="726"/>
    </row>
    <row r="12" spans="1:6" s="52" customFormat="1" ht="15" customHeight="1" x14ac:dyDescent="0.15">
      <c r="A12" s="727" t="s">
        <v>699</v>
      </c>
      <c r="B12" s="544" t="s">
        <v>700</v>
      </c>
      <c r="C12" s="532">
        <v>11089</v>
      </c>
      <c r="D12" s="532">
        <v>10250</v>
      </c>
      <c r="E12" s="532">
        <v>11037</v>
      </c>
      <c r="F12" s="729" t="s">
        <v>701</v>
      </c>
    </row>
    <row r="13" spans="1:6" s="52" customFormat="1" ht="15" customHeight="1" x14ac:dyDescent="0.15">
      <c r="A13" s="719"/>
      <c r="B13" s="62" t="s">
        <v>702</v>
      </c>
      <c r="C13" s="236">
        <v>9578</v>
      </c>
      <c r="D13" s="236">
        <v>9966</v>
      </c>
      <c r="E13" s="236">
        <v>10152</v>
      </c>
      <c r="F13" s="726"/>
    </row>
    <row r="14" spans="1:6" s="52" customFormat="1" ht="15" customHeight="1" x14ac:dyDescent="0.15">
      <c r="A14" s="719"/>
      <c r="B14" s="62" t="s">
        <v>703</v>
      </c>
      <c r="C14" s="236">
        <v>5448</v>
      </c>
      <c r="D14" s="236">
        <v>5254</v>
      </c>
      <c r="E14" s="236">
        <v>5055</v>
      </c>
      <c r="F14" s="726"/>
    </row>
    <row r="15" spans="1:6" s="52" customFormat="1" ht="15" customHeight="1" x14ac:dyDescent="0.15">
      <c r="A15" s="719"/>
      <c r="B15" s="545" t="s">
        <v>704</v>
      </c>
      <c r="C15" s="236">
        <v>2304</v>
      </c>
      <c r="D15" s="236">
        <v>2420</v>
      </c>
      <c r="E15" s="236">
        <v>2305</v>
      </c>
      <c r="F15" s="726"/>
    </row>
    <row r="16" spans="1:6" s="52" customFormat="1" ht="15" customHeight="1" x14ac:dyDescent="0.15">
      <c r="A16" s="719"/>
      <c r="B16" s="62" t="s">
        <v>705</v>
      </c>
      <c r="C16" s="236">
        <v>2994</v>
      </c>
      <c r="D16" s="236">
        <v>3267</v>
      </c>
      <c r="E16" s="236">
        <v>3505</v>
      </c>
      <c r="F16" s="726"/>
    </row>
    <row r="17" spans="1:6" s="52" customFormat="1" ht="15" customHeight="1" x14ac:dyDescent="0.15">
      <c r="A17" s="728"/>
      <c r="B17" s="546" t="s">
        <v>679</v>
      </c>
      <c r="C17" s="547">
        <v>5666</v>
      </c>
      <c r="D17" s="547">
        <v>5848</v>
      </c>
      <c r="E17" s="547">
        <v>5280</v>
      </c>
      <c r="F17" s="730"/>
    </row>
    <row r="18" spans="1:6" s="52" customFormat="1" ht="15" customHeight="1" x14ac:dyDescent="0.15">
      <c r="A18" s="719" t="s">
        <v>706</v>
      </c>
      <c r="B18" s="545" t="s">
        <v>707</v>
      </c>
      <c r="C18" s="236">
        <v>12409</v>
      </c>
      <c r="D18" s="236">
        <v>11646</v>
      </c>
      <c r="E18" s="236">
        <v>11275</v>
      </c>
      <c r="F18" s="720"/>
    </row>
    <row r="19" spans="1:6" s="52" customFormat="1" ht="15" customHeight="1" x14ac:dyDescent="0.15">
      <c r="A19" s="719"/>
      <c r="B19" s="62" t="s">
        <v>708</v>
      </c>
      <c r="C19" s="236">
        <v>3905</v>
      </c>
      <c r="D19" s="236">
        <v>3437</v>
      </c>
      <c r="E19" s="236">
        <v>3324</v>
      </c>
      <c r="F19" s="720"/>
    </row>
    <row r="20" spans="1:6" s="52" customFormat="1" ht="15" customHeight="1" x14ac:dyDescent="0.15">
      <c r="A20" s="719"/>
      <c r="B20" s="62" t="s">
        <v>709</v>
      </c>
      <c r="C20" s="236">
        <v>7174</v>
      </c>
      <c r="D20" s="236">
        <v>7832</v>
      </c>
      <c r="E20" s="236">
        <v>8155</v>
      </c>
      <c r="F20" s="720"/>
    </row>
    <row r="21" spans="1:6" s="52" customFormat="1" ht="15" customHeight="1" x14ac:dyDescent="0.15">
      <c r="A21" s="731" t="s">
        <v>710</v>
      </c>
      <c r="B21" s="544" t="s">
        <v>711</v>
      </c>
      <c r="C21" s="532">
        <v>48608</v>
      </c>
      <c r="D21" s="532">
        <v>49347</v>
      </c>
      <c r="E21" s="532">
        <v>54239</v>
      </c>
      <c r="F21" s="729" t="s">
        <v>712</v>
      </c>
    </row>
    <row r="22" spans="1:6" s="52" customFormat="1" ht="15" customHeight="1" x14ac:dyDescent="0.15">
      <c r="A22" s="724"/>
      <c r="B22" s="62"/>
      <c r="C22" s="548">
        <v>63028</v>
      </c>
      <c r="D22" s="548">
        <v>64762</v>
      </c>
      <c r="E22" s="548">
        <v>70355</v>
      </c>
      <c r="F22" s="726"/>
    </row>
    <row r="23" spans="1:6" s="52" customFormat="1" ht="15" customHeight="1" x14ac:dyDescent="0.15">
      <c r="A23" s="724"/>
      <c r="B23" s="62" t="s">
        <v>713</v>
      </c>
      <c r="C23" s="236">
        <v>163819</v>
      </c>
      <c r="D23" s="236">
        <v>164651</v>
      </c>
      <c r="E23" s="236">
        <v>164737</v>
      </c>
      <c r="F23" s="726"/>
    </row>
    <row r="24" spans="1:6" s="52" customFormat="1" ht="15" customHeight="1" x14ac:dyDescent="0.15">
      <c r="A24" s="724"/>
      <c r="B24" s="62"/>
      <c r="C24" s="548">
        <v>172405</v>
      </c>
      <c r="D24" s="548">
        <v>172370</v>
      </c>
      <c r="E24" s="548">
        <v>172893</v>
      </c>
      <c r="F24" s="726"/>
    </row>
    <row r="25" spans="1:6" s="52" customFormat="1" ht="15" customHeight="1" x14ac:dyDescent="0.15">
      <c r="A25" s="724"/>
      <c r="B25" s="62" t="s">
        <v>714</v>
      </c>
      <c r="C25" s="236">
        <v>98438</v>
      </c>
      <c r="D25" s="236">
        <v>91319</v>
      </c>
      <c r="E25" s="236">
        <v>89693</v>
      </c>
      <c r="F25" s="726"/>
    </row>
    <row r="26" spans="1:6" s="52" customFormat="1" ht="15" customHeight="1" x14ac:dyDescent="0.15">
      <c r="A26" s="724"/>
      <c r="B26" s="62"/>
      <c r="C26" s="548">
        <v>98612</v>
      </c>
      <c r="D26" s="548">
        <v>91350</v>
      </c>
      <c r="E26" s="548">
        <v>89720</v>
      </c>
      <c r="F26" s="726"/>
    </row>
    <row r="27" spans="1:6" s="52" customFormat="1" ht="15" customHeight="1" x14ac:dyDescent="0.15">
      <c r="A27" s="724"/>
      <c r="B27" s="62" t="s">
        <v>698</v>
      </c>
      <c r="C27" s="535">
        <v>10581</v>
      </c>
      <c r="D27" s="535">
        <v>11880</v>
      </c>
      <c r="E27" s="535">
        <v>11628</v>
      </c>
      <c r="F27" s="726"/>
    </row>
    <row r="28" spans="1:6" s="52" customFormat="1" ht="15" customHeight="1" x14ac:dyDescent="0.15">
      <c r="A28" s="732"/>
      <c r="B28" s="549"/>
      <c r="C28" s="550">
        <v>19121</v>
      </c>
      <c r="D28" s="550">
        <v>19647</v>
      </c>
      <c r="E28" s="550">
        <v>19741</v>
      </c>
      <c r="F28" s="730"/>
    </row>
    <row r="29" spans="1:6" s="52" customFormat="1" ht="15" customHeight="1" x14ac:dyDescent="0.15">
      <c r="A29" s="719" t="s">
        <v>715</v>
      </c>
      <c r="B29" s="67" t="s">
        <v>716</v>
      </c>
      <c r="C29" s="551">
        <v>156</v>
      </c>
      <c r="D29" s="551" t="s">
        <v>354</v>
      </c>
      <c r="E29" s="552" t="s">
        <v>246</v>
      </c>
      <c r="F29" s="734" t="s">
        <v>717</v>
      </c>
    </row>
    <row r="30" spans="1:6" s="52" customFormat="1" ht="15" customHeight="1" x14ac:dyDescent="0.15">
      <c r="A30" s="719"/>
      <c r="B30" s="67" t="s">
        <v>718</v>
      </c>
      <c r="C30" s="551">
        <v>37071</v>
      </c>
      <c r="D30" s="551">
        <v>47658</v>
      </c>
      <c r="E30" s="551">
        <v>67180</v>
      </c>
      <c r="F30" s="735"/>
    </row>
    <row r="31" spans="1:6" s="52" customFormat="1" ht="15" customHeight="1" x14ac:dyDescent="0.15">
      <c r="A31" s="719"/>
      <c r="B31" s="67" t="s">
        <v>719</v>
      </c>
      <c r="C31" s="551">
        <v>1805</v>
      </c>
      <c r="D31" s="551">
        <v>1521</v>
      </c>
      <c r="E31" s="551">
        <v>1876</v>
      </c>
      <c r="F31" s="735"/>
    </row>
    <row r="32" spans="1:6" s="52" customFormat="1" ht="15" customHeight="1" x14ac:dyDescent="0.15">
      <c r="A32" s="733"/>
      <c r="B32" s="67" t="s">
        <v>720</v>
      </c>
      <c r="C32" s="551">
        <v>20265</v>
      </c>
      <c r="D32" s="551">
        <v>12891</v>
      </c>
      <c r="E32" s="551">
        <v>17003</v>
      </c>
      <c r="F32" s="735"/>
    </row>
    <row r="33" spans="1:6" s="52" customFormat="1" ht="15" customHeight="1" x14ac:dyDescent="0.15">
      <c r="A33" s="553"/>
      <c r="B33" s="554" t="s">
        <v>721</v>
      </c>
      <c r="C33" s="555">
        <v>454902</v>
      </c>
      <c r="D33" s="555">
        <v>455261</v>
      </c>
      <c r="E33" s="555">
        <v>482906</v>
      </c>
      <c r="F33" s="553"/>
    </row>
    <row r="34" spans="1:6" s="52" customFormat="1" ht="15" customHeight="1" thickBot="1" x14ac:dyDescent="0.2">
      <c r="A34" s="556"/>
      <c r="B34" s="557"/>
      <c r="C34" s="558">
        <v>484137</v>
      </c>
      <c r="D34" s="558">
        <v>483513</v>
      </c>
      <c r="E34" s="558">
        <v>512717</v>
      </c>
      <c r="F34" s="556"/>
    </row>
    <row r="35" spans="1:6" s="52" customFormat="1" ht="15" customHeight="1" thickTop="1" x14ac:dyDescent="0.15">
      <c r="A35" s="736" t="s">
        <v>722</v>
      </c>
      <c r="B35" s="62" t="s">
        <v>723</v>
      </c>
      <c r="C35" s="236">
        <v>4281</v>
      </c>
      <c r="D35" s="236">
        <v>4712</v>
      </c>
      <c r="E35" s="236">
        <v>5321</v>
      </c>
      <c r="F35" s="54"/>
    </row>
    <row r="36" spans="1:6" s="52" customFormat="1" ht="15" customHeight="1" x14ac:dyDescent="0.15">
      <c r="A36" s="737"/>
      <c r="B36" s="520" t="s">
        <v>724</v>
      </c>
      <c r="C36" s="521">
        <v>1009</v>
      </c>
      <c r="D36" s="521">
        <v>986</v>
      </c>
      <c r="E36" s="521">
        <v>996</v>
      </c>
      <c r="F36" s="541"/>
    </row>
    <row r="37" spans="1:6" s="52" customFormat="1" ht="15" customHeight="1" x14ac:dyDescent="0.15">
      <c r="A37" s="52" t="s">
        <v>725</v>
      </c>
      <c r="C37" s="71"/>
      <c r="D37" s="71"/>
    </row>
    <row r="38" spans="1:6" s="52" customFormat="1" ht="15" customHeight="1" x14ac:dyDescent="0.15">
      <c r="A38" s="52" t="s">
        <v>726</v>
      </c>
      <c r="C38" s="71"/>
      <c r="D38" s="71"/>
    </row>
    <row r="39" spans="1:6" ht="15" customHeight="1" x14ac:dyDescent="0.15">
      <c r="A39" s="52" t="s">
        <v>727</v>
      </c>
      <c r="B39" s="52"/>
      <c r="C39" s="52"/>
      <c r="D39" s="52"/>
      <c r="E39" s="52"/>
      <c r="F39" s="52"/>
    </row>
    <row r="40" spans="1:6" ht="15" customHeight="1" x14ac:dyDescent="0.15">
      <c r="A40" s="52" t="s">
        <v>728</v>
      </c>
      <c r="B40" s="52"/>
      <c r="C40" s="52"/>
      <c r="D40" s="52"/>
      <c r="E40" s="52"/>
      <c r="F40" s="52"/>
    </row>
    <row r="41" spans="1:6" ht="15" customHeight="1" x14ac:dyDescent="0.15">
      <c r="A41" s="52"/>
      <c r="B41" s="52"/>
      <c r="C41" s="52"/>
      <c r="D41" s="52"/>
      <c r="E41" s="52"/>
      <c r="F41" s="71" t="s">
        <v>729</v>
      </c>
    </row>
  </sheetData>
  <mergeCells count="12">
    <mergeCell ref="A21:A28"/>
    <mergeCell ref="F21:F28"/>
    <mergeCell ref="A29:A32"/>
    <mergeCell ref="F29:F32"/>
    <mergeCell ref="A35:A36"/>
    <mergeCell ref="A18:A20"/>
    <mergeCell ref="F18:F20"/>
    <mergeCell ref="A5:B5"/>
    <mergeCell ref="A6:A11"/>
    <mergeCell ref="F6:F11"/>
    <mergeCell ref="A12:A17"/>
    <mergeCell ref="F12:F1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10"/>
  <sheetViews>
    <sheetView zoomScale="110" zoomScaleNormal="110" workbookViewId="0"/>
  </sheetViews>
  <sheetFormatPr defaultColWidth="8.875" defaultRowHeight="15" customHeight="1" x14ac:dyDescent="0.15"/>
  <cols>
    <col min="1" max="1" width="11.25" style="522" customWidth="1"/>
    <col min="2" max="7" width="12.5" style="522" customWidth="1"/>
    <col min="8" max="16384" width="8.875" style="522"/>
  </cols>
  <sheetData>
    <row r="1" spans="1:7" ht="15" customHeight="1" x14ac:dyDescent="0.15">
      <c r="A1" s="579" t="s">
        <v>760</v>
      </c>
    </row>
    <row r="3" spans="1:7" ht="15" customHeight="1" x14ac:dyDescent="0.15">
      <c r="A3" s="51" t="s">
        <v>730</v>
      </c>
      <c r="G3" s="559"/>
    </row>
    <row r="4" spans="1:7" s="52" customFormat="1" ht="15" customHeight="1" x14ac:dyDescent="0.15">
      <c r="A4" s="541"/>
      <c r="C4" s="541"/>
      <c r="D4" s="541"/>
      <c r="F4" s="541"/>
      <c r="G4" s="543" t="s">
        <v>731</v>
      </c>
    </row>
    <row r="5" spans="1:7" s="52" customFormat="1" ht="15" customHeight="1" x14ac:dyDescent="0.15">
      <c r="A5" s="738" t="s">
        <v>164</v>
      </c>
      <c r="B5" s="740" t="s">
        <v>732</v>
      </c>
      <c r="C5" s="722"/>
      <c r="D5" s="740" t="s">
        <v>733</v>
      </c>
      <c r="E5" s="722"/>
      <c r="F5" s="741" t="s">
        <v>734</v>
      </c>
      <c r="G5" s="742"/>
    </row>
    <row r="6" spans="1:7" s="52" customFormat="1" ht="15" customHeight="1" x14ac:dyDescent="0.15">
      <c r="A6" s="739"/>
      <c r="B6" s="57" t="s">
        <v>735</v>
      </c>
      <c r="C6" s="57" t="s">
        <v>736</v>
      </c>
      <c r="D6" s="57" t="s">
        <v>735</v>
      </c>
      <c r="E6" s="57" t="s">
        <v>736</v>
      </c>
      <c r="F6" s="560" t="s">
        <v>735</v>
      </c>
      <c r="G6" s="561" t="s">
        <v>736</v>
      </c>
    </row>
    <row r="7" spans="1:7" s="52" customFormat="1" ht="15" customHeight="1" x14ac:dyDescent="0.15">
      <c r="A7" s="45" t="s">
        <v>737</v>
      </c>
      <c r="B7" s="562">
        <v>1</v>
      </c>
      <c r="C7" s="236">
        <v>4</v>
      </c>
      <c r="D7" s="236">
        <v>1</v>
      </c>
      <c r="E7" s="236">
        <v>12</v>
      </c>
      <c r="F7" s="563">
        <v>2</v>
      </c>
      <c r="G7" s="563">
        <v>16</v>
      </c>
    </row>
    <row r="8" spans="1:7" s="52" customFormat="1" ht="15" customHeight="1" x14ac:dyDescent="0.15">
      <c r="A8" s="45">
        <v>3</v>
      </c>
      <c r="B8" s="562">
        <v>3</v>
      </c>
      <c r="C8" s="236">
        <v>23</v>
      </c>
      <c r="D8" s="236">
        <v>2</v>
      </c>
      <c r="E8" s="236">
        <v>18</v>
      </c>
      <c r="F8" s="563">
        <f>SUM(B8+D8)</f>
        <v>5</v>
      </c>
      <c r="G8" s="563">
        <f>SUM(C8+E8)</f>
        <v>41</v>
      </c>
    </row>
    <row r="9" spans="1:7" s="52" customFormat="1" ht="15" customHeight="1" x14ac:dyDescent="0.15">
      <c r="A9" s="564">
        <v>4</v>
      </c>
      <c r="B9" s="565">
        <v>5</v>
      </c>
      <c r="C9" s="236">
        <v>37</v>
      </c>
      <c r="D9" s="236">
        <v>7</v>
      </c>
      <c r="E9" s="236">
        <v>68</v>
      </c>
      <c r="F9" s="563">
        <v>12</v>
      </c>
      <c r="G9" s="563">
        <v>105</v>
      </c>
    </row>
    <row r="10" spans="1:7" s="52" customFormat="1" ht="15" customHeight="1" x14ac:dyDescent="0.15">
      <c r="A10" s="553"/>
      <c r="B10" s="553"/>
      <c r="C10" s="553"/>
      <c r="D10" s="553"/>
      <c r="E10" s="553"/>
      <c r="F10" s="553"/>
      <c r="G10" s="566" t="s">
        <v>738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D10"/>
  <sheetViews>
    <sheetView zoomScale="110" zoomScaleNormal="110" workbookViewId="0">
      <selection activeCell="A4" sqref="A4"/>
    </sheetView>
  </sheetViews>
  <sheetFormatPr defaultColWidth="8.75" defaultRowHeight="15" customHeight="1" x14ac:dyDescent="0.15"/>
  <cols>
    <col min="1" max="1" width="52.5" style="122" customWidth="1"/>
    <col min="2" max="4" width="11.25" style="122" customWidth="1"/>
    <col min="5" max="16384" width="8.75" style="122"/>
  </cols>
  <sheetData>
    <row r="1" spans="1:4" ht="15" customHeight="1" x14ac:dyDescent="0.15">
      <c r="A1" s="579" t="s">
        <v>760</v>
      </c>
    </row>
    <row r="3" spans="1:4" ht="15" customHeight="1" x14ac:dyDescent="0.15">
      <c r="A3" s="227" t="s">
        <v>739</v>
      </c>
      <c r="D3" s="567"/>
    </row>
    <row r="4" spans="1:4" ht="15" customHeight="1" x14ac:dyDescent="0.15">
      <c r="A4" s="568" t="s">
        <v>740</v>
      </c>
      <c r="D4" s="569"/>
    </row>
    <row r="5" spans="1:4" s="35" customFormat="1" ht="15" customHeight="1" x14ac:dyDescent="0.15">
      <c r="A5" s="234" t="s">
        <v>741</v>
      </c>
      <c r="B5" s="125" t="s">
        <v>742</v>
      </c>
      <c r="C5" s="125" t="s">
        <v>743</v>
      </c>
      <c r="D5" s="126" t="s">
        <v>744</v>
      </c>
    </row>
    <row r="6" spans="1:4" s="35" customFormat="1" ht="15" customHeight="1" x14ac:dyDescent="0.15">
      <c r="A6" s="570" t="s">
        <v>745</v>
      </c>
      <c r="B6" s="571" t="s">
        <v>746</v>
      </c>
      <c r="C6" s="127" t="s">
        <v>747</v>
      </c>
      <c r="D6" s="572">
        <v>20033</v>
      </c>
    </row>
    <row r="7" spans="1:4" s="35" customFormat="1" ht="15" customHeight="1" x14ac:dyDescent="0.15">
      <c r="A7" s="573" t="s">
        <v>748</v>
      </c>
      <c r="B7" s="574" t="s">
        <v>749</v>
      </c>
      <c r="C7" s="575" t="s">
        <v>750</v>
      </c>
      <c r="D7" s="572">
        <v>33373</v>
      </c>
    </row>
    <row r="8" spans="1:4" s="35" customFormat="1" ht="15" customHeight="1" x14ac:dyDescent="0.15">
      <c r="A8" s="573" t="s">
        <v>751</v>
      </c>
      <c r="B8" s="574" t="s">
        <v>752</v>
      </c>
      <c r="C8" s="127" t="s">
        <v>753</v>
      </c>
      <c r="D8" s="572">
        <v>24847</v>
      </c>
    </row>
    <row r="9" spans="1:4" s="35" customFormat="1" ht="15" customHeight="1" x14ac:dyDescent="0.15">
      <c r="A9" s="573" t="s">
        <v>754</v>
      </c>
      <c r="B9" s="574" t="s">
        <v>755</v>
      </c>
      <c r="C9" s="127" t="s">
        <v>756</v>
      </c>
      <c r="D9" s="576" t="s">
        <v>757</v>
      </c>
    </row>
    <row r="10" spans="1:4" s="35" customFormat="1" ht="15" customHeight="1" x14ac:dyDescent="0.15">
      <c r="A10" s="131"/>
      <c r="B10" s="131"/>
      <c r="C10" s="131"/>
      <c r="D10" s="132" t="s">
        <v>758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4"/>
  <sheetViews>
    <sheetView zoomScale="110" zoomScaleNormal="110" workbookViewId="0"/>
  </sheetViews>
  <sheetFormatPr defaultColWidth="9" defaultRowHeight="15" customHeight="1" x14ac:dyDescent="0.15"/>
  <cols>
    <col min="1" max="1" width="22.5" style="53" customWidth="1"/>
    <col min="2" max="4" width="21.25" style="53" customWidth="1"/>
    <col min="5" max="16384" width="9" style="53"/>
  </cols>
  <sheetData>
    <row r="1" spans="1:4" s="52" customFormat="1" ht="15" customHeight="1" x14ac:dyDescent="0.15">
      <c r="A1" s="579" t="s">
        <v>760</v>
      </c>
    </row>
    <row r="2" spans="1:4" s="52" customFormat="1" ht="15" customHeight="1" x14ac:dyDescent="0.15"/>
    <row r="3" spans="1:4" ht="15" customHeight="1" x14ac:dyDescent="0.15">
      <c r="A3" s="51" t="s">
        <v>43</v>
      </c>
      <c r="B3" s="52"/>
      <c r="C3" s="52"/>
      <c r="D3" s="52"/>
    </row>
    <row r="4" spans="1:4" ht="15" customHeight="1" x14ac:dyDescent="0.15">
      <c r="A4" s="54"/>
      <c r="B4" s="52"/>
      <c r="C4" s="52"/>
      <c r="D4" s="55" t="s">
        <v>22</v>
      </c>
    </row>
    <row r="5" spans="1:4" s="59" customFormat="1" ht="15" customHeight="1" x14ac:dyDescent="0.15">
      <c r="A5" s="56" t="s">
        <v>44</v>
      </c>
      <c r="B5" s="57" t="s">
        <v>45</v>
      </c>
      <c r="C5" s="57" t="s">
        <v>46</v>
      </c>
      <c r="D5" s="58" t="s">
        <v>47</v>
      </c>
    </row>
    <row r="6" spans="1:4" s="52" customFormat="1" ht="15" customHeight="1" x14ac:dyDescent="0.15">
      <c r="A6" s="60" t="s">
        <v>48</v>
      </c>
      <c r="B6" s="61">
        <v>144</v>
      </c>
      <c r="C6" s="61">
        <v>120</v>
      </c>
      <c r="D6" s="61">
        <v>117</v>
      </c>
    </row>
    <row r="7" spans="1:4" s="52" customFormat="1" ht="15" customHeight="1" x14ac:dyDescent="0.15">
      <c r="A7" s="62" t="s">
        <v>49</v>
      </c>
      <c r="B7" s="63">
        <v>164</v>
      </c>
      <c r="C7" s="63">
        <v>102</v>
      </c>
      <c r="D7" s="63">
        <v>78</v>
      </c>
    </row>
    <row r="8" spans="1:4" s="52" customFormat="1" ht="15" customHeight="1" x14ac:dyDescent="0.15">
      <c r="A8" s="62" t="s">
        <v>50</v>
      </c>
      <c r="B8" s="63">
        <v>68</v>
      </c>
      <c r="C8" s="63">
        <v>66</v>
      </c>
      <c r="D8" s="63">
        <v>58</v>
      </c>
    </row>
    <row r="9" spans="1:4" s="52" customFormat="1" ht="15" customHeight="1" x14ac:dyDescent="0.15">
      <c r="A9" s="62" t="s">
        <v>51</v>
      </c>
      <c r="B9" s="63">
        <v>40</v>
      </c>
      <c r="C9" s="63">
        <v>43</v>
      </c>
      <c r="D9" s="63">
        <v>52</v>
      </c>
    </row>
    <row r="10" spans="1:4" s="52" customFormat="1" ht="15" customHeight="1" x14ac:dyDescent="0.15">
      <c r="A10" s="62" t="s">
        <v>52</v>
      </c>
      <c r="B10" s="63">
        <v>82</v>
      </c>
      <c r="C10" s="63">
        <v>93</v>
      </c>
      <c r="D10" s="63">
        <v>99</v>
      </c>
    </row>
    <row r="11" spans="1:4" ht="15" customHeight="1" x14ac:dyDescent="0.15">
      <c r="A11" s="62" t="s">
        <v>53</v>
      </c>
      <c r="B11" s="63">
        <v>163</v>
      </c>
      <c r="C11" s="63">
        <v>115</v>
      </c>
      <c r="D11" s="63">
        <v>195</v>
      </c>
    </row>
    <row r="12" spans="1:4" ht="15" customHeight="1" x14ac:dyDescent="0.15">
      <c r="A12" s="62" t="s">
        <v>54</v>
      </c>
      <c r="B12" s="63">
        <v>122</v>
      </c>
      <c r="C12" s="63">
        <v>115</v>
      </c>
      <c r="D12" s="63">
        <v>116</v>
      </c>
    </row>
    <row r="13" spans="1:4" ht="15" customHeight="1" x14ac:dyDescent="0.15">
      <c r="A13" s="62" t="s">
        <v>55</v>
      </c>
      <c r="B13" s="63">
        <v>42</v>
      </c>
      <c r="C13" s="63">
        <v>38</v>
      </c>
      <c r="D13" s="63">
        <v>33</v>
      </c>
    </row>
    <row r="14" spans="1:4" ht="15" customHeight="1" x14ac:dyDescent="0.15">
      <c r="A14" s="64" t="s">
        <v>56</v>
      </c>
      <c r="B14" s="63">
        <v>48</v>
      </c>
      <c r="C14" s="63">
        <v>48</v>
      </c>
      <c r="D14" s="63">
        <v>28</v>
      </c>
    </row>
    <row r="15" spans="1:4" ht="15" customHeight="1" x14ac:dyDescent="0.15">
      <c r="A15" s="62" t="s">
        <v>57</v>
      </c>
      <c r="B15" s="63">
        <v>4</v>
      </c>
      <c r="C15" s="63">
        <v>3</v>
      </c>
      <c r="D15" s="63">
        <v>1</v>
      </c>
    </row>
    <row r="16" spans="1:4" ht="15" customHeight="1" x14ac:dyDescent="0.15">
      <c r="A16" s="65" t="s">
        <v>58</v>
      </c>
      <c r="B16" s="66">
        <v>877</v>
      </c>
      <c r="C16" s="66">
        <v>743</v>
      </c>
      <c r="D16" s="66">
        <f>SUM(D6:D15)</f>
        <v>777</v>
      </c>
    </row>
    <row r="17" spans="1:4" ht="15" customHeight="1" x14ac:dyDescent="0.15">
      <c r="A17" s="62" t="s">
        <v>59</v>
      </c>
      <c r="B17" s="63">
        <v>4</v>
      </c>
      <c r="C17" s="63">
        <v>5</v>
      </c>
      <c r="D17" s="63">
        <v>1</v>
      </c>
    </row>
    <row r="18" spans="1:4" ht="15" customHeight="1" x14ac:dyDescent="0.15">
      <c r="A18" s="67" t="s">
        <v>60</v>
      </c>
      <c r="B18" s="63">
        <v>99</v>
      </c>
      <c r="C18" s="63">
        <v>90</v>
      </c>
      <c r="D18" s="63">
        <v>68</v>
      </c>
    </row>
    <row r="19" spans="1:4" ht="15" customHeight="1" x14ac:dyDescent="0.15">
      <c r="A19" s="64" t="s">
        <v>61</v>
      </c>
      <c r="B19" s="63">
        <v>84</v>
      </c>
      <c r="C19" s="63">
        <v>74</v>
      </c>
      <c r="D19" s="63">
        <v>116</v>
      </c>
    </row>
    <row r="20" spans="1:4" ht="15" customHeight="1" x14ac:dyDescent="0.15">
      <c r="A20" s="62" t="s">
        <v>62</v>
      </c>
      <c r="B20" s="63">
        <v>34</v>
      </c>
      <c r="C20" s="63">
        <v>34</v>
      </c>
      <c r="D20" s="63">
        <v>40</v>
      </c>
    </row>
    <row r="21" spans="1:4" ht="15" customHeight="1" x14ac:dyDescent="0.15">
      <c r="A21" s="62" t="s">
        <v>63</v>
      </c>
      <c r="B21" s="63">
        <v>1</v>
      </c>
      <c r="C21" s="63">
        <v>3</v>
      </c>
      <c r="D21" s="63">
        <v>4</v>
      </c>
    </row>
    <row r="22" spans="1:4" ht="15" customHeight="1" x14ac:dyDescent="0.15">
      <c r="A22" s="62" t="s">
        <v>64</v>
      </c>
      <c r="B22" s="63">
        <v>0</v>
      </c>
      <c r="C22" s="63">
        <v>11</v>
      </c>
      <c r="D22" s="63">
        <v>7</v>
      </c>
    </row>
    <row r="23" spans="1:4" ht="15" customHeight="1" x14ac:dyDescent="0.15">
      <c r="A23" s="64" t="s">
        <v>65</v>
      </c>
      <c r="B23" s="63">
        <v>121</v>
      </c>
      <c r="C23" s="63">
        <v>97</v>
      </c>
      <c r="D23" s="63">
        <v>76</v>
      </c>
    </row>
    <row r="24" spans="1:4" ht="15" customHeight="1" x14ac:dyDescent="0.15">
      <c r="A24" s="64" t="s">
        <v>66</v>
      </c>
      <c r="B24" s="63">
        <v>290</v>
      </c>
      <c r="C24" s="63">
        <v>137</v>
      </c>
      <c r="D24" s="63">
        <v>103</v>
      </c>
    </row>
    <row r="25" spans="1:4" ht="15" customHeight="1" x14ac:dyDescent="0.15">
      <c r="A25" s="62" t="s">
        <v>67</v>
      </c>
      <c r="B25" s="63">
        <v>9</v>
      </c>
      <c r="C25" s="63">
        <v>9</v>
      </c>
      <c r="D25" s="63">
        <v>7</v>
      </c>
    </row>
    <row r="26" spans="1:4" ht="15" customHeight="1" x14ac:dyDescent="0.15">
      <c r="A26" s="64" t="s">
        <v>68</v>
      </c>
      <c r="B26" s="63">
        <v>63</v>
      </c>
      <c r="C26" s="63">
        <v>122</v>
      </c>
      <c r="D26" s="63">
        <v>119</v>
      </c>
    </row>
    <row r="27" spans="1:4" ht="15" customHeight="1" x14ac:dyDescent="0.15">
      <c r="A27" s="64" t="s">
        <v>69</v>
      </c>
      <c r="B27" s="63">
        <v>61</v>
      </c>
      <c r="C27" s="63">
        <v>54</v>
      </c>
      <c r="D27" s="63">
        <v>85</v>
      </c>
    </row>
    <row r="28" spans="1:4" ht="15" customHeight="1" x14ac:dyDescent="0.15">
      <c r="A28" s="62" t="s">
        <v>70</v>
      </c>
      <c r="B28" s="63">
        <v>82</v>
      </c>
      <c r="C28" s="63">
        <v>93</v>
      </c>
      <c r="D28" s="63">
        <v>67</v>
      </c>
    </row>
    <row r="29" spans="1:4" ht="15" customHeight="1" x14ac:dyDescent="0.15">
      <c r="A29" s="64" t="s">
        <v>71</v>
      </c>
      <c r="B29" s="63">
        <v>7</v>
      </c>
      <c r="C29" s="63">
        <v>31</v>
      </c>
      <c r="D29" s="63">
        <v>14</v>
      </c>
    </row>
    <row r="30" spans="1:4" ht="15" customHeight="1" x14ac:dyDescent="0.15">
      <c r="A30" s="64" t="s">
        <v>72</v>
      </c>
      <c r="B30" s="63">
        <v>9</v>
      </c>
      <c r="C30" s="63">
        <v>4</v>
      </c>
      <c r="D30" s="63">
        <v>0</v>
      </c>
    </row>
    <row r="31" spans="1:4" ht="15" customHeight="1" x14ac:dyDescent="0.15">
      <c r="A31" s="65" t="s">
        <v>73</v>
      </c>
      <c r="B31" s="66">
        <v>864</v>
      </c>
      <c r="C31" s="66">
        <v>764</v>
      </c>
      <c r="D31" s="66">
        <f>SUM(D17:D30)</f>
        <v>707</v>
      </c>
    </row>
    <row r="32" spans="1:4" ht="15" customHeight="1" x14ac:dyDescent="0.15">
      <c r="A32" s="68" t="s">
        <v>74</v>
      </c>
      <c r="B32" s="69">
        <v>10</v>
      </c>
      <c r="C32" s="69">
        <v>10</v>
      </c>
      <c r="D32" s="69">
        <v>3</v>
      </c>
    </row>
    <row r="33" spans="1:4" ht="15" customHeight="1" x14ac:dyDescent="0.15">
      <c r="A33" s="70" t="s">
        <v>75</v>
      </c>
      <c r="B33" s="69">
        <v>1751</v>
      </c>
      <c r="C33" s="69">
        <v>1517</v>
      </c>
      <c r="D33" s="69">
        <f>SUM(D16+D31+D32)</f>
        <v>1487</v>
      </c>
    </row>
    <row r="34" spans="1:4" ht="15.75" customHeight="1" x14ac:dyDescent="0.15">
      <c r="A34" s="52"/>
      <c r="B34" s="52"/>
      <c r="C34" s="52"/>
      <c r="D34" s="71" t="s">
        <v>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33"/>
  <sheetViews>
    <sheetView zoomScale="110" zoomScaleNormal="110" workbookViewId="0"/>
  </sheetViews>
  <sheetFormatPr defaultColWidth="8.75" defaultRowHeight="15" customHeight="1" x14ac:dyDescent="0.15"/>
  <cols>
    <col min="1" max="1" width="30" style="73" customWidth="1"/>
    <col min="2" max="4" width="18.75" style="73" customWidth="1"/>
    <col min="5" max="16384" width="8.75" style="73"/>
  </cols>
  <sheetData>
    <row r="1" spans="1:9" s="95" customFormat="1" ht="15" customHeight="1" x14ac:dyDescent="0.15">
      <c r="A1" s="580" t="s">
        <v>760</v>
      </c>
    </row>
    <row r="2" spans="1:9" s="95" customFormat="1" ht="15" customHeight="1" x14ac:dyDescent="0.15"/>
    <row r="3" spans="1:9" ht="15" customHeight="1" x14ac:dyDescent="0.15">
      <c r="A3" s="72" t="s">
        <v>76</v>
      </c>
    </row>
    <row r="4" spans="1:9" s="77" customFormat="1" ht="15" customHeight="1" x14ac:dyDescent="0.15">
      <c r="A4" s="74" t="s">
        <v>1</v>
      </c>
      <c r="B4" s="75"/>
      <c r="C4" s="75"/>
      <c r="D4" s="76" t="s">
        <v>77</v>
      </c>
    </row>
    <row r="5" spans="1:9" s="77" customFormat="1" ht="15" customHeight="1" x14ac:dyDescent="0.15">
      <c r="A5" s="78" t="s">
        <v>78</v>
      </c>
      <c r="B5" s="79" t="s">
        <v>79</v>
      </c>
      <c r="C5" s="79" t="s">
        <v>80</v>
      </c>
      <c r="D5" s="79" t="s">
        <v>81</v>
      </c>
    </row>
    <row r="6" spans="1:9" s="77" customFormat="1" ht="13.5" customHeight="1" x14ac:dyDescent="0.15">
      <c r="A6" s="80" t="s">
        <v>82</v>
      </c>
      <c r="B6" s="81">
        <v>99</v>
      </c>
      <c r="C6" s="81">
        <v>96</v>
      </c>
      <c r="D6" s="81">
        <v>97</v>
      </c>
    </row>
    <row r="7" spans="1:9" s="77" customFormat="1" ht="13.5" customHeight="1" x14ac:dyDescent="0.15">
      <c r="A7" s="80" t="s">
        <v>83</v>
      </c>
      <c r="B7" s="82">
        <v>2.0699999999999998</v>
      </c>
      <c r="C7" s="82">
        <v>2.0099999999999998</v>
      </c>
      <c r="D7" s="82">
        <v>1.88</v>
      </c>
    </row>
    <row r="8" spans="1:9" s="77" customFormat="1" ht="13.5" customHeight="1" x14ac:dyDescent="0.15">
      <c r="A8" s="80" t="s">
        <v>84</v>
      </c>
      <c r="B8" s="82">
        <v>0.96</v>
      </c>
      <c r="C8" s="82">
        <v>1.05</v>
      </c>
      <c r="D8" s="82">
        <v>1.02</v>
      </c>
    </row>
    <row r="9" spans="1:9" s="77" customFormat="1" ht="13.5" customHeight="1" x14ac:dyDescent="0.15">
      <c r="A9" s="83" t="s">
        <v>85</v>
      </c>
      <c r="B9" s="84">
        <v>61.4</v>
      </c>
      <c r="C9" s="84">
        <v>57.7</v>
      </c>
      <c r="D9" s="84">
        <v>53</v>
      </c>
    </row>
    <row r="10" spans="1:9" s="77" customFormat="1" ht="13.5" customHeight="1" x14ac:dyDescent="0.15">
      <c r="A10" s="85" t="s">
        <v>86</v>
      </c>
      <c r="B10" s="86">
        <v>257407</v>
      </c>
      <c r="C10" s="86">
        <v>238081</v>
      </c>
      <c r="D10" s="86">
        <v>249555</v>
      </c>
      <c r="F10" s="588"/>
      <c r="G10" s="588"/>
      <c r="H10" s="588"/>
      <c r="I10" s="87"/>
    </row>
    <row r="11" spans="1:9" s="77" customFormat="1" ht="13.5" customHeight="1" x14ac:dyDescent="0.15">
      <c r="A11" s="88" t="s">
        <v>87</v>
      </c>
      <c r="B11" s="89">
        <v>66544</v>
      </c>
      <c r="C11" s="89">
        <v>64795</v>
      </c>
      <c r="D11" s="89">
        <v>59705</v>
      </c>
      <c r="F11" s="588"/>
      <c r="G11" s="588"/>
      <c r="H11" s="588"/>
      <c r="I11" s="87"/>
    </row>
    <row r="12" spans="1:9" s="77" customFormat="1" ht="13.5" customHeight="1" x14ac:dyDescent="0.15">
      <c r="A12" s="90" t="s">
        <v>88</v>
      </c>
      <c r="B12" s="81">
        <v>5340</v>
      </c>
      <c r="C12" s="81">
        <v>4637</v>
      </c>
      <c r="D12" s="81">
        <v>4024</v>
      </c>
      <c r="F12" s="588"/>
      <c r="G12" s="588"/>
      <c r="H12" s="588"/>
      <c r="I12" s="87"/>
    </row>
    <row r="13" spans="1:9" s="77" customFormat="1" ht="13.5" customHeight="1" x14ac:dyDescent="0.15">
      <c r="A13" s="90" t="s">
        <v>89</v>
      </c>
      <c r="B13" s="81">
        <v>4615</v>
      </c>
      <c r="C13" s="81">
        <v>4396</v>
      </c>
      <c r="D13" s="81">
        <v>3259</v>
      </c>
      <c r="F13" s="588"/>
      <c r="G13" s="588"/>
      <c r="H13" s="588"/>
      <c r="I13" s="87"/>
    </row>
    <row r="14" spans="1:9" s="77" customFormat="1" ht="13.5" customHeight="1" x14ac:dyDescent="0.15">
      <c r="A14" s="90" t="s">
        <v>90</v>
      </c>
      <c r="B14" s="81">
        <v>5189</v>
      </c>
      <c r="C14" s="81">
        <v>4945</v>
      </c>
      <c r="D14" s="81">
        <v>4124</v>
      </c>
      <c r="F14" s="588"/>
      <c r="G14" s="588"/>
      <c r="H14" s="588"/>
      <c r="I14" s="87"/>
    </row>
    <row r="15" spans="1:9" s="77" customFormat="1" ht="13.5" customHeight="1" x14ac:dyDescent="0.15">
      <c r="A15" s="90" t="s">
        <v>91</v>
      </c>
      <c r="B15" s="81">
        <v>3539</v>
      </c>
      <c r="C15" s="81">
        <v>3206</v>
      </c>
      <c r="D15" s="81">
        <v>2842</v>
      </c>
      <c r="F15" s="588"/>
      <c r="G15" s="588"/>
      <c r="H15" s="588"/>
      <c r="I15" s="87"/>
    </row>
    <row r="16" spans="1:9" s="77" customFormat="1" ht="13.5" customHeight="1" x14ac:dyDescent="0.15">
      <c r="A16" s="90" t="s">
        <v>92</v>
      </c>
      <c r="B16" s="81">
        <v>7882</v>
      </c>
      <c r="C16" s="81">
        <v>6943</v>
      </c>
      <c r="D16" s="81">
        <v>5586</v>
      </c>
      <c r="F16" s="588"/>
      <c r="G16" s="588"/>
      <c r="H16" s="588"/>
      <c r="I16" s="87"/>
    </row>
    <row r="17" spans="1:9" s="77" customFormat="1" ht="13.5" customHeight="1" x14ac:dyDescent="0.15">
      <c r="A17" s="90" t="s">
        <v>93</v>
      </c>
      <c r="B17" s="81">
        <v>2885</v>
      </c>
      <c r="C17" s="81">
        <v>2504</v>
      </c>
      <c r="D17" s="81">
        <v>2081</v>
      </c>
      <c r="F17" s="588"/>
      <c r="G17" s="588"/>
      <c r="H17" s="588"/>
      <c r="I17" s="87"/>
    </row>
    <row r="18" spans="1:9" s="77" customFormat="1" ht="13.5" customHeight="1" x14ac:dyDescent="0.15">
      <c r="A18" s="90" t="s">
        <v>94</v>
      </c>
      <c r="B18" s="81">
        <v>2853</v>
      </c>
      <c r="C18" s="81">
        <v>2786</v>
      </c>
      <c r="D18" s="81">
        <v>2462</v>
      </c>
      <c r="F18" s="588"/>
      <c r="G18" s="588"/>
      <c r="H18" s="588"/>
      <c r="I18" s="87"/>
    </row>
    <row r="19" spans="1:9" s="77" customFormat="1" ht="13.5" customHeight="1" x14ac:dyDescent="0.15">
      <c r="A19" s="90" t="s">
        <v>95</v>
      </c>
      <c r="B19" s="81">
        <v>5632</v>
      </c>
      <c r="C19" s="81">
        <v>5366</v>
      </c>
      <c r="D19" s="81">
        <v>5087</v>
      </c>
      <c r="F19" s="588"/>
      <c r="G19" s="588"/>
      <c r="H19" s="588"/>
      <c r="I19" s="87"/>
    </row>
    <row r="20" spans="1:9" s="77" customFormat="1" ht="13.5" customHeight="1" x14ac:dyDescent="0.15">
      <c r="A20" s="90" t="s">
        <v>96</v>
      </c>
      <c r="B20" s="81">
        <v>10286</v>
      </c>
      <c r="C20" s="81">
        <v>12048</v>
      </c>
      <c r="D20" s="81">
        <v>12037</v>
      </c>
      <c r="F20" s="588"/>
      <c r="G20" s="588"/>
      <c r="H20" s="588"/>
      <c r="I20" s="87"/>
    </row>
    <row r="21" spans="1:9" s="77" customFormat="1" ht="13.5" customHeight="1" x14ac:dyDescent="0.15">
      <c r="A21" s="90" t="s">
        <v>97</v>
      </c>
      <c r="B21" s="81">
        <v>4534</v>
      </c>
      <c r="C21" s="81">
        <v>4686</v>
      </c>
      <c r="D21" s="81">
        <v>4842</v>
      </c>
      <c r="F21" s="588"/>
      <c r="G21" s="588"/>
      <c r="H21" s="588"/>
      <c r="I21" s="87"/>
    </row>
    <row r="22" spans="1:9" s="77" customFormat="1" ht="13.5" customHeight="1" x14ac:dyDescent="0.15">
      <c r="A22" s="90" t="s">
        <v>98</v>
      </c>
      <c r="B22" s="81">
        <v>2892</v>
      </c>
      <c r="C22" s="81">
        <v>3654</v>
      </c>
      <c r="D22" s="81">
        <v>2113</v>
      </c>
      <c r="F22" s="588"/>
      <c r="G22" s="588"/>
      <c r="H22" s="588"/>
      <c r="I22" s="87"/>
    </row>
    <row r="23" spans="1:9" s="77" customFormat="1" ht="13.5" customHeight="1" x14ac:dyDescent="0.15">
      <c r="A23" s="90" t="s">
        <v>99</v>
      </c>
      <c r="B23" s="81">
        <v>10897</v>
      </c>
      <c r="C23" s="81">
        <v>9623</v>
      </c>
      <c r="D23" s="81">
        <v>11248</v>
      </c>
      <c r="F23" s="588"/>
      <c r="G23" s="588"/>
      <c r="H23" s="588"/>
      <c r="I23" s="87"/>
    </row>
    <row r="24" spans="1:9" s="77" customFormat="1" ht="13.5" customHeight="1" x14ac:dyDescent="0.15">
      <c r="A24" s="88" t="s">
        <v>100</v>
      </c>
      <c r="B24" s="89">
        <v>15947</v>
      </c>
      <c r="C24" s="89">
        <v>14885</v>
      </c>
      <c r="D24" s="89">
        <v>28192</v>
      </c>
      <c r="F24" s="588"/>
      <c r="G24" s="588"/>
      <c r="H24" s="588"/>
      <c r="I24" s="87"/>
    </row>
    <row r="25" spans="1:9" s="77" customFormat="1" ht="13.5" customHeight="1" x14ac:dyDescent="0.15">
      <c r="A25" s="90" t="s">
        <v>101</v>
      </c>
      <c r="B25" s="81">
        <v>9205</v>
      </c>
      <c r="C25" s="81">
        <v>8830</v>
      </c>
      <c r="D25" s="81">
        <v>23073</v>
      </c>
      <c r="F25" s="588"/>
      <c r="G25" s="588"/>
      <c r="H25" s="588"/>
      <c r="I25" s="87"/>
    </row>
    <row r="26" spans="1:9" s="77" customFormat="1" ht="13.5" customHeight="1" x14ac:dyDescent="0.15">
      <c r="A26" s="90" t="s">
        <v>102</v>
      </c>
      <c r="B26" s="81">
        <v>6742</v>
      </c>
      <c r="C26" s="81">
        <v>6054</v>
      </c>
      <c r="D26" s="81">
        <v>5120</v>
      </c>
      <c r="F26" s="588"/>
      <c r="G26" s="588"/>
      <c r="H26" s="588"/>
      <c r="I26" s="87"/>
    </row>
    <row r="27" spans="1:9" s="77" customFormat="1" ht="13.5" customHeight="1" x14ac:dyDescent="0.15">
      <c r="A27" s="88" t="s">
        <v>103</v>
      </c>
      <c r="B27" s="89">
        <v>17541</v>
      </c>
      <c r="C27" s="89">
        <v>16935</v>
      </c>
      <c r="D27" s="89">
        <v>18684</v>
      </c>
      <c r="F27" s="588"/>
      <c r="G27" s="588"/>
      <c r="H27" s="588"/>
      <c r="I27" s="87"/>
    </row>
    <row r="28" spans="1:9" s="77" customFormat="1" ht="13.5" customHeight="1" x14ac:dyDescent="0.15">
      <c r="A28" s="90" t="s">
        <v>104</v>
      </c>
      <c r="B28" s="81">
        <v>12766</v>
      </c>
      <c r="C28" s="81">
        <f>7559+4414</f>
        <v>11973</v>
      </c>
      <c r="D28" s="81">
        <v>14364</v>
      </c>
      <c r="F28" s="588"/>
      <c r="G28" s="588"/>
      <c r="H28" s="588"/>
      <c r="I28" s="87"/>
    </row>
    <row r="29" spans="1:9" s="77" customFormat="1" ht="13.5" customHeight="1" x14ac:dyDescent="0.15">
      <c r="A29" s="90" t="s">
        <v>105</v>
      </c>
      <c r="B29" s="81">
        <v>328</v>
      </c>
      <c r="C29" s="81">
        <v>271</v>
      </c>
      <c r="D29" s="81">
        <v>209</v>
      </c>
      <c r="F29" s="588"/>
      <c r="G29" s="588"/>
      <c r="H29" s="588"/>
      <c r="I29" s="87"/>
    </row>
    <row r="30" spans="1:9" s="77" customFormat="1" ht="13.5" customHeight="1" x14ac:dyDescent="0.15">
      <c r="A30" s="90" t="s">
        <v>106</v>
      </c>
      <c r="B30" s="81">
        <v>4447</v>
      </c>
      <c r="C30" s="81">
        <v>4692</v>
      </c>
      <c r="D30" s="81">
        <v>4111</v>
      </c>
      <c r="F30" s="588"/>
      <c r="G30" s="588"/>
      <c r="H30" s="588"/>
      <c r="I30" s="87"/>
    </row>
    <row r="31" spans="1:9" s="77" customFormat="1" ht="13.5" customHeight="1" x14ac:dyDescent="0.15">
      <c r="A31" s="88" t="s">
        <v>107</v>
      </c>
      <c r="B31" s="89">
        <v>9724</v>
      </c>
      <c r="C31" s="89">
        <v>10507</v>
      </c>
      <c r="D31" s="89">
        <v>10639</v>
      </c>
      <c r="F31" s="588"/>
      <c r="G31" s="588"/>
      <c r="H31" s="588"/>
      <c r="I31" s="87"/>
    </row>
    <row r="32" spans="1:9" s="77" customFormat="1" ht="13.5" customHeight="1" x14ac:dyDescent="0.15">
      <c r="A32" s="90" t="s">
        <v>108</v>
      </c>
      <c r="B32" s="81">
        <v>2571</v>
      </c>
      <c r="C32" s="81">
        <v>4516</v>
      </c>
      <c r="D32" s="81">
        <v>3068</v>
      </c>
      <c r="F32" s="588"/>
      <c r="G32" s="588"/>
      <c r="H32" s="588"/>
      <c r="I32" s="87"/>
    </row>
    <row r="33" spans="1:9" s="77" customFormat="1" ht="13.5" customHeight="1" x14ac:dyDescent="0.15">
      <c r="A33" s="90" t="s">
        <v>109</v>
      </c>
      <c r="B33" s="81">
        <f>B31-B32</f>
        <v>7153</v>
      </c>
      <c r="C33" s="81">
        <f>C31-C32</f>
        <v>5991</v>
      </c>
      <c r="D33" s="81">
        <f>D31-D32</f>
        <v>7571</v>
      </c>
      <c r="F33" s="588"/>
      <c r="G33" s="588"/>
      <c r="H33" s="588"/>
      <c r="I33" s="87"/>
    </row>
    <row r="34" spans="1:9" s="77" customFormat="1" ht="13.5" customHeight="1" x14ac:dyDescent="0.15">
      <c r="A34" s="88" t="s">
        <v>110</v>
      </c>
      <c r="B34" s="89">
        <v>8563</v>
      </c>
      <c r="C34" s="89">
        <v>9087</v>
      </c>
      <c r="D34" s="89">
        <v>11840</v>
      </c>
      <c r="F34" s="588"/>
      <c r="G34" s="588"/>
      <c r="H34" s="588"/>
      <c r="I34" s="87"/>
    </row>
    <row r="35" spans="1:9" s="77" customFormat="1" ht="13.5" customHeight="1" x14ac:dyDescent="0.15">
      <c r="A35" s="90" t="s">
        <v>111</v>
      </c>
      <c r="B35" s="81">
        <v>3390</v>
      </c>
      <c r="C35" s="81">
        <f>710+3442</f>
        <v>4152</v>
      </c>
      <c r="D35" s="81">
        <v>4982</v>
      </c>
      <c r="F35" s="588"/>
      <c r="G35" s="588"/>
      <c r="H35" s="588"/>
      <c r="I35" s="87"/>
    </row>
    <row r="36" spans="1:9" s="77" customFormat="1" ht="13.5" customHeight="1" x14ac:dyDescent="0.15">
      <c r="A36" s="90" t="s">
        <v>112</v>
      </c>
      <c r="B36" s="81">
        <v>1859</v>
      </c>
      <c r="C36" s="81">
        <v>1453</v>
      </c>
      <c r="D36" s="81">
        <v>4132</v>
      </c>
      <c r="F36" s="588"/>
      <c r="G36" s="588"/>
      <c r="H36" s="588"/>
      <c r="I36" s="87"/>
    </row>
    <row r="37" spans="1:9" s="77" customFormat="1" ht="13.5" customHeight="1" x14ac:dyDescent="0.15">
      <c r="A37" s="90" t="s">
        <v>113</v>
      </c>
      <c r="B37" s="81">
        <v>793</v>
      </c>
      <c r="C37" s="81">
        <v>869</v>
      </c>
      <c r="D37" s="81">
        <v>459</v>
      </c>
      <c r="F37" s="588"/>
      <c r="G37" s="588"/>
      <c r="H37" s="588"/>
      <c r="I37" s="87"/>
    </row>
    <row r="38" spans="1:9" s="77" customFormat="1" ht="13.5" customHeight="1" x14ac:dyDescent="0.15">
      <c r="A38" s="90" t="s">
        <v>114</v>
      </c>
      <c r="B38" s="81">
        <v>648</v>
      </c>
      <c r="C38" s="81">
        <f>40+711</f>
        <v>751</v>
      </c>
      <c r="D38" s="81">
        <v>639</v>
      </c>
      <c r="F38" s="588"/>
      <c r="G38" s="588"/>
      <c r="H38" s="588"/>
      <c r="I38" s="87"/>
    </row>
    <row r="39" spans="1:9" s="77" customFormat="1" ht="13.5" customHeight="1" x14ac:dyDescent="0.15">
      <c r="A39" s="90" t="s">
        <v>115</v>
      </c>
      <c r="B39" s="81">
        <v>1216</v>
      </c>
      <c r="C39" s="81">
        <v>1213</v>
      </c>
      <c r="D39" s="81">
        <v>1122</v>
      </c>
      <c r="F39" s="588"/>
      <c r="G39" s="588"/>
      <c r="H39" s="588"/>
      <c r="I39" s="87"/>
    </row>
    <row r="40" spans="1:9" s="77" customFormat="1" ht="13.5" customHeight="1" x14ac:dyDescent="0.15">
      <c r="A40" s="90" t="s">
        <v>116</v>
      </c>
      <c r="B40" s="81">
        <v>656</v>
      </c>
      <c r="C40" s="81">
        <v>649</v>
      </c>
      <c r="D40" s="81">
        <v>506</v>
      </c>
      <c r="F40" s="588"/>
      <c r="G40" s="588"/>
      <c r="H40" s="588"/>
      <c r="I40" s="87"/>
    </row>
    <row r="41" spans="1:9" s="77" customFormat="1" ht="13.5" customHeight="1" x14ac:dyDescent="0.15">
      <c r="A41" s="88" t="s">
        <v>117</v>
      </c>
      <c r="B41" s="89">
        <v>12625</v>
      </c>
      <c r="C41" s="89">
        <v>15172</v>
      </c>
      <c r="D41" s="89">
        <v>11327</v>
      </c>
      <c r="F41" s="588"/>
      <c r="G41" s="588"/>
      <c r="H41" s="588"/>
      <c r="I41" s="87"/>
    </row>
    <row r="42" spans="1:9" s="77" customFormat="1" ht="13.5" customHeight="1" x14ac:dyDescent="0.15">
      <c r="A42" s="90" t="s">
        <v>118</v>
      </c>
      <c r="B42" s="81">
        <v>6119</v>
      </c>
      <c r="C42" s="81">
        <f>2085+703+2133</f>
        <v>4921</v>
      </c>
      <c r="D42" s="81">
        <v>6171</v>
      </c>
      <c r="F42" s="588"/>
      <c r="G42" s="588"/>
      <c r="H42" s="588"/>
      <c r="I42" s="87"/>
    </row>
    <row r="43" spans="1:9" s="77" customFormat="1" ht="13.5" customHeight="1" x14ac:dyDescent="0.15">
      <c r="A43" s="90" t="s">
        <v>119</v>
      </c>
      <c r="B43" s="81">
        <v>6507</v>
      </c>
      <c r="C43" s="81">
        <v>10249</v>
      </c>
      <c r="D43" s="81">
        <v>5155</v>
      </c>
      <c r="F43" s="588"/>
      <c r="G43" s="588"/>
      <c r="H43" s="588"/>
      <c r="I43" s="87"/>
    </row>
    <row r="44" spans="1:9" s="77" customFormat="1" ht="13.5" customHeight="1" x14ac:dyDescent="0.15">
      <c r="A44" s="88" t="s">
        <v>120</v>
      </c>
      <c r="B44" s="89">
        <v>39310</v>
      </c>
      <c r="C44" s="89">
        <v>33562</v>
      </c>
      <c r="D44" s="89">
        <v>26642</v>
      </c>
      <c r="F44" s="588"/>
      <c r="G44" s="588"/>
      <c r="H44" s="588"/>
      <c r="I44" s="87"/>
    </row>
    <row r="45" spans="1:9" s="77" customFormat="1" ht="13.5" customHeight="1" x14ac:dyDescent="0.15">
      <c r="A45" s="90" t="s">
        <v>121</v>
      </c>
      <c r="B45" s="81">
        <v>5312</v>
      </c>
      <c r="C45" s="81">
        <v>5089</v>
      </c>
      <c r="D45" s="81">
        <v>6701</v>
      </c>
      <c r="F45" s="588"/>
      <c r="G45" s="588"/>
      <c r="H45" s="588"/>
      <c r="I45" s="87"/>
    </row>
    <row r="46" spans="1:9" s="77" customFormat="1" ht="13.5" customHeight="1" x14ac:dyDescent="0.15">
      <c r="A46" s="90" t="s">
        <v>122</v>
      </c>
      <c r="B46" s="81">
        <v>23591</v>
      </c>
      <c r="C46" s="81">
        <v>16860</v>
      </c>
      <c r="D46" s="81">
        <v>11163</v>
      </c>
      <c r="F46" s="588"/>
      <c r="G46" s="588"/>
      <c r="H46" s="588"/>
      <c r="I46" s="87"/>
    </row>
    <row r="47" spans="1:9" s="77" customFormat="1" ht="13.5" customHeight="1" x14ac:dyDescent="0.15">
      <c r="A47" s="90" t="s">
        <v>123</v>
      </c>
      <c r="B47" s="81">
        <v>10406</v>
      </c>
      <c r="C47" s="81">
        <v>11613</v>
      </c>
      <c r="D47" s="81">
        <v>8777</v>
      </c>
      <c r="F47" s="588"/>
      <c r="G47" s="588"/>
      <c r="H47" s="588"/>
      <c r="I47" s="87"/>
    </row>
    <row r="48" spans="1:9" s="77" customFormat="1" ht="13.5" customHeight="1" x14ac:dyDescent="0.15">
      <c r="A48" s="88" t="s">
        <v>124</v>
      </c>
      <c r="B48" s="89">
        <v>12601</v>
      </c>
      <c r="C48" s="89">
        <v>7350</v>
      </c>
      <c r="D48" s="89">
        <v>11305</v>
      </c>
      <c r="F48" s="588"/>
      <c r="G48" s="588"/>
      <c r="H48" s="588"/>
      <c r="I48" s="87"/>
    </row>
    <row r="49" spans="1:9" s="77" customFormat="1" ht="13.5" customHeight="1" x14ac:dyDescent="0.15">
      <c r="A49" s="88" t="s">
        <v>125</v>
      </c>
      <c r="B49" s="89">
        <v>26041</v>
      </c>
      <c r="C49" s="89">
        <v>24179</v>
      </c>
      <c r="D49" s="89">
        <v>26179</v>
      </c>
      <c r="F49" s="588"/>
      <c r="G49" s="588"/>
      <c r="H49" s="588"/>
      <c r="I49" s="87"/>
    </row>
    <row r="50" spans="1:9" s="77" customFormat="1" ht="13.5" customHeight="1" x14ac:dyDescent="0.15">
      <c r="A50" s="90" t="s">
        <v>126</v>
      </c>
      <c r="B50" s="81">
        <v>3252</v>
      </c>
      <c r="C50" s="81">
        <v>2364</v>
      </c>
      <c r="D50" s="81">
        <v>966</v>
      </c>
      <c r="F50" s="588"/>
      <c r="G50" s="588"/>
      <c r="H50" s="588"/>
      <c r="I50" s="87"/>
    </row>
    <row r="51" spans="1:9" s="77" customFormat="1" ht="13.5" customHeight="1" x14ac:dyDescent="0.15">
      <c r="A51" s="90" t="s">
        <v>127</v>
      </c>
      <c r="B51" s="81">
        <v>6677</v>
      </c>
      <c r="C51" s="81">
        <v>5359</v>
      </c>
      <c r="D51" s="81">
        <v>7029</v>
      </c>
      <c r="F51" s="588"/>
      <c r="G51" s="588"/>
      <c r="H51" s="588"/>
      <c r="I51" s="87"/>
    </row>
    <row r="52" spans="1:9" s="77" customFormat="1" ht="13.5" customHeight="1" x14ac:dyDescent="0.15">
      <c r="A52" s="90" t="s">
        <v>128</v>
      </c>
      <c r="B52" s="81">
        <v>3297</v>
      </c>
      <c r="C52" s="81">
        <v>3179</v>
      </c>
      <c r="D52" s="81">
        <v>2144</v>
      </c>
      <c r="F52" s="588"/>
      <c r="G52" s="588"/>
      <c r="H52" s="588"/>
      <c r="I52" s="87"/>
    </row>
    <row r="53" spans="1:9" s="77" customFormat="1" ht="13.5" customHeight="1" x14ac:dyDescent="0.15">
      <c r="A53" s="90" t="s">
        <v>129</v>
      </c>
      <c r="B53" s="81">
        <v>12815</v>
      </c>
      <c r="C53" s="81">
        <v>13278</v>
      </c>
      <c r="D53" s="81">
        <v>16039</v>
      </c>
      <c r="F53" s="588"/>
      <c r="G53" s="588"/>
      <c r="H53" s="588"/>
      <c r="I53" s="87"/>
    </row>
    <row r="54" spans="1:9" s="77" customFormat="1" ht="13.5" customHeight="1" x14ac:dyDescent="0.15">
      <c r="A54" s="88" t="s">
        <v>130</v>
      </c>
      <c r="B54" s="89">
        <v>48511</v>
      </c>
      <c r="C54" s="89">
        <v>41611</v>
      </c>
      <c r="D54" s="89">
        <v>45043</v>
      </c>
      <c r="F54" s="588"/>
      <c r="G54" s="588"/>
      <c r="H54" s="588"/>
      <c r="I54" s="87"/>
    </row>
    <row r="55" spans="1:9" s="77" customFormat="1" ht="13.5" customHeight="1" x14ac:dyDescent="0.15">
      <c r="A55" s="90" t="s">
        <v>14</v>
      </c>
      <c r="B55" s="81">
        <v>21046</v>
      </c>
      <c r="C55" s="81">
        <v>17714</v>
      </c>
      <c r="D55" s="81">
        <v>27816</v>
      </c>
      <c r="F55" s="588"/>
      <c r="G55" s="588"/>
      <c r="H55" s="588"/>
      <c r="I55" s="87"/>
    </row>
    <row r="56" spans="1:9" s="77" customFormat="1" ht="13.5" customHeight="1" x14ac:dyDescent="0.15">
      <c r="A56" s="90" t="s">
        <v>131</v>
      </c>
      <c r="B56" s="81">
        <v>4393</v>
      </c>
      <c r="C56" s="81">
        <v>2485</v>
      </c>
      <c r="D56" s="81">
        <v>1782</v>
      </c>
      <c r="F56" s="588"/>
      <c r="G56" s="588"/>
      <c r="H56" s="588"/>
      <c r="I56" s="87"/>
    </row>
    <row r="57" spans="1:9" s="77" customFormat="1" ht="13.5" customHeight="1" x14ac:dyDescent="0.15">
      <c r="A57" s="90" t="s">
        <v>132</v>
      </c>
      <c r="B57" s="81">
        <v>17689</v>
      </c>
      <c r="C57" s="81">
        <v>20029</v>
      </c>
      <c r="D57" s="81">
        <v>14868</v>
      </c>
      <c r="F57" s="588"/>
      <c r="G57" s="588"/>
      <c r="H57" s="588"/>
      <c r="I57" s="87"/>
    </row>
    <row r="58" spans="1:9" s="77" customFormat="1" ht="13.5" customHeight="1" x14ac:dyDescent="0.15">
      <c r="A58" s="90" t="s">
        <v>133</v>
      </c>
      <c r="B58" s="81">
        <v>5384</v>
      </c>
      <c r="C58" s="81">
        <v>1383</v>
      </c>
      <c r="D58" s="81">
        <v>577</v>
      </c>
      <c r="F58" s="588"/>
      <c r="G58" s="588"/>
      <c r="H58" s="588"/>
      <c r="I58" s="87"/>
    </row>
    <row r="59" spans="1:9" s="77" customFormat="1" ht="13.5" customHeight="1" x14ac:dyDescent="0.15">
      <c r="A59" s="91" t="s">
        <v>134</v>
      </c>
      <c r="B59" s="92">
        <v>25.9</v>
      </c>
      <c r="C59" s="92">
        <v>27.2</v>
      </c>
      <c r="D59" s="92">
        <v>23.9</v>
      </c>
      <c r="F59" s="588"/>
      <c r="G59" s="588"/>
      <c r="H59" s="588"/>
      <c r="I59" s="87"/>
    </row>
    <row r="60" spans="1:9" s="77" customFormat="1" ht="15" customHeight="1" x14ac:dyDescent="0.15">
      <c r="A60" s="93"/>
      <c r="B60" s="87"/>
      <c r="C60" s="87"/>
      <c r="D60" s="94" t="s">
        <v>135</v>
      </c>
      <c r="F60" s="73"/>
      <c r="G60" s="73"/>
      <c r="H60" s="73"/>
      <c r="I60" s="87"/>
    </row>
    <row r="61" spans="1:9" ht="15" customHeight="1" x14ac:dyDescent="0.15">
      <c r="I61" s="95"/>
    </row>
    <row r="62" spans="1:9" ht="15" customHeight="1" x14ac:dyDescent="0.15">
      <c r="I62" s="95"/>
    </row>
    <row r="63" spans="1:9" ht="15" customHeight="1" x14ac:dyDescent="0.15">
      <c r="I63" s="95"/>
    </row>
    <row r="64" spans="1:9" ht="15" customHeight="1" x14ac:dyDescent="0.15">
      <c r="I64" s="95"/>
    </row>
    <row r="65" spans="9:9" ht="15" customHeight="1" x14ac:dyDescent="0.15">
      <c r="I65" s="95"/>
    </row>
    <row r="66" spans="9:9" ht="15" customHeight="1" x14ac:dyDescent="0.15">
      <c r="I66" s="95"/>
    </row>
    <row r="67" spans="9:9" ht="15" customHeight="1" x14ac:dyDescent="0.15">
      <c r="I67" s="95"/>
    </row>
    <row r="68" spans="9:9" ht="15" customHeight="1" x14ac:dyDescent="0.15">
      <c r="I68" s="95"/>
    </row>
    <row r="69" spans="9:9" ht="15" customHeight="1" x14ac:dyDescent="0.15">
      <c r="I69" s="95"/>
    </row>
    <row r="70" spans="9:9" ht="15" customHeight="1" x14ac:dyDescent="0.15">
      <c r="I70" s="95"/>
    </row>
    <row r="71" spans="9:9" ht="15" customHeight="1" x14ac:dyDescent="0.15">
      <c r="I71" s="95"/>
    </row>
    <row r="72" spans="9:9" ht="15" customHeight="1" x14ac:dyDescent="0.15">
      <c r="I72" s="95"/>
    </row>
    <row r="73" spans="9:9" ht="15" customHeight="1" x14ac:dyDescent="0.15">
      <c r="I73" s="95"/>
    </row>
    <row r="74" spans="9:9" ht="15" customHeight="1" x14ac:dyDescent="0.15">
      <c r="I74" s="95"/>
    </row>
    <row r="75" spans="9:9" ht="15" customHeight="1" x14ac:dyDescent="0.15">
      <c r="I75" s="95"/>
    </row>
    <row r="76" spans="9:9" ht="15" customHeight="1" x14ac:dyDescent="0.15">
      <c r="I76" s="95"/>
    </row>
    <row r="77" spans="9:9" ht="15" customHeight="1" x14ac:dyDescent="0.15">
      <c r="I77" s="95"/>
    </row>
    <row r="78" spans="9:9" ht="15" customHeight="1" x14ac:dyDescent="0.15">
      <c r="I78" s="95"/>
    </row>
    <row r="79" spans="9:9" ht="15" customHeight="1" x14ac:dyDescent="0.15">
      <c r="I79" s="95"/>
    </row>
    <row r="80" spans="9:9" ht="15" customHeight="1" x14ac:dyDescent="0.15">
      <c r="I80" s="95"/>
    </row>
    <row r="81" spans="9:9" ht="15" customHeight="1" x14ac:dyDescent="0.15">
      <c r="I81" s="95"/>
    </row>
    <row r="82" spans="9:9" ht="15" customHeight="1" x14ac:dyDescent="0.15">
      <c r="I82" s="95"/>
    </row>
    <row r="83" spans="9:9" ht="15" customHeight="1" x14ac:dyDescent="0.15">
      <c r="I83" s="95"/>
    </row>
    <row r="84" spans="9:9" ht="15" customHeight="1" x14ac:dyDescent="0.15">
      <c r="I84" s="95"/>
    </row>
    <row r="85" spans="9:9" ht="15" customHeight="1" x14ac:dyDescent="0.15">
      <c r="I85" s="95"/>
    </row>
    <row r="86" spans="9:9" ht="15" customHeight="1" x14ac:dyDescent="0.15">
      <c r="I86" s="95"/>
    </row>
    <row r="87" spans="9:9" ht="15" customHeight="1" x14ac:dyDescent="0.15">
      <c r="I87" s="95"/>
    </row>
    <row r="88" spans="9:9" ht="15" customHeight="1" x14ac:dyDescent="0.15">
      <c r="I88" s="95"/>
    </row>
    <row r="89" spans="9:9" ht="15" customHeight="1" x14ac:dyDescent="0.15">
      <c r="I89" s="95"/>
    </row>
    <row r="90" spans="9:9" ht="15" customHeight="1" x14ac:dyDescent="0.15">
      <c r="I90" s="95"/>
    </row>
    <row r="91" spans="9:9" ht="15" customHeight="1" x14ac:dyDescent="0.15">
      <c r="I91" s="95"/>
    </row>
    <row r="92" spans="9:9" ht="15" customHeight="1" x14ac:dyDescent="0.15">
      <c r="I92" s="95"/>
    </row>
    <row r="93" spans="9:9" ht="15" customHeight="1" x14ac:dyDescent="0.15">
      <c r="I93" s="95"/>
    </row>
    <row r="94" spans="9:9" ht="15" customHeight="1" x14ac:dyDescent="0.15">
      <c r="I94" s="95"/>
    </row>
    <row r="95" spans="9:9" ht="15" customHeight="1" x14ac:dyDescent="0.15">
      <c r="I95" s="95"/>
    </row>
    <row r="96" spans="9:9" ht="15" customHeight="1" x14ac:dyDescent="0.15">
      <c r="I96" s="95"/>
    </row>
    <row r="97" spans="9:9" ht="15" customHeight="1" x14ac:dyDescent="0.15">
      <c r="I97" s="95"/>
    </row>
    <row r="98" spans="9:9" ht="15" customHeight="1" x14ac:dyDescent="0.15">
      <c r="I98" s="95"/>
    </row>
    <row r="99" spans="9:9" ht="15" customHeight="1" x14ac:dyDescent="0.15">
      <c r="I99" s="95"/>
    </row>
    <row r="100" spans="9:9" ht="15" customHeight="1" x14ac:dyDescent="0.15">
      <c r="I100" s="95"/>
    </row>
    <row r="101" spans="9:9" ht="15" customHeight="1" x14ac:dyDescent="0.15">
      <c r="I101" s="95"/>
    </row>
    <row r="102" spans="9:9" ht="15" customHeight="1" x14ac:dyDescent="0.15">
      <c r="I102" s="95"/>
    </row>
    <row r="103" spans="9:9" ht="15" customHeight="1" x14ac:dyDescent="0.15">
      <c r="I103" s="95"/>
    </row>
    <row r="104" spans="9:9" ht="15" customHeight="1" x14ac:dyDescent="0.15">
      <c r="I104" s="95"/>
    </row>
    <row r="105" spans="9:9" ht="15" customHeight="1" x14ac:dyDescent="0.15">
      <c r="I105" s="95"/>
    </row>
    <row r="106" spans="9:9" ht="15" customHeight="1" x14ac:dyDescent="0.15">
      <c r="I106" s="95"/>
    </row>
    <row r="107" spans="9:9" ht="15" customHeight="1" x14ac:dyDescent="0.15">
      <c r="I107" s="95"/>
    </row>
    <row r="108" spans="9:9" ht="15" customHeight="1" x14ac:dyDescent="0.15">
      <c r="I108" s="95"/>
    </row>
    <row r="109" spans="9:9" ht="15" customHeight="1" x14ac:dyDescent="0.15">
      <c r="I109" s="95"/>
    </row>
    <row r="110" spans="9:9" ht="15" customHeight="1" x14ac:dyDescent="0.15">
      <c r="I110" s="95"/>
    </row>
    <row r="111" spans="9:9" ht="15" customHeight="1" x14ac:dyDescent="0.15">
      <c r="I111" s="95"/>
    </row>
    <row r="112" spans="9:9" ht="15" customHeight="1" x14ac:dyDescent="0.15">
      <c r="I112" s="95"/>
    </row>
    <row r="113" spans="9:9" ht="15" customHeight="1" x14ac:dyDescent="0.15">
      <c r="I113" s="95"/>
    </row>
    <row r="114" spans="9:9" ht="15" customHeight="1" x14ac:dyDescent="0.15">
      <c r="I114" s="95"/>
    </row>
    <row r="115" spans="9:9" ht="15" customHeight="1" x14ac:dyDescent="0.15">
      <c r="I115" s="95"/>
    </row>
    <row r="116" spans="9:9" ht="15" customHeight="1" x14ac:dyDescent="0.15">
      <c r="I116" s="95"/>
    </row>
    <row r="117" spans="9:9" ht="15" customHeight="1" x14ac:dyDescent="0.15">
      <c r="I117" s="95"/>
    </row>
    <row r="118" spans="9:9" ht="15" customHeight="1" x14ac:dyDescent="0.15">
      <c r="I118" s="95"/>
    </row>
    <row r="119" spans="9:9" ht="15" customHeight="1" x14ac:dyDescent="0.15">
      <c r="I119" s="95"/>
    </row>
    <row r="120" spans="9:9" ht="15" customHeight="1" x14ac:dyDescent="0.15">
      <c r="I120" s="95"/>
    </row>
    <row r="121" spans="9:9" ht="15" customHeight="1" x14ac:dyDescent="0.15">
      <c r="I121" s="95"/>
    </row>
    <row r="122" spans="9:9" ht="15" customHeight="1" x14ac:dyDescent="0.15">
      <c r="I122" s="95"/>
    </row>
    <row r="123" spans="9:9" ht="15" customHeight="1" x14ac:dyDescent="0.15">
      <c r="I123" s="95"/>
    </row>
    <row r="124" spans="9:9" ht="15" customHeight="1" x14ac:dyDescent="0.15">
      <c r="I124" s="95"/>
    </row>
    <row r="125" spans="9:9" ht="15" customHeight="1" x14ac:dyDescent="0.15">
      <c r="I125" s="95"/>
    </row>
    <row r="126" spans="9:9" ht="15" customHeight="1" x14ac:dyDescent="0.15">
      <c r="I126" s="95"/>
    </row>
    <row r="127" spans="9:9" ht="15" customHeight="1" x14ac:dyDescent="0.15">
      <c r="I127" s="95"/>
    </row>
    <row r="128" spans="9:9" ht="15" customHeight="1" x14ac:dyDescent="0.15">
      <c r="I128" s="95"/>
    </row>
    <row r="129" spans="9:9" ht="15" customHeight="1" x14ac:dyDescent="0.15">
      <c r="I129" s="95"/>
    </row>
    <row r="130" spans="9:9" ht="15" customHeight="1" x14ac:dyDescent="0.15">
      <c r="I130" s="95"/>
    </row>
    <row r="131" spans="9:9" ht="15" customHeight="1" x14ac:dyDescent="0.15">
      <c r="I131" s="95"/>
    </row>
    <row r="132" spans="9:9" ht="15" customHeight="1" x14ac:dyDescent="0.15">
      <c r="I132" s="95"/>
    </row>
    <row r="133" spans="9:9" ht="15" customHeight="1" x14ac:dyDescent="0.15">
      <c r="I133" s="95"/>
    </row>
  </sheetData>
  <mergeCells count="50">
    <mergeCell ref="F58:H58"/>
    <mergeCell ref="F59:H59"/>
    <mergeCell ref="F52:H52"/>
    <mergeCell ref="F53:H53"/>
    <mergeCell ref="F54:H54"/>
    <mergeCell ref="F55:H55"/>
    <mergeCell ref="F56:H56"/>
    <mergeCell ref="F57:H57"/>
    <mergeCell ref="F51:H51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39:H39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27:H27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15:H15"/>
    <mergeCell ref="F10:H10"/>
    <mergeCell ref="F11:H11"/>
    <mergeCell ref="F12:H12"/>
    <mergeCell ref="F13:H13"/>
    <mergeCell ref="F14:H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38"/>
  <sheetViews>
    <sheetView zoomScale="110" zoomScaleNormal="110" workbookViewId="0"/>
  </sheetViews>
  <sheetFormatPr defaultColWidth="8.75" defaultRowHeight="15" customHeight="1" x14ac:dyDescent="0.15"/>
  <cols>
    <col min="1" max="1" width="11.25" style="97" customWidth="1"/>
    <col min="2" max="5" width="18.75" style="96" customWidth="1"/>
    <col min="6" max="16384" width="8.75" style="97"/>
  </cols>
  <sheetData>
    <row r="1" spans="1:5" s="122" customFormat="1" ht="15" customHeight="1" x14ac:dyDescent="0.15">
      <c r="A1" s="579" t="s">
        <v>760</v>
      </c>
    </row>
    <row r="2" spans="1:5" s="122" customFormat="1" ht="15" customHeight="1" x14ac:dyDescent="0.15"/>
    <row r="3" spans="1:5" ht="15" customHeight="1" x14ac:dyDescent="0.15">
      <c r="A3" s="34" t="s">
        <v>136</v>
      </c>
    </row>
    <row r="4" spans="1:5" s="101" customFormat="1" ht="15" customHeight="1" x14ac:dyDescent="0.15">
      <c r="A4" s="98" t="s">
        <v>137</v>
      </c>
      <c r="B4" s="99"/>
      <c r="C4" s="99"/>
      <c r="D4" s="99"/>
      <c r="E4" s="100" t="s">
        <v>138</v>
      </c>
    </row>
    <row r="5" spans="1:5" s="101" customFormat="1" ht="15" customHeight="1" x14ac:dyDescent="0.15">
      <c r="A5" s="38" t="s">
        <v>139</v>
      </c>
      <c r="B5" s="102" t="s">
        <v>140</v>
      </c>
      <c r="C5" s="102" t="s">
        <v>141</v>
      </c>
      <c r="D5" s="102" t="s">
        <v>142</v>
      </c>
      <c r="E5" s="103" t="s">
        <v>143</v>
      </c>
    </row>
    <row r="6" spans="1:5" s="101" customFormat="1" ht="15" hidden="1" customHeight="1" x14ac:dyDescent="0.15">
      <c r="A6" s="104" t="s">
        <v>144</v>
      </c>
      <c r="B6" s="105">
        <v>113.5</v>
      </c>
      <c r="C6" s="106">
        <v>117.9</v>
      </c>
      <c r="D6" s="106">
        <v>116.8</v>
      </c>
      <c r="E6" s="106">
        <v>119.3</v>
      </c>
    </row>
    <row r="7" spans="1:5" s="101" customFormat="1" ht="15" hidden="1" customHeight="1" x14ac:dyDescent="0.15">
      <c r="A7" s="107">
        <v>18</v>
      </c>
      <c r="B7" s="108">
        <v>124</v>
      </c>
      <c r="C7" s="106">
        <v>128.80000000000001</v>
      </c>
      <c r="D7" s="106">
        <v>127.8</v>
      </c>
      <c r="E7" s="106">
        <v>130.6</v>
      </c>
    </row>
    <row r="8" spans="1:5" s="101" customFormat="1" ht="15" hidden="1" customHeight="1" x14ac:dyDescent="0.15">
      <c r="A8" s="107">
        <v>19</v>
      </c>
      <c r="B8" s="108">
        <v>127.4</v>
      </c>
      <c r="C8" s="106">
        <v>133.9</v>
      </c>
      <c r="D8" s="106">
        <v>132.19999999999999</v>
      </c>
      <c r="E8" s="106">
        <v>136.9</v>
      </c>
    </row>
    <row r="9" spans="1:5" s="101" customFormat="1" ht="15" hidden="1" customHeight="1" x14ac:dyDescent="0.15">
      <c r="A9" s="107">
        <v>20</v>
      </c>
      <c r="B9" s="108">
        <v>150.69999999999999</v>
      </c>
      <c r="C9" s="106">
        <v>154.30000000000001</v>
      </c>
      <c r="D9" s="106">
        <v>153.9</v>
      </c>
      <c r="E9" s="106">
        <v>156.5</v>
      </c>
    </row>
    <row r="10" spans="1:5" s="101" customFormat="1" ht="15" hidden="1" customHeight="1" x14ac:dyDescent="0.15">
      <c r="A10" s="107">
        <v>21</v>
      </c>
      <c r="B10" s="108">
        <v>103.3</v>
      </c>
      <c r="C10" s="106">
        <v>106.8</v>
      </c>
      <c r="D10" s="106">
        <v>106</v>
      </c>
      <c r="E10" s="106">
        <v>108.6</v>
      </c>
    </row>
    <row r="11" spans="1:5" s="101" customFormat="1" ht="15" hidden="1" customHeight="1" x14ac:dyDescent="0.15">
      <c r="A11" s="107">
        <v>22</v>
      </c>
      <c r="B11" s="108">
        <v>123.1</v>
      </c>
      <c r="C11" s="106">
        <v>125.8</v>
      </c>
      <c r="D11" s="106">
        <v>124.7</v>
      </c>
      <c r="E11" s="106">
        <v>126.5</v>
      </c>
    </row>
    <row r="12" spans="1:5" s="101" customFormat="1" ht="15" hidden="1" customHeight="1" x14ac:dyDescent="0.15">
      <c r="A12" s="107">
        <v>23</v>
      </c>
      <c r="B12" s="108">
        <v>131.6</v>
      </c>
      <c r="C12" s="106">
        <v>134.9</v>
      </c>
      <c r="D12" s="106">
        <v>134.1</v>
      </c>
      <c r="E12" s="106">
        <v>136</v>
      </c>
    </row>
    <row r="13" spans="1:5" s="101" customFormat="1" ht="15" hidden="1" customHeight="1" x14ac:dyDescent="0.15">
      <c r="A13" s="107">
        <v>24</v>
      </c>
      <c r="B13" s="108">
        <v>139.69999999999999</v>
      </c>
      <c r="C13" s="106">
        <v>143.19999999999999</v>
      </c>
      <c r="D13" s="106">
        <v>142.30000000000001</v>
      </c>
      <c r="E13" s="106">
        <v>145.6</v>
      </c>
    </row>
    <row r="14" spans="1:5" s="101" customFormat="1" ht="15" hidden="1" customHeight="1" x14ac:dyDescent="0.15">
      <c r="A14" s="107">
        <v>25</v>
      </c>
      <c r="B14" s="108">
        <v>144.69999999999999</v>
      </c>
      <c r="C14" s="106">
        <v>148.80000000000001</v>
      </c>
      <c r="D14" s="106">
        <v>147.80000000000001</v>
      </c>
      <c r="E14" s="106">
        <v>149.69999999999999</v>
      </c>
    </row>
    <row r="15" spans="1:5" s="101" customFormat="1" ht="15" hidden="1" customHeight="1" x14ac:dyDescent="0.15">
      <c r="A15" s="104" t="s">
        <v>145</v>
      </c>
      <c r="B15" s="109">
        <v>144.69999999999999</v>
      </c>
      <c r="C15" s="110">
        <v>148.80000000000001</v>
      </c>
      <c r="D15" s="111">
        <v>147.80000000000001</v>
      </c>
      <c r="E15" s="112">
        <v>149.69999999999999</v>
      </c>
    </row>
    <row r="16" spans="1:5" s="101" customFormat="1" ht="15" customHeight="1" x14ac:dyDescent="0.15">
      <c r="A16" s="104" t="s">
        <v>146</v>
      </c>
      <c r="B16" s="113">
        <v>153.80000000000001</v>
      </c>
      <c r="C16" s="110">
        <v>158.30000000000001</v>
      </c>
      <c r="D16" s="111">
        <v>156.80000000000001</v>
      </c>
      <c r="E16" s="112">
        <v>159.4</v>
      </c>
    </row>
    <row r="17" spans="1:5" s="101" customFormat="1" ht="15" customHeight="1" x14ac:dyDescent="0.15">
      <c r="A17" s="107">
        <v>27</v>
      </c>
      <c r="B17" s="113">
        <v>138.80000000000001</v>
      </c>
      <c r="C17" s="110">
        <v>145.19999999999999</v>
      </c>
      <c r="D17" s="111">
        <v>143</v>
      </c>
      <c r="E17" s="112">
        <v>145.5</v>
      </c>
    </row>
    <row r="18" spans="1:5" s="101" customFormat="1" ht="15" customHeight="1" x14ac:dyDescent="0.15">
      <c r="A18" s="107">
        <v>28</v>
      </c>
      <c r="B18" s="113">
        <v>114.3</v>
      </c>
      <c r="C18" s="110">
        <v>120.4</v>
      </c>
      <c r="D18" s="111">
        <v>118.9</v>
      </c>
      <c r="E18" s="112">
        <v>123.5</v>
      </c>
    </row>
    <row r="19" spans="1:5" s="101" customFormat="1" ht="15" customHeight="1" x14ac:dyDescent="0.15">
      <c r="A19" s="107">
        <v>29</v>
      </c>
      <c r="B19" s="113">
        <v>125.8</v>
      </c>
      <c r="C19" s="110">
        <v>130.5</v>
      </c>
      <c r="D19" s="111">
        <v>128.9</v>
      </c>
      <c r="E19" s="112">
        <v>131.80000000000001</v>
      </c>
    </row>
    <row r="20" spans="1:5" s="101" customFormat="1" ht="15" customHeight="1" x14ac:dyDescent="0.15">
      <c r="A20" s="107">
        <v>30</v>
      </c>
      <c r="B20" s="113">
        <v>137.1</v>
      </c>
      <c r="C20" s="110">
        <v>141.9</v>
      </c>
      <c r="D20" s="111">
        <v>140.4</v>
      </c>
      <c r="E20" s="112">
        <v>142.5</v>
      </c>
    </row>
    <row r="21" spans="1:5" s="101" customFormat="1" ht="15" customHeight="1" x14ac:dyDescent="0.15">
      <c r="A21" s="104">
        <v>31</v>
      </c>
      <c r="B21" s="113">
        <v>137.5</v>
      </c>
      <c r="C21" s="110">
        <v>143.9</v>
      </c>
      <c r="D21" s="110">
        <v>141.69999999999999</v>
      </c>
      <c r="E21" s="114">
        <v>142.6</v>
      </c>
    </row>
    <row r="22" spans="1:5" s="101" customFormat="1" ht="15" customHeight="1" x14ac:dyDescent="0.15">
      <c r="A22" s="115" t="s">
        <v>147</v>
      </c>
      <c r="B22" s="116">
        <v>145.9</v>
      </c>
      <c r="C22" s="116">
        <v>150.1</v>
      </c>
      <c r="D22" s="116">
        <v>149.5</v>
      </c>
      <c r="E22" s="116">
        <v>151</v>
      </c>
    </row>
    <row r="23" spans="1:5" s="101" customFormat="1" ht="15" customHeight="1" x14ac:dyDescent="0.15">
      <c r="A23" s="115" t="s">
        <v>40</v>
      </c>
      <c r="B23" s="116">
        <v>131.6</v>
      </c>
      <c r="C23" s="116">
        <v>136.1</v>
      </c>
      <c r="D23" s="116">
        <v>135.80000000000001</v>
      </c>
      <c r="E23" s="116">
        <v>137.80000000000001</v>
      </c>
    </row>
    <row r="24" spans="1:5" s="101" customFormat="1" ht="15" customHeight="1" x14ac:dyDescent="0.15">
      <c r="A24" s="115" t="s">
        <v>148</v>
      </c>
      <c r="B24" s="116">
        <v>157.6</v>
      </c>
      <c r="C24" s="116">
        <v>164.7</v>
      </c>
      <c r="D24" s="116">
        <v>163.4</v>
      </c>
      <c r="E24" s="116">
        <v>166.7</v>
      </c>
    </row>
    <row r="25" spans="1:5" s="101" customFormat="1" ht="15" customHeight="1" x14ac:dyDescent="0.15">
      <c r="A25" s="115"/>
      <c r="B25" s="116"/>
      <c r="C25" s="116"/>
      <c r="D25" s="116"/>
      <c r="E25" s="116"/>
    </row>
    <row r="26" spans="1:5" s="101" customFormat="1" ht="15" customHeight="1" x14ac:dyDescent="0.15">
      <c r="A26" s="45" t="s">
        <v>149</v>
      </c>
      <c r="B26" s="117">
        <v>163.19999999999999</v>
      </c>
      <c r="C26" s="117">
        <v>168.2</v>
      </c>
      <c r="D26" s="117">
        <v>167.2</v>
      </c>
      <c r="E26" s="117">
        <v>168.9</v>
      </c>
    </row>
    <row r="27" spans="1:5" s="101" customFormat="1" ht="15" customHeight="1" x14ac:dyDescent="0.15">
      <c r="A27" s="45" t="s">
        <v>150</v>
      </c>
      <c r="B27" s="117">
        <v>161.69999999999999</v>
      </c>
      <c r="C27" s="117">
        <v>167.6</v>
      </c>
      <c r="D27" s="117">
        <v>166.5</v>
      </c>
      <c r="E27" s="117">
        <v>169</v>
      </c>
    </row>
    <row r="28" spans="1:5" s="101" customFormat="1" ht="15" customHeight="1" x14ac:dyDescent="0.15">
      <c r="A28" s="45" t="s">
        <v>151</v>
      </c>
      <c r="B28" s="117">
        <v>161.80000000000001</v>
      </c>
      <c r="C28" s="117">
        <v>167.4</v>
      </c>
      <c r="D28" s="117">
        <v>166.2</v>
      </c>
      <c r="E28" s="117">
        <v>168.3</v>
      </c>
    </row>
    <row r="29" spans="1:5" s="101" customFormat="1" ht="15" customHeight="1" x14ac:dyDescent="0.15">
      <c r="A29" s="45" t="s">
        <v>152</v>
      </c>
      <c r="B29" s="117">
        <v>163.69999999999999</v>
      </c>
      <c r="C29" s="117">
        <v>168.1</v>
      </c>
      <c r="D29" s="117">
        <v>167.6</v>
      </c>
      <c r="E29" s="117">
        <v>169.6</v>
      </c>
    </row>
    <row r="30" spans="1:5" s="101" customFormat="1" ht="15" customHeight="1" x14ac:dyDescent="0.15">
      <c r="A30" s="45" t="s">
        <v>153</v>
      </c>
      <c r="B30" s="117">
        <v>162.80000000000001</v>
      </c>
      <c r="C30" s="117">
        <v>167.8</v>
      </c>
      <c r="D30" s="117">
        <v>167</v>
      </c>
      <c r="E30" s="117">
        <v>169.2</v>
      </c>
    </row>
    <row r="31" spans="1:5" s="101" customFormat="1" ht="15" customHeight="1" x14ac:dyDescent="0.15">
      <c r="A31" s="45" t="s">
        <v>154</v>
      </c>
      <c r="B31" s="117">
        <v>164</v>
      </c>
      <c r="C31" s="117">
        <v>168.7</v>
      </c>
      <c r="D31" s="117">
        <v>168</v>
      </c>
      <c r="E31" s="117">
        <v>169.1</v>
      </c>
    </row>
    <row r="32" spans="1:5" s="101" customFormat="1" ht="15" customHeight="1" x14ac:dyDescent="0.15">
      <c r="A32" s="45" t="s">
        <v>155</v>
      </c>
      <c r="B32" s="117">
        <v>168.5</v>
      </c>
      <c r="C32" s="117">
        <v>172.5</v>
      </c>
      <c r="D32" s="117">
        <v>172.2</v>
      </c>
      <c r="E32" s="117">
        <v>172.4</v>
      </c>
    </row>
    <row r="33" spans="1:5" s="101" customFormat="1" ht="15" customHeight="1" x14ac:dyDescent="0.15">
      <c r="A33" s="45" t="s">
        <v>156</v>
      </c>
      <c r="B33" s="117">
        <v>176.4</v>
      </c>
      <c r="C33" s="117">
        <v>180.3</v>
      </c>
      <c r="D33" s="117">
        <v>181.1</v>
      </c>
      <c r="E33" s="117">
        <v>182.6</v>
      </c>
    </row>
    <row r="34" spans="1:5" s="101" customFormat="1" ht="15" customHeight="1" x14ac:dyDescent="0.15">
      <c r="A34" s="45" t="s">
        <v>157</v>
      </c>
      <c r="B34" s="117">
        <v>183.3</v>
      </c>
      <c r="C34" s="117">
        <v>186.5</v>
      </c>
      <c r="D34" s="117">
        <v>186.9</v>
      </c>
      <c r="E34" s="117">
        <v>188.4</v>
      </c>
    </row>
    <row r="35" spans="1:5" s="101" customFormat="1" ht="15" customHeight="1" x14ac:dyDescent="0.15">
      <c r="A35" s="45" t="s">
        <v>158</v>
      </c>
      <c r="B35" s="117">
        <v>176.1</v>
      </c>
      <c r="C35" s="117">
        <v>179.3</v>
      </c>
      <c r="D35" s="117">
        <v>178.6</v>
      </c>
      <c r="E35" s="117">
        <v>182.1</v>
      </c>
    </row>
    <row r="36" spans="1:5" s="101" customFormat="1" ht="15" customHeight="1" x14ac:dyDescent="0.15">
      <c r="A36" s="45" t="s">
        <v>159</v>
      </c>
      <c r="B36" s="117">
        <v>171.2</v>
      </c>
      <c r="C36" s="117">
        <v>173.4</v>
      </c>
      <c r="D36" s="117">
        <v>172.9</v>
      </c>
      <c r="E36" s="117">
        <v>174.6</v>
      </c>
    </row>
    <row r="37" spans="1:5" s="101" customFormat="1" ht="15" customHeight="1" x14ac:dyDescent="0.15">
      <c r="A37" s="46" t="s">
        <v>160</v>
      </c>
      <c r="B37" s="118">
        <v>171.2</v>
      </c>
      <c r="C37" s="118">
        <v>174.7</v>
      </c>
      <c r="D37" s="118">
        <v>174.2</v>
      </c>
      <c r="E37" s="117">
        <v>174.6</v>
      </c>
    </row>
    <row r="38" spans="1:5" s="101" customFormat="1" ht="15" customHeight="1" x14ac:dyDescent="0.15">
      <c r="A38" s="35"/>
      <c r="B38" s="119"/>
      <c r="C38" s="99"/>
      <c r="D38" s="120"/>
      <c r="E38" s="121" t="s">
        <v>161</v>
      </c>
    </row>
  </sheetData>
  <phoneticPr fontId="2"/>
  <dataValidations count="1">
    <dataValidation imeMode="off" allowBlank="1" showInputMessage="1" showErrorMessage="1" sqref="B22:D37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9"/>
  <sheetViews>
    <sheetView zoomScale="110" zoomScaleNormal="110" workbookViewId="0"/>
  </sheetViews>
  <sheetFormatPr defaultColWidth="17.25" defaultRowHeight="15" customHeight="1" x14ac:dyDescent="0.15"/>
  <cols>
    <col min="1" max="1" width="11.25" style="133" customWidth="1"/>
    <col min="2" max="5" width="18.75" style="133" customWidth="1"/>
    <col min="6" max="16384" width="17.25" style="133"/>
  </cols>
  <sheetData>
    <row r="1" spans="1:5" ht="15" customHeight="1" x14ac:dyDescent="0.15">
      <c r="A1" s="579" t="s">
        <v>760</v>
      </c>
    </row>
    <row r="3" spans="1:5" s="122" customFormat="1" ht="15" customHeight="1" x14ac:dyDescent="0.15">
      <c r="A3" s="34" t="s">
        <v>162</v>
      </c>
    </row>
    <row r="4" spans="1:5" s="35" customFormat="1" ht="15" customHeight="1" x14ac:dyDescent="0.15">
      <c r="A4" s="123"/>
      <c r="E4" s="124" t="s">
        <v>163</v>
      </c>
    </row>
    <row r="5" spans="1:5" s="127" customFormat="1" ht="15" customHeight="1" x14ac:dyDescent="0.15">
      <c r="A5" s="38" t="s">
        <v>164</v>
      </c>
      <c r="B5" s="38" t="s">
        <v>165</v>
      </c>
      <c r="C5" s="125" t="s">
        <v>166</v>
      </c>
      <c r="D5" s="125" t="s">
        <v>167</v>
      </c>
      <c r="E5" s="126" t="s">
        <v>168</v>
      </c>
    </row>
    <row r="6" spans="1:5" s="35" customFormat="1" ht="15" customHeight="1" x14ac:dyDescent="0.15">
      <c r="A6" s="45" t="s">
        <v>169</v>
      </c>
      <c r="B6" s="128">
        <v>82</v>
      </c>
      <c r="C6" s="128">
        <v>38</v>
      </c>
      <c r="D6" s="128">
        <v>16</v>
      </c>
      <c r="E6" s="128">
        <v>32</v>
      </c>
    </row>
    <row r="7" spans="1:5" s="35" customFormat="1" ht="15" customHeight="1" x14ac:dyDescent="0.15">
      <c r="A7" s="45" t="s">
        <v>40</v>
      </c>
      <c r="B7" s="128">
        <v>83</v>
      </c>
      <c r="C7" s="128">
        <v>14</v>
      </c>
      <c r="D7" s="128">
        <v>12</v>
      </c>
      <c r="E7" s="128">
        <v>45</v>
      </c>
    </row>
    <row r="8" spans="1:5" s="35" customFormat="1" ht="15" customHeight="1" x14ac:dyDescent="0.15">
      <c r="A8" s="45" t="s">
        <v>41</v>
      </c>
      <c r="B8" s="129">
        <v>97</v>
      </c>
      <c r="C8" s="129">
        <v>49</v>
      </c>
      <c r="D8" s="129">
        <v>41</v>
      </c>
      <c r="E8" s="129">
        <v>63</v>
      </c>
    </row>
    <row r="9" spans="1:5" s="35" customFormat="1" ht="15" customHeight="1" x14ac:dyDescent="0.15">
      <c r="A9" s="130"/>
      <c r="B9" s="131"/>
      <c r="C9" s="131"/>
      <c r="D9" s="131"/>
      <c r="E9" s="132" t="s">
        <v>170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9"/>
  <sheetViews>
    <sheetView zoomScale="110" zoomScaleNormal="110" workbookViewId="0"/>
  </sheetViews>
  <sheetFormatPr defaultColWidth="9" defaultRowHeight="15" customHeight="1" x14ac:dyDescent="0.15"/>
  <cols>
    <col min="1" max="1" width="18.125" style="135" customWidth="1"/>
    <col min="2" max="2" width="16.875" style="135" customWidth="1"/>
    <col min="3" max="3" width="13.75" style="135" customWidth="1"/>
    <col min="4" max="6" width="12.5" style="135" customWidth="1"/>
    <col min="7" max="16384" width="9" style="135"/>
  </cols>
  <sheetData>
    <row r="1" spans="1:6" s="136" customFormat="1" ht="15" customHeight="1" x14ac:dyDescent="0.15">
      <c r="A1" s="580" t="s">
        <v>760</v>
      </c>
    </row>
    <row r="2" spans="1:6" s="136" customFormat="1" ht="15" customHeight="1" x14ac:dyDescent="0.15"/>
    <row r="3" spans="1:6" s="137" customFormat="1" ht="15" customHeight="1" x14ac:dyDescent="0.15">
      <c r="A3" s="134" t="s">
        <v>171</v>
      </c>
      <c r="B3" s="135"/>
      <c r="C3" s="136"/>
      <c r="D3" s="136"/>
      <c r="E3" s="135"/>
      <c r="F3" s="135"/>
    </row>
    <row r="4" spans="1:6" ht="15" customHeight="1" x14ac:dyDescent="0.15">
      <c r="A4" s="136" t="s">
        <v>172</v>
      </c>
      <c r="C4" s="136"/>
      <c r="D4" s="136"/>
      <c r="F4" s="138" t="s">
        <v>173</v>
      </c>
    </row>
    <row r="5" spans="1:6" ht="15" customHeight="1" x14ac:dyDescent="0.15">
      <c r="A5" s="596" t="s">
        <v>174</v>
      </c>
      <c r="B5" s="596"/>
      <c r="C5" s="597"/>
      <c r="D5" s="139" t="s">
        <v>175</v>
      </c>
      <c r="E5" s="140" t="s">
        <v>176</v>
      </c>
      <c r="F5" s="140" t="s">
        <v>177</v>
      </c>
    </row>
    <row r="6" spans="1:6" ht="15" customHeight="1" x14ac:dyDescent="0.15">
      <c r="A6" s="598" t="s">
        <v>178</v>
      </c>
      <c r="B6" s="141" t="s">
        <v>179</v>
      </c>
      <c r="C6" s="142" t="s">
        <v>180</v>
      </c>
      <c r="D6" s="143">
        <v>59</v>
      </c>
      <c r="E6" s="143">
        <v>160</v>
      </c>
      <c r="F6" s="143">
        <v>48</v>
      </c>
    </row>
    <row r="7" spans="1:6" ht="15" customHeight="1" x14ac:dyDescent="0.15">
      <c r="A7" s="599"/>
      <c r="B7" s="601" t="s">
        <v>181</v>
      </c>
      <c r="C7" s="144" t="s">
        <v>180</v>
      </c>
      <c r="D7" s="143">
        <v>195</v>
      </c>
      <c r="E7" s="143">
        <v>313</v>
      </c>
      <c r="F7" s="143">
        <v>204</v>
      </c>
    </row>
    <row r="8" spans="1:6" ht="15" customHeight="1" x14ac:dyDescent="0.15">
      <c r="A8" s="599"/>
      <c r="B8" s="602"/>
      <c r="C8" s="144" t="s">
        <v>182</v>
      </c>
      <c r="D8" s="145">
        <v>0</v>
      </c>
      <c r="E8" s="145">
        <v>0</v>
      </c>
      <c r="F8" s="145">
        <v>0</v>
      </c>
    </row>
    <row r="9" spans="1:6" ht="15" customHeight="1" x14ac:dyDescent="0.15">
      <c r="A9" s="599"/>
      <c r="B9" s="602"/>
      <c r="C9" s="144" t="s">
        <v>183</v>
      </c>
      <c r="D9" s="145">
        <v>0</v>
      </c>
      <c r="E9" s="145">
        <v>0</v>
      </c>
      <c r="F9" s="145">
        <v>0</v>
      </c>
    </row>
    <row r="10" spans="1:6" ht="15" customHeight="1" x14ac:dyDescent="0.15">
      <c r="A10" s="599"/>
      <c r="B10" s="603"/>
      <c r="C10" s="146" t="s">
        <v>184</v>
      </c>
      <c r="D10" s="143">
        <v>2</v>
      </c>
      <c r="E10" s="143">
        <v>1</v>
      </c>
      <c r="F10" s="143">
        <v>1</v>
      </c>
    </row>
    <row r="11" spans="1:6" ht="15" customHeight="1" x14ac:dyDescent="0.15">
      <c r="A11" s="600"/>
      <c r="B11" s="604" t="s">
        <v>185</v>
      </c>
      <c r="C11" s="605"/>
      <c r="D11" s="147">
        <v>256</v>
      </c>
      <c r="E11" s="147">
        <v>474</v>
      </c>
      <c r="F11" s="147">
        <f>SUM(F6:F10)</f>
        <v>253</v>
      </c>
    </row>
    <row r="12" spans="1:6" ht="15" customHeight="1" x14ac:dyDescent="0.15">
      <c r="A12" s="589" t="s">
        <v>186</v>
      </c>
      <c r="B12" s="606" t="s">
        <v>181</v>
      </c>
      <c r="C12" s="142" t="s">
        <v>187</v>
      </c>
      <c r="D12" s="148">
        <v>64</v>
      </c>
      <c r="E12" s="148">
        <v>148</v>
      </c>
      <c r="F12" s="148">
        <v>61</v>
      </c>
    </row>
    <row r="13" spans="1:6" ht="15" customHeight="1" x14ac:dyDescent="0.15">
      <c r="A13" s="590"/>
      <c r="B13" s="606"/>
      <c r="C13" s="144" t="s">
        <v>182</v>
      </c>
      <c r="D13" s="149">
        <v>16</v>
      </c>
      <c r="E13" s="149">
        <v>98</v>
      </c>
      <c r="F13" s="149">
        <v>20</v>
      </c>
    </row>
    <row r="14" spans="1:6" ht="15" customHeight="1" x14ac:dyDescent="0.15">
      <c r="A14" s="590"/>
      <c r="B14" s="593"/>
      <c r="C14" s="144" t="s">
        <v>183</v>
      </c>
      <c r="D14" s="150">
        <v>3</v>
      </c>
      <c r="E14" s="150">
        <v>1</v>
      </c>
      <c r="F14" s="150">
        <v>3</v>
      </c>
    </row>
    <row r="15" spans="1:6" ht="15" customHeight="1" x14ac:dyDescent="0.15">
      <c r="A15" s="591"/>
      <c r="B15" s="594" t="s">
        <v>185</v>
      </c>
      <c r="C15" s="595"/>
      <c r="D15" s="151">
        <v>83</v>
      </c>
      <c r="E15" s="151">
        <v>247</v>
      </c>
      <c r="F15" s="151">
        <f>SUM(F12:F14)</f>
        <v>84</v>
      </c>
    </row>
    <row r="16" spans="1:6" ht="15" customHeight="1" x14ac:dyDescent="0.15">
      <c r="A16" s="589" t="s">
        <v>188</v>
      </c>
      <c r="B16" s="592" t="s">
        <v>181</v>
      </c>
      <c r="C16" s="152" t="s">
        <v>180</v>
      </c>
      <c r="D16" s="143">
        <v>752</v>
      </c>
      <c r="E16" s="143">
        <v>240</v>
      </c>
      <c r="F16" s="143">
        <v>754</v>
      </c>
    </row>
    <row r="17" spans="1:6" ht="15" customHeight="1" x14ac:dyDescent="0.15">
      <c r="A17" s="590"/>
      <c r="B17" s="593"/>
      <c r="C17" s="144" t="s">
        <v>183</v>
      </c>
      <c r="D17" s="143">
        <v>9</v>
      </c>
      <c r="E17" s="143">
        <v>9</v>
      </c>
      <c r="F17" s="143">
        <v>5</v>
      </c>
    </row>
    <row r="18" spans="1:6" ht="15" customHeight="1" x14ac:dyDescent="0.15">
      <c r="A18" s="591"/>
      <c r="B18" s="594" t="s">
        <v>185</v>
      </c>
      <c r="C18" s="595"/>
      <c r="D18" s="151">
        <v>761</v>
      </c>
      <c r="E18" s="151">
        <v>249</v>
      </c>
      <c r="F18" s="151">
        <f>SUM(F16:F17)</f>
        <v>759</v>
      </c>
    </row>
    <row r="19" spans="1:6" ht="15" customHeight="1" x14ac:dyDescent="0.15">
      <c r="B19" s="136"/>
      <c r="C19" s="136"/>
      <c r="D19" s="153"/>
      <c r="E19" s="153"/>
      <c r="F19" s="153" t="s">
        <v>42</v>
      </c>
    </row>
  </sheetData>
  <mergeCells count="10">
    <mergeCell ref="A16:A18"/>
    <mergeCell ref="B16:B17"/>
    <mergeCell ref="B18:C18"/>
    <mergeCell ref="A5:C5"/>
    <mergeCell ref="A6:A11"/>
    <mergeCell ref="B7:B10"/>
    <mergeCell ref="B11:C11"/>
    <mergeCell ref="A12:A15"/>
    <mergeCell ref="B12:B14"/>
    <mergeCell ref="B15:C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2"/>
  <sheetViews>
    <sheetView zoomScale="110" zoomScaleNormal="110" workbookViewId="0"/>
  </sheetViews>
  <sheetFormatPr defaultColWidth="9" defaultRowHeight="15" customHeight="1" x14ac:dyDescent="0.15"/>
  <cols>
    <col min="1" max="1" width="18.125" style="135" customWidth="1"/>
    <col min="2" max="2" width="16.875" style="135" customWidth="1"/>
    <col min="3" max="3" width="13.75" style="135" customWidth="1"/>
    <col min="4" max="6" width="12.5" style="135" customWidth="1"/>
    <col min="7" max="16384" width="9" style="135"/>
  </cols>
  <sheetData>
    <row r="1" spans="1:6" s="136" customFormat="1" ht="15" customHeight="1" x14ac:dyDescent="0.15">
      <c r="A1" s="580" t="s">
        <v>760</v>
      </c>
    </row>
    <row r="2" spans="1:6" s="136" customFormat="1" ht="15" customHeight="1" x14ac:dyDescent="0.15"/>
    <row r="3" spans="1:6" ht="15" customHeight="1" x14ac:dyDescent="0.15">
      <c r="A3" s="136" t="s">
        <v>189</v>
      </c>
      <c r="C3" s="136"/>
      <c r="D3" s="136"/>
      <c r="E3" s="136"/>
      <c r="F3" s="138" t="s">
        <v>173</v>
      </c>
    </row>
    <row r="4" spans="1:6" ht="15" customHeight="1" x14ac:dyDescent="0.15">
      <c r="A4" s="596" t="s">
        <v>174</v>
      </c>
      <c r="B4" s="596"/>
      <c r="C4" s="597"/>
      <c r="D4" s="139" t="s">
        <v>175</v>
      </c>
      <c r="E4" s="139" t="s">
        <v>176</v>
      </c>
      <c r="F4" s="154" t="s">
        <v>177</v>
      </c>
    </row>
    <row r="5" spans="1:6" ht="15" customHeight="1" x14ac:dyDescent="0.15">
      <c r="A5" s="607" t="s">
        <v>190</v>
      </c>
      <c r="B5" s="155" t="s">
        <v>191</v>
      </c>
      <c r="C5" s="142" t="s">
        <v>192</v>
      </c>
      <c r="D5" s="148">
        <v>4</v>
      </c>
      <c r="E5" s="148">
        <v>8</v>
      </c>
      <c r="F5" s="148">
        <v>8</v>
      </c>
    </row>
    <row r="6" spans="1:6" ht="15" customHeight="1" x14ac:dyDescent="0.15">
      <c r="A6" s="608"/>
      <c r="B6" s="156" t="s">
        <v>193</v>
      </c>
      <c r="C6" s="146" t="s">
        <v>194</v>
      </c>
      <c r="D6" s="150">
        <v>94</v>
      </c>
      <c r="E6" s="150">
        <v>174</v>
      </c>
      <c r="F6" s="150">
        <v>170</v>
      </c>
    </row>
    <row r="7" spans="1:6" ht="15" customHeight="1" x14ac:dyDescent="0.15">
      <c r="A7" s="607" t="s">
        <v>195</v>
      </c>
      <c r="B7" s="155" t="s">
        <v>196</v>
      </c>
      <c r="C7" s="142" t="s">
        <v>194</v>
      </c>
      <c r="D7" s="148">
        <v>0</v>
      </c>
      <c r="E7" s="148">
        <v>0</v>
      </c>
      <c r="F7" s="148">
        <v>0</v>
      </c>
    </row>
    <row r="8" spans="1:6" ht="15" customHeight="1" x14ac:dyDescent="0.15">
      <c r="A8" s="608"/>
      <c r="B8" s="157" t="s">
        <v>197</v>
      </c>
      <c r="C8" s="144" t="s">
        <v>194</v>
      </c>
      <c r="D8" s="158">
        <v>0</v>
      </c>
      <c r="E8" s="158">
        <v>0</v>
      </c>
      <c r="F8" s="158">
        <v>0</v>
      </c>
    </row>
    <row r="9" spans="1:6" ht="15" customHeight="1" x14ac:dyDescent="0.15">
      <c r="A9" s="608"/>
      <c r="B9" s="157" t="s">
        <v>198</v>
      </c>
      <c r="C9" s="144" t="s">
        <v>194</v>
      </c>
      <c r="D9" s="150">
        <v>0</v>
      </c>
      <c r="E9" s="150">
        <v>0</v>
      </c>
      <c r="F9" s="150">
        <v>0</v>
      </c>
    </row>
    <row r="10" spans="1:6" ht="15" customHeight="1" x14ac:dyDescent="0.15">
      <c r="A10" s="608"/>
      <c r="B10" s="157" t="s">
        <v>199</v>
      </c>
      <c r="C10" s="144" t="s">
        <v>194</v>
      </c>
      <c r="D10" s="150">
        <v>0</v>
      </c>
      <c r="E10" s="150">
        <v>0</v>
      </c>
      <c r="F10" s="150">
        <v>0</v>
      </c>
    </row>
    <row r="11" spans="1:6" ht="15" customHeight="1" x14ac:dyDescent="0.15">
      <c r="A11" s="609"/>
      <c r="B11" s="159" t="s">
        <v>200</v>
      </c>
      <c r="C11" s="160" t="s">
        <v>194</v>
      </c>
      <c r="D11" s="161">
        <v>0</v>
      </c>
      <c r="E11" s="161">
        <v>0</v>
      </c>
      <c r="F11" s="161">
        <v>0</v>
      </c>
    </row>
    <row r="12" spans="1:6" ht="15" customHeight="1" x14ac:dyDescent="0.15">
      <c r="B12" s="136"/>
      <c r="D12" s="153"/>
      <c r="E12" s="153"/>
      <c r="F12" s="153" t="s">
        <v>42</v>
      </c>
    </row>
  </sheetData>
  <mergeCells count="3">
    <mergeCell ref="A4:C4"/>
    <mergeCell ref="A5:A6"/>
    <mergeCell ref="A7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1</vt:i4>
      </vt:variant>
    </vt:vector>
  </HeadingPairs>
  <TitlesOfParts>
    <vt:vector size="35" baseType="lpstr">
      <vt:lpstr>目次</vt:lpstr>
      <vt:lpstr>4-1</vt:lpstr>
      <vt:lpstr>4-2</vt:lpstr>
      <vt:lpstr>4-3</vt:lpstr>
      <vt:lpstr>4-4</vt:lpstr>
      <vt:lpstr>4-5</vt:lpstr>
      <vt:lpstr>4-6</vt:lpstr>
      <vt:lpstr>4-7(1)</vt:lpstr>
      <vt:lpstr>4-7(2)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4-24(1)</vt:lpstr>
      <vt:lpstr>4-24(2)</vt:lpstr>
      <vt:lpstr>4-25</vt:lpstr>
      <vt:lpstr>4-26</vt:lpstr>
      <vt:lpstr>4-27</vt:lpstr>
      <vt:lpstr>4-28</vt:lpstr>
      <vt:lpstr>4-29</vt:lpstr>
      <vt:lpstr>4-30</vt:lpstr>
      <vt:lpstr>4-31</vt:lpstr>
      <vt:lpstr>'4-10'!Print_Area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2024-10-01T09:09:24Z</dcterms:modified>
</cp:coreProperties>
</file>