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ndsv01\Shr_Data2\01230100政策課\◇【統計担当】\02 統計一般\01 業務関係\03 統計年報\02 年報作成作業フォルダ（過年分）\令和５年版作成作業\10 ホームページ\オープンデータ\掲載用\タイトル修正\"/>
    </mc:Choice>
  </mc:AlternateContent>
  <bookViews>
    <workbookView xWindow="240" yWindow="60" windowWidth="19395" windowHeight="7155"/>
  </bookViews>
  <sheets>
    <sheet name="目次" sheetId="616" r:id="rId1"/>
    <sheet name="7-1" sheetId="581" r:id="rId2"/>
    <sheet name="7-2" sheetId="582" r:id="rId3"/>
    <sheet name="7-3" sheetId="583" r:id="rId4"/>
    <sheet name="7-4" sheetId="584" r:id="rId5"/>
    <sheet name="7-5(1)" sheetId="585" r:id="rId6"/>
    <sheet name="7-5(2)" sheetId="586" r:id="rId7"/>
    <sheet name="7-5(3)" sheetId="587" r:id="rId8"/>
    <sheet name="7-5(4)" sheetId="588" r:id="rId9"/>
    <sheet name="7-5(5)" sheetId="589" r:id="rId10"/>
    <sheet name="7-6(1)" sheetId="590" r:id="rId11"/>
    <sheet name="7-6(2)" sheetId="591" r:id="rId12"/>
    <sheet name="7-6(3)" sheetId="592" r:id="rId13"/>
    <sheet name="7-6(4)" sheetId="593" r:id="rId14"/>
    <sheet name="7-6(5)" sheetId="594" r:id="rId15"/>
    <sheet name="7-6(6)" sheetId="595" r:id="rId16"/>
    <sheet name="7-7(1)" sheetId="596" r:id="rId17"/>
    <sheet name="7-7(2)" sheetId="597" r:id="rId18"/>
    <sheet name="7-8" sheetId="598" r:id="rId19"/>
    <sheet name="7-9" sheetId="599" r:id="rId20"/>
    <sheet name="7-10" sheetId="600" r:id="rId21"/>
    <sheet name="7-11" sheetId="601" r:id="rId22"/>
    <sheet name="7-12" sheetId="602" r:id="rId23"/>
    <sheet name="7-13" sheetId="603" r:id="rId24"/>
    <sheet name="7-14" sheetId="604" r:id="rId25"/>
    <sheet name="7-15" sheetId="605" r:id="rId26"/>
    <sheet name="7-16" sheetId="606" r:id="rId27"/>
    <sheet name="7-17" sheetId="607" r:id="rId28"/>
    <sheet name="7-18" sheetId="608" r:id="rId29"/>
    <sheet name="7-19" sheetId="609" r:id="rId30"/>
    <sheet name="7-20" sheetId="610" r:id="rId31"/>
    <sheet name="7-21" sheetId="611" r:id="rId32"/>
    <sheet name="7-22" sheetId="612" r:id="rId33"/>
    <sheet name="7-23" sheetId="613" r:id="rId34"/>
    <sheet name="7-24(1)" sheetId="614" r:id="rId35"/>
    <sheet name="7-24(2)" sheetId="615" r:id="rId36"/>
  </sheets>
  <calcPr calcId="162913" calcMode="manual"/>
</workbook>
</file>

<file path=xl/calcChain.xml><?xml version="1.0" encoding="utf-8"?>
<calcChain xmlns="http://schemas.openxmlformats.org/spreadsheetml/2006/main">
  <c r="D9" i="615" l="1"/>
  <c r="D41" i="611" l="1"/>
  <c r="D37" i="611"/>
  <c r="D30" i="611"/>
  <c r="D25" i="611"/>
  <c r="D17" i="611"/>
  <c r="C17" i="611"/>
  <c r="D13" i="611"/>
  <c r="D6" i="611"/>
  <c r="D21" i="611" s="1"/>
  <c r="E12" i="610"/>
  <c r="B11" i="610"/>
  <c r="E7" i="610"/>
  <c r="B7" i="610"/>
  <c r="D20" i="609"/>
  <c r="D22" i="608"/>
  <c r="D20" i="607"/>
  <c r="G39" i="606"/>
  <c r="E39" i="606"/>
  <c r="H39" i="606" s="1"/>
  <c r="F38" i="606"/>
  <c r="D38" i="606"/>
  <c r="C38" i="606"/>
  <c r="H37" i="606"/>
  <c r="G37" i="606"/>
  <c r="E37" i="606"/>
  <c r="G36" i="606"/>
  <c r="E36" i="606"/>
  <c r="H36" i="606" s="1"/>
  <c r="G35" i="606"/>
  <c r="G38" i="606" s="1"/>
  <c r="E35" i="606"/>
  <c r="E38" i="606" s="1"/>
  <c r="H38" i="606" s="1"/>
  <c r="F34" i="606"/>
  <c r="D34" i="606"/>
  <c r="C34" i="606"/>
  <c r="G33" i="606"/>
  <c r="E33" i="606"/>
  <c r="H33" i="606" s="1"/>
  <c r="G32" i="606"/>
  <c r="E32" i="606"/>
  <c r="H32" i="606" s="1"/>
  <c r="G31" i="606"/>
  <c r="E31" i="606"/>
  <c r="H31" i="606" s="1"/>
  <c r="H30" i="606"/>
  <c r="G30" i="606"/>
  <c r="E30" i="606"/>
  <c r="H29" i="606"/>
  <c r="G29" i="606"/>
  <c r="G34" i="606" s="1"/>
  <c r="E29" i="606"/>
  <c r="E34" i="606" s="1"/>
  <c r="H34" i="606" s="1"/>
  <c r="G28" i="606"/>
  <c r="E28" i="606"/>
  <c r="H28" i="606" s="1"/>
  <c r="G27" i="606"/>
  <c r="E27" i="606"/>
  <c r="H27" i="606" s="1"/>
  <c r="F26" i="606"/>
  <c r="D26" i="606"/>
  <c r="C26" i="606"/>
  <c r="G25" i="606"/>
  <c r="E25" i="606"/>
  <c r="H25" i="606" s="1"/>
  <c r="G24" i="606"/>
  <c r="E24" i="606"/>
  <c r="H24" i="606" s="1"/>
  <c r="H23" i="606"/>
  <c r="G23" i="606"/>
  <c r="G26" i="606" s="1"/>
  <c r="E23" i="606"/>
  <c r="F22" i="606"/>
  <c r="D22" i="606"/>
  <c r="C22" i="606"/>
  <c r="G21" i="606"/>
  <c r="E21" i="606"/>
  <c r="H21" i="606" s="1"/>
  <c r="G20" i="606"/>
  <c r="G22" i="606" s="1"/>
  <c r="E20" i="606"/>
  <c r="H20" i="606" s="1"/>
  <c r="H19" i="606"/>
  <c r="G19" i="606"/>
  <c r="E19" i="606"/>
  <c r="G18" i="606"/>
  <c r="F18" i="606"/>
  <c r="D18" i="606"/>
  <c r="C18" i="606"/>
  <c r="H17" i="606"/>
  <c r="G17" i="606"/>
  <c r="E17" i="606"/>
  <c r="H16" i="606"/>
  <c r="G16" i="606"/>
  <c r="E16" i="606"/>
  <c r="E18" i="606" s="1"/>
  <c r="H18" i="606" s="1"/>
  <c r="F15" i="606"/>
  <c r="D15" i="606"/>
  <c r="C15" i="606"/>
  <c r="G14" i="606"/>
  <c r="E14" i="606"/>
  <c r="H14" i="606" s="1"/>
  <c r="H13" i="606"/>
  <c r="G13" i="606"/>
  <c r="G15" i="606" s="1"/>
  <c r="E13" i="606"/>
  <c r="E15" i="606" s="1"/>
  <c r="H15" i="606" s="1"/>
  <c r="G12" i="606"/>
  <c r="F12" i="606"/>
  <c r="F40" i="606" s="1"/>
  <c r="D12" i="606"/>
  <c r="D40" i="606" s="1"/>
  <c r="C12" i="606"/>
  <c r="C40" i="606" s="1"/>
  <c r="H11" i="606"/>
  <c r="G11" i="606"/>
  <c r="E11" i="606"/>
  <c r="H10" i="606"/>
  <c r="G10" i="606"/>
  <c r="E10" i="606"/>
  <c r="G9" i="606"/>
  <c r="E9" i="606"/>
  <c r="H9" i="606" s="1"/>
  <c r="G8" i="606"/>
  <c r="E8" i="606"/>
  <c r="H8" i="606" s="1"/>
  <c r="G7" i="606"/>
  <c r="E7" i="606"/>
  <c r="G40" i="606" l="1"/>
  <c r="E26" i="606"/>
  <c r="H26" i="606" s="1"/>
  <c r="E22" i="606"/>
  <c r="H22" i="606" s="1"/>
  <c r="H35" i="606"/>
  <c r="E12" i="606"/>
  <c r="H12" i="606" s="1"/>
  <c r="H40" i="606" s="1"/>
  <c r="C10" i="601"/>
  <c r="B10" i="601"/>
  <c r="C10" i="600"/>
  <c r="B10" i="600" s="1"/>
  <c r="F9" i="599"/>
  <c r="M7" i="595"/>
  <c r="L7" i="595"/>
  <c r="D8" i="594"/>
  <c r="D8" i="593"/>
  <c r="D8" i="591"/>
  <c r="F10" i="588"/>
  <c r="F9" i="588"/>
  <c r="C11" i="583"/>
  <c r="C10" i="583"/>
  <c r="D22" i="582"/>
  <c r="F6" i="582"/>
  <c r="E16" i="581"/>
  <c r="E10" i="581"/>
  <c r="E6" i="581"/>
  <c r="E19" i="581" s="1"/>
  <c r="E40" i="606" l="1"/>
</calcChain>
</file>

<file path=xl/sharedStrings.xml><?xml version="1.0" encoding="utf-8"?>
<sst xmlns="http://schemas.openxmlformats.org/spreadsheetml/2006/main" count="901" uniqueCount="552">
  <si>
    <t>7-1. 出生・死亡等の推移</t>
    <rPh sb="5" eb="7">
      <t>シュッセイ</t>
    </rPh>
    <rPh sb="8" eb="10">
      <t>シボウ</t>
    </rPh>
    <rPh sb="10" eb="11">
      <t>ナド</t>
    </rPh>
    <rPh sb="12" eb="14">
      <t>スイイ</t>
    </rPh>
    <phoneticPr fontId="41"/>
  </si>
  <si>
    <t>各年中</t>
    <rPh sb="0" eb="1">
      <t>カク</t>
    </rPh>
    <rPh sb="1" eb="2">
      <t>ネン</t>
    </rPh>
    <rPh sb="2" eb="3">
      <t>ナカ</t>
    </rPh>
    <phoneticPr fontId="41"/>
  </si>
  <si>
    <t>（単位：人）</t>
    <rPh sb="1" eb="3">
      <t>タンイ</t>
    </rPh>
    <rPh sb="4" eb="5">
      <t>ヒト</t>
    </rPh>
    <phoneticPr fontId="41"/>
  </si>
  <si>
    <t>区　分</t>
    <rPh sb="0" eb="1">
      <t>ク</t>
    </rPh>
    <rPh sb="2" eb="3">
      <t>ブン</t>
    </rPh>
    <phoneticPr fontId="41"/>
  </si>
  <si>
    <t>令和2年</t>
    <rPh sb="0" eb="2">
      <t>レイワ</t>
    </rPh>
    <rPh sb="3" eb="4">
      <t>ネン</t>
    </rPh>
    <phoneticPr fontId="41"/>
  </si>
  <si>
    <t>3年</t>
    <rPh sb="1" eb="2">
      <t>ネン</t>
    </rPh>
    <phoneticPr fontId="41"/>
  </si>
  <si>
    <t>4年</t>
    <rPh sb="1" eb="2">
      <t>ネン</t>
    </rPh>
    <phoneticPr fontId="41"/>
  </si>
  <si>
    <t>出  生</t>
    <rPh sb="0" eb="4">
      <t>シュッセイ</t>
    </rPh>
    <phoneticPr fontId="41"/>
  </si>
  <si>
    <t>計</t>
    <rPh sb="0" eb="1">
      <t>ケイ</t>
    </rPh>
    <phoneticPr fontId="41"/>
  </si>
  <si>
    <t>男</t>
    <rPh sb="0" eb="1">
      <t>オトコ</t>
    </rPh>
    <phoneticPr fontId="41"/>
  </si>
  <si>
    <t>女</t>
    <rPh sb="0" eb="1">
      <t>オンナ</t>
    </rPh>
    <phoneticPr fontId="41"/>
  </si>
  <si>
    <t>合計特殊出生率</t>
    <rPh sb="0" eb="2">
      <t>ゴウケイ</t>
    </rPh>
    <rPh sb="2" eb="4">
      <t>トクシュ</t>
    </rPh>
    <rPh sb="4" eb="6">
      <t>シュッショウ</t>
    </rPh>
    <rPh sb="6" eb="7">
      <t>リツ</t>
    </rPh>
    <phoneticPr fontId="41"/>
  </si>
  <si>
    <t>死  亡</t>
    <rPh sb="0" eb="4">
      <t>シボウ</t>
    </rPh>
    <phoneticPr fontId="41"/>
  </si>
  <si>
    <t>乳児死亡</t>
    <rPh sb="0" eb="2">
      <t>ニュウジ</t>
    </rPh>
    <rPh sb="2" eb="4">
      <t>シボウ</t>
    </rPh>
    <phoneticPr fontId="41"/>
  </si>
  <si>
    <t>新生児死亡</t>
    <rPh sb="0" eb="3">
      <t>シンセイジ</t>
    </rPh>
    <rPh sb="3" eb="5">
      <t>シボウ</t>
    </rPh>
    <phoneticPr fontId="41"/>
  </si>
  <si>
    <t>周産期死亡</t>
    <rPh sb="0" eb="1">
      <t>シュウ</t>
    </rPh>
    <rPh sb="1" eb="2">
      <t>サン</t>
    </rPh>
    <rPh sb="2" eb="3">
      <t>キ</t>
    </rPh>
    <rPh sb="3" eb="5">
      <t>シボウ</t>
    </rPh>
    <phoneticPr fontId="41"/>
  </si>
  <si>
    <t>死  産</t>
    <rPh sb="0" eb="1">
      <t>シ</t>
    </rPh>
    <rPh sb="3" eb="4">
      <t>サン</t>
    </rPh>
    <phoneticPr fontId="41"/>
  </si>
  <si>
    <t>自  然</t>
    <rPh sb="0" eb="4">
      <t>シゼン</t>
    </rPh>
    <phoneticPr fontId="41"/>
  </si>
  <si>
    <t>人  工</t>
    <rPh sb="0" eb="4">
      <t>ジンコウ</t>
    </rPh>
    <phoneticPr fontId="41"/>
  </si>
  <si>
    <t>自然増加</t>
    <rPh sb="0" eb="2">
      <t>シゼン</t>
    </rPh>
    <rPh sb="2" eb="4">
      <t>ゾウカ</t>
    </rPh>
    <phoneticPr fontId="41"/>
  </si>
  <si>
    <t>（注）乳児死亡、新生児死亡、周産期死亡については再掲</t>
    <rPh sb="24" eb="26">
      <t>サイケイ</t>
    </rPh>
    <phoneticPr fontId="2"/>
  </si>
  <si>
    <t>資料：厚生労働省「令和4年人口動態統計」</t>
    <rPh sb="0" eb="2">
      <t>シリョウ</t>
    </rPh>
    <rPh sb="3" eb="5">
      <t>コウセイ</t>
    </rPh>
    <rPh sb="9" eb="11">
      <t>レイワ</t>
    </rPh>
    <phoneticPr fontId="41"/>
  </si>
  <si>
    <t>7-2. 主要死因別死亡者数</t>
    <rPh sb="5" eb="7">
      <t>シュヨウ</t>
    </rPh>
    <rPh sb="7" eb="9">
      <t>シイン</t>
    </rPh>
    <rPh sb="9" eb="10">
      <t>ベツ</t>
    </rPh>
    <rPh sb="10" eb="13">
      <t>シボウシャ</t>
    </rPh>
    <rPh sb="13" eb="14">
      <t>カズ</t>
    </rPh>
    <phoneticPr fontId="41"/>
  </si>
  <si>
    <t>（単位：人）</t>
  </si>
  <si>
    <t>区    分</t>
    <rPh sb="0" eb="6">
      <t>クブン</t>
    </rPh>
    <phoneticPr fontId="41"/>
  </si>
  <si>
    <t>総  数</t>
    <rPh sb="0" eb="4">
      <t>ソウスウ</t>
    </rPh>
    <phoneticPr fontId="41"/>
  </si>
  <si>
    <t>(順位)</t>
  </si>
  <si>
    <t>(順位)</t>
    <phoneticPr fontId="44"/>
  </si>
  <si>
    <t>結  核</t>
    <rPh sb="0" eb="4">
      <t>ケッカク</t>
    </rPh>
    <phoneticPr fontId="41"/>
  </si>
  <si>
    <t>悪性新生物</t>
    <rPh sb="0" eb="2">
      <t>アクセイ</t>
    </rPh>
    <rPh sb="2" eb="5">
      <t>シンセイブツ</t>
    </rPh>
    <phoneticPr fontId="41"/>
  </si>
  <si>
    <t>糖尿病</t>
    <rPh sb="0" eb="3">
      <t>トウニョウビョウ</t>
    </rPh>
    <phoneticPr fontId="41"/>
  </si>
  <si>
    <t>高血圧性疾患</t>
    <rPh sb="0" eb="4">
      <t>コウケツアツセイ</t>
    </rPh>
    <rPh sb="4" eb="6">
      <t>シッカン</t>
    </rPh>
    <phoneticPr fontId="41"/>
  </si>
  <si>
    <t>心疾患（高血圧性除く）</t>
    <rPh sb="0" eb="3">
      <t>シンシッカン</t>
    </rPh>
    <rPh sb="4" eb="8">
      <t>コウケツアツセイ</t>
    </rPh>
    <rPh sb="8" eb="9">
      <t>ノゾ</t>
    </rPh>
    <phoneticPr fontId="41"/>
  </si>
  <si>
    <t>脳血管疾患</t>
    <rPh sb="0" eb="1">
      <t>ノウ</t>
    </rPh>
    <rPh sb="1" eb="3">
      <t>ケッカン</t>
    </rPh>
    <rPh sb="3" eb="5">
      <t>シッカン</t>
    </rPh>
    <phoneticPr fontId="41"/>
  </si>
  <si>
    <t>大動脈瘤及び解離</t>
    <rPh sb="0" eb="1">
      <t>ダイ</t>
    </rPh>
    <rPh sb="1" eb="4">
      <t>ドウミャクリュウ</t>
    </rPh>
    <rPh sb="4" eb="5">
      <t>オヨ</t>
    </rPh>
    <rPh sb="6" eb="8">
      <t>カイリ</t>
    </rPh>
    <phoneticPr fontId="41"/>
  </si>
  <si>
    <t>肺  炎</t>
    <rPh sb="0" eb="4">
      <t>ハイエン</t>
    </rPh>
    <phoneticPr fontId="41"/>
  </si>
  <si>
    <t>慢性閉塞性肺疾患</t>
    <rPh sb="0" eb="2">
      <t>マンセイ</t>
    </rPh>
    <rPh sb="2" eb="5">
      <t>ヘイソクセイ</t>
    </rPh>
    <rPh sb="5" eb="6">
      <t>ハイ</t>
    </rPh>
    <rPh sb="6" eb="8">
      <t>シッカン</t>
    </rPh>
    <phoneticPr fontId="41"/>
  </si>
  <si>
    <t>喘  息</t>
    <rPh sb="3" eb="4">
      <t>イキ</t>
    </rPh>
    <phoneticPr fontId="41"/>
  </si>
  <si>
    <t>肝疾患</t>
    <rPh sb="0" eb="1">
      <t>カン</t>
    </rPh>
    <rPh sb="1" eb="3">
      <t>シッカン</t>
    </rPh>
    <phoneticPr fontId="41"/>
  </si>
  <si>
    <t>腎不全</t>
    <rPh sb="0" eb="3">
      <t>ジンフゼン</t>
    </rPh>
    <phoneticPr fontId="41"/>
  </si>
  <si>
    <t>老  衰</t>
    <rPh sb="0" eb="4">
      <t>ロウスイ</t>
    </rPh>
    <phoneticPr fontId="41"/>
  </si>
  <si>
    <t>不慮の事故</t>
    <rPh sb="0" eb="2">
      <t>フリョ</t>
    </rPh>
    <rPh sb="3" eb="5">
      <t>ジコ</t>
    </rPh>
    <phoneticPr fontId="41"/>
  </si>
  <si>
    <t>自  殺</t>
    <rPh sb="0" eb="4">
      <t>ジサツ</t>
    </rPh>
    <phoneticPr fontId="41"/>
  </si>
  <si>
    <t>その他</t>
    <rPh sb="0" eb="3">
      <t>ソノタ</t>
    </rPh>
    <phoneticPr fontId="41"/>
  </si>
  <si>
    <t>-</t>
    <phoneticPr fontId="2"/>
  </si>
  <si>
    <t>7-3. 医療施設数・許可病床数</t>
    <rPh sb="5" eb="7">
      <t>イリョウ</t>
    </rPh>
    <rPh sb="7" eb="9">
      <t>シセツ</t>
    </rPh>
    <rPh sb="9" eb="10">
      <t>カズ</t>
    </rPh>
    <rPh sb="11" eb="13">
      <t>キョカ</t>
    </rPh>
    <rPh sb="13" eb="15">
      <t>ビョウショウ</t>
    </rPh>
    <rPh sb="15" eb="16">
      <t>カズ</t>
    </rPh>
    <phoneticPr fontId="41"/>
  </si>
  <si>
    <t>各年度末</t>
    <rPh sb="0" eb="1">
      <t>カク</t>
    </rPh>
    <rPh sb="1" eb="4">
      <t>ネンドマツ</t>
    </rPh>
    <phoneticPr fontId="2"/>
  </si>
  <si>
    <t>年　度</t>
    <rPh sb="0" eb="1">
      <t>ネン</t>
    </rPh>
    <rPh sb="2" eb="3">
      <t>ド</t>
    </rPh>
    <phoneticPr fontId="41"/>
  </si>
  <si>
    <t>総　数</t>
    <rPh sb="0" eb="1">
      <t>フサ</t>
    </rPh>
    <rPh sb="2" eb="3">
      <t>スウ</t>
    </rPh>
    <phoneticPr fontId="41"/>
  </si>
  <si>
    <t>病　院</t>
    <rPh sb="0" eb="1">
      <t>ヤマイ</t>
    </rPh>
    <rPh sb="2" eb="3">
      <t>イン</t>
    </rPh>
    <phoneticPr fontId="41"/>
  </si>
  <si>
    <t>診療所</t>
    <rPh sb="0" eb="3">
      <t>シンリョウジョ</t>
    </rPh>
    <phoneticPr fontId="41"/>
  </si>
  <si>
    <t>歯科
診療所</t>
    <rPh sb="0" eb="2">
      <t>シカ</t>
    </rPh>
    <rPh sb="3" eb="6">
      <t>シンリョウジョ</t>
    </rPh>
    <phoneticPr fontId="41"/>
  </si>
  <si>
    <t>助産所</t>
    <rPh sb="0" eb="1">
      <t>ジョ</t>
    </rPh>
    <rPh sb="1" eb="2">
      <t>サン</t>
    </rPh>
    <rPh sb="2" eb="3">
      <t>トコロ</t>
    </rPh>
    <phoneticPr fontId="41"/>
  </si>
  <si>
    <t>歯科
技工所</t>
    <rPh sb="0" eb="2">
      <t>シカ</t>
    </rPh>
    <rPh sb="3" eb="5">
      <t>ギコウ</t>
    </rPh>
    <rPh sb="5" eb="6">
      <t>トコロ</t>
    </rPh>
    <phoneticPr fontId="41"/>
  </si>
  <si>
    <t>施術所</t>
    <rPh sb="0" eb="1">
      <t>セコウ</t>
    </rPh>
    <rPh sb="1" eb="2">
      <t>ジュツ</t>
    </rPh>
    <rPh sb="2" eb="3">
      <t>トコロ</t>
    </rPh>
    <phoneticPr fontId="41"/>
  </si>
  <si>
    <t>令和2</t>
    <rPh sb="0" eb="1">
      <t>レイワ</t>
    </rPh>
    <rPh sb="1" eb="2">
      <t>ガン</t>
    </rPh>
    <phoneticPr fontId="2"/>
  </si>
  <si>
    <t>施設数</t>
  </si>
  <si>
    <t>病床数</t>
    <rPh sb="0" eb="2">
      <t>ビョウショウ</t>
    </rPh>
    <rPh sb="2" eb="3">
      <t>スウ</t>
    </rPh>
    <phoneticPr fontId="41"/>
  </si>
  <si>
    <t xml:space="preserve">- </t>
    <phoneticPr fontId="44"/>
  </si>
  <si>
    <t xml:space="preserve">- </t>
  </si>
  <si>
    <t>3</t>
    <phoneticPr fontId="2"/>
  </si>
  <si>
    <t>4</t>
    <phoneticPr fontId="2"/>
  </si>
  <si>
    <t>（注）病院は病床数20以上の施設</t>
    <rPh sb="1" eb="2">
      <t>チュウイ</t>
    </rPh>
    <rPh sb="3" eb="5">
      <t>ビョウイン</t>
    </rPh>
    <rPh sb="6" eb="8">
      <t>ビョウショウ</t>
    </rPh>
    <rPh sb="8" eb="9">
      <t>カズ</t>
    </rPh>
    <rPh sb="11" eb="13">
      <t>イジョウ</t>
    </rPh>
    <rPh sb="14" eb="16">
      <t>シセツ</t>
    </rPh>
    <phoneticPr fontId="41"/>
  </si>
  <si>
    <t>資料：保健所・保健総務課</t>
    <phoneticPr fontId="41"/>
  </si>
  <si>
    <t>7-4. 医療関係従事者数</t>
    <rPh sb="5" eb="7">
      <t>イリョウ</t>
    </rPh>
    <rPh sb="7" eb="9">
      <t>カンケイ</t>
    </rPh>
    <rPh sb="9" eb="12">
      <t>ジュウジシャ</t>
    </rPh>
    <rPh sb="12" eb="13">
      <t>カズ</t>
    </rPh>
    <phoneticPr fontId="41"/>
  </si>
  <si>
    <t>各年12月31日</t>
    <rPh sb="0" eb="2">
      <t>カクネンド</t>
    </rPh>
    <rPh sb="2" eb="5">
      <t>１２ガツ</t>
    </rPh>
    <rPh sb="5" eb="8">
      <t>３１ニチ</t>
    </rPh>
    <phoneticPr fontId="41"/>
  </si>
  <si>
    <t>年</t>
    <rPh sb="0" eb="1">
      <t>ネン</t>
    </rPh>
    <phoneticPr fontId="41"/>
  </si>
  <si>
    <t>医　師</t>
    <rPh sb="0" eb="1">
      <t>イ</t>
    </rPh>
    <rPh sb="2" eb="3">
      <t>シ</t>
    </rPh>
    <phoneticPr fontId="41"/>
  </si>
  <si>
    <t>歯科
医師</t>
    <rPh sb="0" eb="2">
      <t>シカ</t>
    </rPh>
    <rPh sb="3" eb="5">
      <t>イシ</t>
    </rPh>
    <phoneticPr fontId="41"/>
  </si>
  <si>
    <t>薬剤師</t>
    <rPh sb="0" eb="3">
      <t>ヤクザイシ</t>
    </rPh>
    <phoneticPr fontId="41"/>
  </si>
  <si>
    <t>助産師</t>
    <rPh sb="0" eb="1">
      <t>ジョ</t>
    </rPh>
    <rPh sb="1" eb="2">
      <t>サン</t>
    </rPh>
    <rPh sb="2" eb="3">
      <t>シ</t>
    </rPh>
    <phoneticPr fontId="41"/>
  </si>
  <si>
    <t>看護師
(准看含)</t>
    <rPh sb="0" eb="2">
      <t>カンゴ</t>
    </rPh>
    <rPh sb="2" eb="3">
      <t>シ</t>
    </rPh>
    <rPh sb="5" eb="6">
      <t>ジュン</t>
    </rPh>
    <rPh sb="6" eb="7">
      <t>カンゴ</t>
    </rPh>
    <rPh sb="7" eb="8">
      <t>フク</t>
    </rPh>
    <phoneticPr fontId="41"/>
  </si>
  <si>
    <t>保健師</t>
    <rPh sb="0" eb="2">
      <t>ホケン</t>
    </rPh>
    <rPh sb="2" eb="3">
      <t>シ</t>
    </rPh>
    <phoneticPr fontId="41"/>
  </si>
  <si>
    <t>歯科
技工士</t>
    <rPh sb="0" eb="2">
      <t>シカ</t>
    </rPh>
    <rPh sb="3" eb="6">
      <t>ギコウシ</t>
    </rPh>
    <phoneticPr fontId="41"/>
  </si>
  <si>
    <t>歯科
衛生士</t>
    <rPh sb="0" eb="2">
      <t>シカ</t>
    </rPh>
    <rPh sb="3" eb="6">
      <t>エイセイシ</t>
    </rPh>
    <phoneticPr fontId="41"/>
  </si>
  <si>
    <t>平成28</t>
    <rPh sb="0" eb="2">
      <t>ヘイセイ</t>
    </rPh>
    <phoneticPr fontId="2"/>
  </si>
  <si>
    <t>30</t>
    <phoneticPr fontId="2"/>
  </si>
  <si>
    <t>令和 2</t>
    <rPh sb="0" eb="1">
      <t>レイワ</t>
    </rPh>
    <phoneticPr fontId="2"/>
  </si>
  <si>
    <t>（注）従業地の届出数。隔年調査であり、令和2年の数値が現時点で最新のデータとなる。</t>
    <rPh sb="1" eb="2">
      <t>チュウイ</t>
    </rPh>
    <rPh sb="3" eb="5">
      <t>ジュウギョウ</t>
    </rPh>
    <rPh sb="5" eb="6">
      <t>チ</t>
    </rPh>
    <rPh sb="7" eb="9">
      <t>トドケデ</t>
    </rPh>
    <rPh sb="9" eb="10">
      <t>カズ</t>
    </rPh>
    <rPh sb="11" eb="13">
      <t>カクネン</t>
    </rPh>
    <rPh sb="13" eb="15">
      <t>チョウサ</t>
    </rPh>
    <rPh sb="19" eb="21">
      <t>レイワ</t>
    </rPh>
    <rPh sb="22" eb="23">
      <t>ネン</t>
    </rPh>
    <rPh sb="24" eb="26">
      <t>スウチ</t>
    </rPh>
    <rPh sb="27" eb="30">
      <t>ゲンジテン</t>
    </rPh>
    <rPh sb="31" eb="33">
      <t>サイシン</t>
    </rPh>
    <phoneticPr fontId="41"/>
  </si>
  <si>
    <t>資料：厚生労働省「令和2年医師・歯科医師・薬剤師調査」及び埼玉県医療整備課提供資料</t>
    <rPh sb="0" eb="2">
      <t>シリョウ</t>
    </rPh>
    <rPh sb="3" eb="5">
      <t>コウセイ</t>
    </rPh>
    <rPh sb="5" eb="8">
      <t>ロウドウショウ</t>
    </rPh>
    <rPh sb="9" eb="11">
      <t>レイワ</t>
    </rPh>
    <rPh sb="12" eb="13">
      <t>ネン</t>
    </rPh>
    <rPh sb="13" eb="15">
      <t>イシ</t>
    </rPh>
    <phoneticPr fontId="41"/>
  </si>
  <si>
    <t>7-5. 成人保健</t>
    <rPh sb="5" eb="7">
      <t>セイジン</t>
    </rPh>
    <rPh sb="7" eb="9">
      <t>ホケン</t>
    </rPh>
    <phoneticPr fontId="41"/>
  </si>
  <si>
    <t>（1）健康診査状況</t>
    <rPh sb="3" eb="5">
      <t>ケンコウ</t>
    </rPh>
    <rPh sb="5" eb="7">
      <t>シンサ</t>
    </rPh>
    <rPh sb="7" eb="9">
      <t>ジョウキョウ</t>
    </rPh>
    <phoneticPr fontId="41"/>
  </si>
  <si>
    <t>区  分</t>
    <rPh sb="0" eb="4">
      <t>クブン</t>
    </rPh>
    <phoneticPr fontId="41"/>
  </si>
  <si>
    <t>令和2年度</t>
    <rPh sb="0" eb="2">
      <t>レイワ</t>
    </rPh>
    <rPh sb="3" eb="5">
      <t>ネンド</t>
    </rPh>
    <phoneticPr fontId="41"/>
  </si>
  <si>
    <t>3年度</t>
    <rPh sb="1" eb="3">
      <t>ネンド</t>
    </rPh>
    <phoneticPr fontId="41"/>
  </si>
  <si>
    <t>4年度</t>
    <rPh sb="1" eb="3">
      <t>ネンド</t>
    </rPh>
    <phoneticPr fontId="41"/>
  </si>
  <si>
    <t>健康診査
（注1）</t>
    <phoneticPr fontId="2"/>
  </si>
  <si>
    <t>基本検査</t>
  </si>
  <si>
    <t>詳細な健診</t>
  </si>
  <si>
    <t>249(心電図)</t>
  </si>
  <si>
    <t>3(眼底)</t>
  </si>
  <si>
    <t>241(心電図)</t>
    <phoneticPr fontId="2"/>
  </si>
  <si>
    <t>1(眼底)</t>
    <phoneticPr fontId="2"/>
  </si>
  <si>
    <t>239(心電図)</t>
    <phoneticPr fontId="2"/>
  </si>
  <si>
    <t>2(眼底)</t>
    <phoneticPr fontId="2"/>
  </si>
  <si>
    <t>訪問診査（再掲）</t>
    <rPh sb="5" eb="7">
      <t>サイケイ</t>
    </rPh>
    <phoneticPr fontId="41"/>
  </si>
  <si>
    <t>肝炎ウイルス
検診（注2）</t>
    <phoneticPr fontId="44"/>
  </si>
  <si>
    <t>受診者</t>
  </si>
  <si>
    <t>B型肝炎陽性者</t>
  </si>
  <si>
    <t>C型肝炎</t>
  </si>
  <si>
    <t>胃がん検診</t>
    <phoneticPr fontId="2"/>
  </si>
  <si>
    <t>精密検査</t>
  </si>
  <si>
    <t>発見がん</t>
  </si>
  <si>
    <t>子宮がん検診
（注3）</t>
    <phoneticPr fontId="2"/>
  </si>
  <si>
    <t>乳がん検診</t>
  </si>
  <si>
    <t>肺がん検診</t>
  </si>
  <si>
    <t>大腸がん検診</t>
  </si>
  <si>
    <t>前立腺がん検診</t>
    <phoneticPr fontId="2"/>
  </si>
  <si>
    <t>受診者</t>
    <phoneticPr fontId="2"/>
  </si>
  <si>
    <t>骨粗しょう症
検診</t>
    <phoneticPr fontId="44"/>
  </si>
  <si>
    <t>歯周病検診</t>
    <rPh sb="0" eb="2">
      <t>シシュウ</t>
    </rPh>
    <rPh sb="2" eb="3">
      <t>ビョウ</t>
    </rPh>
    <rPh sb="3" eb="5">
      <t>ケンシン</t>
    </rPh>
    <phoneticPr fontId="44"/>
  </si>
  <si>
    <t>口腔がん検診</t>
  </si>
  <si>
    <t>在宅訪問
歯科保健事業</t>
    <phoneticPr fontId="44"/>
  </si>
  <si>
    <t>要治療</t>
  </si>
  <si>
    <t>（注1）健康診査は医療保険未加入者に対して実施、詳細な診査は実人数である。</t>
    <phoneticPr fontId="41"/>
  </si>
  <si>
    <t>（注2）肝炎ウイルス検診の「C型肝炎」は「現在、C型肝炎に感染している可能性が極めて高い」と</t>
    <rPh sb="1" eb="2">
      <t>チュウ</t>
    </rPh>
    <phoneticPr fontId="41"/>
  </si>
  <si>
    <t>　　　 判定された人数</t>
    <phoneticPr fontId="41"/>
  </si>
  <si>
    <t>（注3）子宮がん検診は妊婦健診を含んだ人数で計上、（ ）内は子宮体部がん検診で再掲</t>
    <rPh sb="1" eb="2">
      <t>チュウ</t>
    </rPh>
    <rPh sb="28" eb="29">
      <t>ナイ</t>
    </rPh>
    <rPh sb="30" eb="32">
      <t>シキュウ</t>
    </rPh>
    <rPh sb="32" eb="33">
      <t>カラダ</t>
    </rPh>
    <rPh sb="33" eb="34">
      <t>ブ</t>
    </rPh>
    <rPh sb="36" eb="38">
      <t>ケンシン</t>
    </rPh>
    <rPh sb="39" eb="41">
      <t>サイケイ</t>
    </rPh>
    <phoneticPr fontId="41"/>
  </si>
  <si>
    <t>資料：健康づくり推進課</t>
    <rPh sb="3" eb="5">
      <t>ケンコウ</t>
    </rPh>
    <rPh sb="8" eb="11">
      <t>スイシンカ</t>
    </rPh>
    <phoneticPr fontId="2"/>
  </si>
  <si>
    <t>（2）健康手帳の交付</t>
    <rPh sb="3" eb="5">
      <t>ケンコウ</t>
    </rPh>
    <rPh sb="5" eb="7">
      <t>テチョウ</t>
    </rPh>
    <rPh sb="8" eb="10">
      <t>コウフ</t>
    </rPh>
    <phoneticPr fontId="41"/>
  </si>
  <si>
    <t>年　度</t>
    <rPh sb="0" eb="1">
      <t>トシ</t>
    </rPh>
    <rPh sb="2" eb="3">
      <t>ド</t>
    </rPh>
    <phoneticPr fontId="41"/>
  </si>
  <si>
    <t>75歳以上</t>
    <rPh sb="2" eb="5">
      <t>サイイジョウ</t>
    </rPh>
    <phoneticPr fontId="41"/>
  </si>
  <si>
    <t>40歳～74歳</t>
    <rPh sb="2" eb="3">
      <t>サイ</t>
    </rPh>
    <rPh sb="6" eb="7">
      <t>サイ</t>
    </rPh>
    <phoneticPr fontId="41"/>
  </si>
  <si>
    <t>令和2</t>
    <rPh sb="0" eb="1">
      <t>レイワ</t>
    </rPh>
    <phoneticPr fontId="2"/>
  </si>
  <si>
    <t>資料：健康づくり推進課</t>
    <phoneticPr fontId="2"/>
  </si>
  <si>
    <t>（3）成人健康相談状況</t>
    <rPh sb="3" eb="5">
      <t>セイジン</t>
    </rPh>
    <rPh sb="5" eb="7">
      <t>ケンコウ</t>
    </rPh>
    <rPh sb="7" eb="9">
      <t>ソウダン</t>
    </rPh>
    <rPh sb="9" eb="11">
      <t>ジョウキョウ</t>
    </rPh>
    <phoneticPr fontId="41"/>
  </si>
  <si>
    <t>被指導延数</t>
    <rPh sb="0" eb="1">
      <t>ヒ</t>
    </rPh>
    <rPh sb="1" eb="3">
      <t>シドウ</t>
    </rPh>
    <rPh sb="3" eb="4">
      <t>ノ</t>
    </rPh>
    <rPh sb="4" eb="5">
      <t>カズ</t>
    </rPh>
    <phoneticPr fontId="41"/>
  </si>
  <si>
    <t>（4）成人・老人訪問活動</t>
    <rPh sb="3" eb="5">
      <t>セイジン</t>
    </rPh>
    <rPh sb="6" eb="8">
      <t>ロウジン</t>
    </rPh>
    <rPh sb="8" eb="10">
      <t>ホウモン</t>
    </rPh>
    <rPh sb="10" eb="12">
      <t>カツドウ</t>
    </rPh>
    <phoneticPr fontId="41"/>
  </si>
  <si>
    <t>身体的疾患</t>
    <rPh sb="0" eb="3">
      <t>シンタイテキ</t>
    </rPh>
    <rPh sb="3" eb="5">
      <t>シッカン</t>
    </rPh>
    <phoneticPr fontId="41"/>
  </si>
  <si>
    <t>精神的疾患</t>
    <rPh sb="0" eb="3">
      <t>セイシンテキ</t>
    </rPh>
    <rPh sb="3" eb="5">
      <t>シッカン</t>
    </rPh>
    <phoneticPr fontId="41"/>
  </si>
  <si>
    <t>その他</t>
    <rPh sb="2" eb="3">
      <t>タ</t>
    </rPh>
    <phoneticPr fontId="41"/>
  </si>
  <si>
    <t>合　計</t>
    <rPh sb="0" eb="1">
      <t>ゴウ</t>
    </rPh>
    <rPh sb="2" eb="3">
      <t>ケイ</t>
    </rPh>
    <phoneticPr fontId="41"/>
  </si>
  <si>
    <t>令和2</t>
    <rPh sb="0" eb="2">
      <t>レイワガン</t>
    </rPh>
    <phoneticPr fontId="2"/>
  </si>
  <si>
    <t>実人員</t>
    <rPh sb="0" eb="1">
      <t>ジツ</t>
    </rPh>
    <rPh sb="1" eb="3">
      <t>ジンイン</t>
    </rPh>
    <phoneticPr fontId="41"/>
  </si>
  <si>
    <t>延人員</t>
    <rPh sb="0" eb="3">
      <t>ノベジンイン</t>
    </rPh>
    <phoneticPr fontId="41"/>
  </si>
  <si>
    <t>（5）地域包括支援センター</t>
    <rPh sb="3" eb="9">
      <t>チ</t>
    </rPh>
    <phoneticPr fontId="41"/>
  </si>
  <si>
    <t>（単位：件）</t>
    <rPh sb="1" eb="3">
      <t>タンイ</t>
    </rPh>
    <rPh sb="4" eb="5">
      <t>ケン</t>
    </rPh>
    <phoneticPr fontId="44"/>
  </si>
  <si>
    <t>訪問延数</t>
    <rPh sb="0" eb="2">
      <t>ホウモン</t>
    </rPh>
    <rPh sb="2" eb="3">
      <t>ノ</t>
    </rPh>
    <rPh sb="3" eb="4">
      <t>カズ</t>
    </rPh>
    <phoneticPr fontId="41"/>
  </si>
  <si>
    <t>（注）「要支援1・2認定者」に対する数も計上</t>
    <rPh sb="4" eb="7">
      <t>ヨウシエン</t>
    </rPh>
    <rPh sb="10" eb="12">
      <t>ニンテイ</t>
    </rPh>
    <rPh sb="12" eb="13">
      <t>シャ</t>
    </rPh>
    <rPh sb="15" eb="16">
      <t>タイ</t>
    </rPh>
    <rPh sb="18" eb="19">
      <t>カズ</t>
    </rPh>
    <rPh sb="20" eb="22">
      <t>ケイジョウ</t>
    </rPh>
    <phoneticPr fontId="41"/>
  </si>
  <si>
    <t>資料：地域包括ケア課</t>
    <phoneticPr fontId="41"/>
  </si>
  <si>
    <t>7-6. 母子保健</t>
    <rPh sb="5" eb="7">
      <t>ボシ</t>
    </rPh>
    <rPh sb="7" eb="9">
      <t>ホケン</t>
    </rPh>
    <phoneticPr fontId="41"/>
  </si>
  <si>
    <t>（1）相談等の状況</t>
    <rPh sb="3" eb="5">
      <t>ソウダン</t>
    </rPh>
    <rPh sb="5" eb="6">
      <t>ナド</t>
    </rPh>
    <rPh sb="7" eb="9">
      <t>ジョウキョウ</t>
    </rPh>
    <phoneticPr fontId="41"/>
  </si>
  <si>
    <t>（単位：人）</t>
    <phoneticPr fontId="41"/>
  </si>
  <si>
    <t>母子健康
手帳交付</t>
    <rPh sb="0" eb="2">
      <t>ボシ</t>
    </rPh>
    <rPh sb="2" eb="4">
      <t>ケンコウ</t>
    </rPh>
    <rPh sb="5" eb="7">
      <t>テチョウ</t>
    </rPh>
    <rPh sb="7" eb="9">
      <t>コウフ</t>
    </rPh>
    <phoneticPr fontId="41"/>
  </si>
  <si>
    <t>乳幼児育児相談</t>
    <rPh sb="0" eb="3">
      <t>ニュウヨウジ</t>
    </rPh>
    <rPh sb="3" eb="5">
      <t>イクジ</t>
    </rPh>
    <rPh sb="5" eb="7">
      <t>ソウダン</t>
    </rPh>
    <phoneticPr fontId="41"/>
  </si>
  <si>
    <t>1歳6か月児・3歳児継続相談</t>
    <rPh sb="1" eb="2">
      <t>サイ</t>
    </rPh>
    <rPh sb="4" eb="5">
      <t>ゲツ</t>
    </rPh>
    <rPh sb="5" eb="6">
      <t>ジドウ</t>
    </rPh>
    <rPh sb="8" eb="10">
      <t>サイジ</t>
    </rPh>
    <rPh sb="10" eb="12">
      <t>ケイゾク</t>
    </rPh>
    <rPh sb="12" eb="14">
      <t>ソウダン</t>
    </rPh>
    <phoneticPr fontId="41"/>
  </si>
  <si>
    <t>特別発達相談</t>
    <rPh sb="0" eb="2">
      <t>トクベツ</t>
    </rPh>
    <rPh sb="2" eb="4">
      <t>ハッタツ</t>
    </rPh>
    <rPh sb="4" eb="6">
      <t>ソウダン</t>
    </rPh>
    <phoneticPr fontId="41"/>
  </si>
  <si>
    <t>総数</t>
    <rPh sb="0" eb="2">
      <t>ソウスウ</t>
    </rPh>
    <phoneticPr fontId="41"/>
  </si>
  <si>
    <t>乳児</t>
    <rPh sb="0" eb="2">
      <t>ニュウジ</t>
    </rPh>
    <phoneticPr fontId="41"/>
  </si>
  <si>
    <t>幼児</t>
    <rPh sb="0" eb="2">
      <t>ヨウジ</t>
    </rPh>
    <phoneticPr fontId="41"/>
  </si>
  <si>
    <t>実数</t>
    <rPh sb="0" eb="2">
      <t>ジッスウ</t>
    </rPh>
    <phoneticPr fontId="41"/>
  </si>
  <si>
    <t>延数</t>
    <rPh sb="0" eb="1">
      <t>ノ</t>
    </rPh>
    <rPh sb="1" eb="2">
      <t>カズ</t>
    </rPh>
    <phoneticPr fontId="41"/>
  </si>
  <si>
    <t>初回</t>
    <rPh sb="0" eb="2">
      <t>ショカイ</t>
    </rPh>
    <phoneticPr fontId="41"/>
  </si>
  <si>
    <t>回数</t>
    <rPh sb="0" eb="2">
      <t>カイスウ</t>
    </rPh>
    <phoneticPr fontId="41"/>
  </si>
  <si>
    <t>延数</t>
    <rPh sb="0" eb="1">
      <t>ノベ</t>
    </rPh>
    <rPh sb="1" eb="2">
      <t>スウ</t>
    </rPh>
    <phoneticPr fontId="41"/>
  </si>
  <si>
    <t>（注）乳幼児育児相談の総数にはその他（小中学生等）を含む。</t>
    <rPh sb="1" eb="2">
      <t>チュウイ</t>
    </rPh>
    <rPh sb="3" eb="6">
      <t>ニュウヨウジ</t>
    </rPh>
    <rPh sb="6" eb="8">
      <t>イクジ</t>
    </rPh>
    <rPh sb="8" eb="10">
      <t>ソウダン</t>
    </rPh>
    <rPh sb="11" eb="13">
      <t>ソウスウ</t>
    </rPh>
    <rPh sb="15" eb="18">
      <t>ソノタ</t>
    </rPh>
    <rPh sb="19" eb="23">
      <t>ショウチュウガクセイ</t>
    </rPh>
    <rPh sb="23" eb="24">
      <t>トウ</t>
    </rPh>
    <rPh sb="26" eb="27">
      <t>フク</t>
    </rPh>
    <phoneticPr fontId="41"/>
  </si>
  <si>
    <t>資料：健康づくり推進課</t>
    <rPh sb="0" eb="2">
      <t>シリョウ</t>
    </rPh>
    <rPh sb="3" eb="5">
      <t>ケンコウ</t>
    </rPh>
    <rPh sb="8" eb="10">
      <t>スイシン</t>
    </rPh>
    <rPh sb="10" eb="11">
      <t>カ</t>
    </rPh>
    <phoneticPr fontId="41"/>
  </si>
  <si>
    <t>（2）4か月児健康診査状況</t>
    <rPh sb="4" eb="6">
      <t>カゲツ</t>
    </rPh>
    <rPh sb="6" eb="7">
      <t>ジドウ</t>
    </rPh>
    <rPh sb="7" eb="9">
      <t>ケンコウ</t>
    </rPh>
    <rPh sb="9" eb="11">
      <t>シンサ</t>
    </rPh>
    <rPh sb="11" eb="13">
      <t>ジョウキョウ</t>
    </rPh>
    <phoneticPr fontId="41"/>
  </si>
  <si>
    <t>（単位：人、％）</t>
    <rPh sb="1" eb="3">
      <t>タンイ</t>
    </rPh>
    <rPh sb="4" eb="5">
      <t>ヒト</t>
    </rPh>
    <phoneticPr fontId="41"/>
  </si>
  <si>
    <t>該当者</t>
    <rPh sb="0" eb="3">
      <t>ガイトウシャ</t>
    </rPh>
    <phoneticPr fontId="41"/>
  </si>
  <si>
    <t>受診数</t>
    <rPh sb="0" eb="2">
      <t>ジュシン</t>
    </rPh>
    <rPh sb="2" eb="3">
      <t>カズ</t>
    </rPh>
    <phoneticPr fontId="41"/>
  </si>
  <si>
    <t>受診率</t>
    <rPh sb="0" eb="2">
      <t>ジュシン</t>
    </rPh>
    <rPh sb="2" eb="3">
      <t>リツ</t>
    </rPh>
    <phoneticPr fontId="41"/>
  </si>
  <si>
    <t>経過観
察者数</t>
    <rPh sb="0" eb="2">
      <t>ケイカ</t>
    </rPh>
    <rPh sb="2" eb="3">
      <t>カン</t>
    </rPh>
    <rPh sb="4" eb="5">
      <t>サツ</t>
    </rPh>
    <rPh sb="5" eb="6">
      <t>シャ</t>
    </rPh>
    <rPh sb="6" eb="7">
      <t>スウ</t>
    </rPh>
    <phoneticPr fontId="41"/>
  </si>
  <si>
    <t>経過観
察者率</t>
    <rPh sb="0" eb="2">
      <t>ケイカ</t>
    </rPh>
    <rPh sb="2" eb="6">
      <t>カンサツシャ</t>
    </rPh>
    <rPh sb="6" eb="7">
      <t>リツ</t>
    </rPh>
    <phoneticPr fontId="41"/>
  </si>
  <si>
    <t>経過観察内訳</t>
    <rPh sb="0" eb="2">
      <t>ケイカ</t>
    </rPh>
    <rPh sb="2" eb="4">
      <t>カンサツ</t>
    </rPh>
    <rPh sb="4" eb="6">
      <t>ウチワケ</t>
    </rPh>
    <phoneticPr fontId="41"/>
  </si>
  <si>
    <t>発達</t>
    <rPh sb="0" eb="2">
      <t>ハッタツ</t>
    </rPh>
    <phoneticPr fontId="41"/>
  </si>
  <si>
    <t>発育</t>
    <rPh sb="0" eb="2">
      <t>ハツイク</t>
    </rPh>
    <phoneticPr fontId="41"/>
  </si>
  <si>
    <t>疾病</t>
    <rPh sb="0" eb="2">
      <t>シッペイ</t>
    </rPh>
    <phoneticPr fontId="41"/>
  </si>
  <si>
    <t>聴力</t>
    <rPh sb="0" eb="2">
      <t>チョウリョク</t>
    </rPh>
    <phoneticPr fontId="41"/>
  </si>
  <si>
    <t>（注）経過観察内訳は重複している場合があるため、経過観察者数≦経過観察内訳となる。</t>
    <rPh sb="1" eb="2">
      <t>チュウ</t>
    </rPh>
    <rPh sb="3" eb="5">
      <t>ケイカ</t>
    </rPh>
    <rPh sb="5" eb="7">
      <t>カンサツ</t>
    </rPh>
    <rPh sb="7" eb="9">
      <t>ウチワケ</t>
    </rPh>
    <rPh sb="10" eb="12">
      <t>チョウフク</t>
    </rPh>
    <rPh sb="16" eb="18">
      <t>バアイ</t>
    </rPh>
    <rPh sb="24" eb="26">
      <t>ケイカ</t>
    </rPh>
    <rPh sb="26" eb="28">
      <t>カンサツ</t>
    </rPh>
    <rPh sb="28" eb="29">
      <t>シャ</t>
    </rPh>
    <rPh sb="29" eb="30">
      <t>スウ</t>
    </rPh>
    <rPh sb="31" eb="33">
      <t>ケイカ</t>
    </rPh>
    <rPh sb="33" eb="35">
      <t>カンサツ</t>
    </rPh>
    <rPh sb="35" eb="37">
      <t>ウチワケ</t>
    </rPh>
    <phoneticPr fontId="41"/>
  </si>
  <si>
    <t>（3）10か月児健康診査状況</t>
    <rPh sb="5" eb="7">
      <t>カゲツ</t>
    </rPh>
    <rPh sb="7" eb="8">
      <t>ジドウ</t>
    </rPh>
    <rPh sb="8" eb="10">
      <t>ケンコウ</t>
    </rPh>
    <rPh sb="10" eb="12">
      <t>シンサ</t>
    </rPh>
    <rPh sb="12" eb="14">
      <t>ジョウキョウ</t>
    </rPh>
    <phoneticPr fontId="41"/>
  </si>
  <si>
    <t>（4）1歳6か月児健康診査状況</t>
    <rPh sb="4" eb="5">
      <t>サイ</t>
    </rPh>
    <rPh sb="6" eb="8">
      <t>カゲツ</t>
    </rPh>
    <rPh sb="8" eb="9">
      <t>ジドウ</t>
    </rPh>
    <rPh sb="9" eb="11">
      <t>ケンコウ</t>
    </rPh>
    <rPh sb="11" eb="13">
      <t>シンサ</t>
    </rPh>
    <rPh sb="13" eb="15">
      <t>ジョウキョウ</t>
    </rPh>
    <phoneticPr fontId="41"/>
  </si>
  <si>
    <t>経過観
察者数</t>
    <rPh sb="0" eb="2">
      <t>ケイカ</t>
    </rPh>
    <rPh sb="2" eb="6">
      <t>カンサツシャ</t>
    </rPh>
    <rPh sb="6" eb="7">
      <t>スウ</t>
    </rPh>
    <phoneticPr fontId="41"/>
  </si>
  <si>
    <t>歯科</t>
    <rPh sb="0" eb="2">
      <t>シカ</t>
    </rPh>
    <phoneticPr fontId="41"/>
  </si>
  <si>
    <t>身体面</t>
  </si>
  <si>
    <t>精神面</t>
  </si>
  <si>
    <t>両面</t>
  </si>
  <si>
    <t>むし歯</t>
    <rPh sb="2" eb="3">
      <t>バ</t>
    </rPh>
    <phoneticPr fontId="41"/>
  </si>
  <si>
    <t>（注）令和3年度より、経過観察者は国と県の報告様式と合わせて、「要医療」と診断された者のみ計上</t>
    <rPh sb="3" eb="5">
      <t>レイワ</t>
    </rPh>
    <rPh sb="6" eb="8">
      <t>ネンド</t>
    </rPh>
    <rPh sb="11" eb="13">
      <t>ケイカ</t>
    </rPh>
    <rPh sb="13" eb="15">
      <t>カンサツ</t>
    </rPh>
    <rPh sb="15" eb="16">
      <t>シャ</t>
    </rPh>
    <rPh sb="17" eb="18">
      <t>クニ</t>
    </rPh>
    <rPh sb="19" eb="20">
      <t>ケン</t>
    </rPh>
    <rPh sb="21" eb="23">
      <t>ホウコク</t>
    </rPh>
    <rPh sb="23" eb="25">
      <t>ヨウシキ</t>
    </rPh>
    <rPh sb="26" eb="27">
      <t>ア</t>
    </rPh>
    <phoneticPr fontId="2"/>
  </si>
  <si>
    <t xml:space="preserve">　　 </t>
    <phoneticPr fontId="2"/>
  </si>
  <si>
    <t>（5）3歳児健康診査状況</t>
    <phoneticPr fontId="41"/>
  </si>
  <si>
    <t>（単位：人、％）</t>
  </si>
  <si>
    <t>年　度</t>
    <phoneticPr fontId="41"/>
  </si>
  <si>
    <t>該当者</t>
  </si>
  <si>
    <t>受診数</t>
  </si>
  <si>
    <t>受診率</t>
  </si>
  <si>
    <t>経過観
察者数</t>
    <phoneticPr fontId="44"/>
  </si>
  <si>
    <t>経過観察内訳</t>
  </si>
  <si>
    <t>歯科</t>
  </si>
  <si>
    <t>検尿</t>
  </si>
  <si>
    <t>むし歯</t>
  </si>
  <si>
    <t>2次</t>
    <phoneticPr fontId="44"/>
  </si>
  <si>
    <t>（6）母子訪問活動</t>
    <rPh sb="3" eb="5">
      <t>ボシ</t>
    </rPh>
    <rPh sb="5" eb="7">
      <t>ホウモン</t>
    </rPh>
    <rPh sb="7" eb="9">
      <t>カツドウ</t>
    </rPh>
    <phoneticPr fontId="41"/>
  </si>
  <si>
    <t>妊産婦</t>
    <rPh sb="0" eb="3">
      <t>ニンサンプ</t>
    </rPh>
    <phoneticPr fontId="41"/>
  </si>
  <si>
    <t>新生児</t>
    <rPh sb="0" eb="3">
      <t>シンセイジ</t>
    </rPh>
    <phoneticPr fontId="41"/>
  </si>
  <si>
    <t>未熟児</t>
    <rPh sb="0" eb="3">
      <t>ミジュクジ</t>
    </rPh>
    <phoneticPr fontId="41"/>
  </si>
  <si>
    <t>乳　児</t>
    <rPh sb="0" eb="1">
      <t>チチ</t>
    </rPh>
    <rPh sb="2" eb="3">
      <t>コ</t>
    </rPh>
    <phoneticPr fontId="41"/>
  </si>
  <si>
    <t>幼児</t>
    <rPh sb="0" eb="1">
      <t>ヨウ</t>
    </rPh>
    <rPh sb="1" eb="2">
      <t>コ</t>
    </rPh>
    <phoneticPr fontId="41"/>
  </si>
  <si>
    <t>（注）（　）は助産師会委託による妊産婦・新生児訪問</t>
    <rPh sb="1" eb="2">
      <t>チュウ</t>
    </rPh>
    <rPh sb="7" eb="10">
      <t>ジョサンシ</t>
    </rPh>
    <rPh sb="10" eb="11">
      <t>カイ</t>
    </rPh>
    <rPh sb="11" eb="13">
      <t>イタク</t>
    </rPh>
    <rPh sb="16" eb="19">
      <t>ニンサンプ</t>
    </rPh>
    <rPh sb="20" eb="23">
      <t>シンセイジ</t>
    </rPh>
    <rPh sb="23" eb="25">
      <t>ホウモン</t>
    </rPh>
    <phoneticPr fontId="41"/>
  </si>
  <si>
    <t>資料：健康づくり推進課</t>
    <rPh sb="0" eb="1">
      <t>シ</t>
    </rPh>
    <rPh sb="1" eb="2">
      <t>リョウ</t>
    </rPh>
    <rPh sb="3" eb="5">
      <t>ケンコウ</t>
    </rPh>
    <rPh sb="8" eb="10">
      <t>スイシン</t>
    </rPh>
    <rPh sb="10" eb="11">
      <t>カ</t>
    </rPh>
    <phoneticPr fontId="41"/>
  </si>
  <si>
    <t>7-7. 健康づくり事業</t>
    <rPh sb="5" eb="7">
      <t>ケンコウ</t>
    </rPh>
    <rPh sb="10" eb="12">
      <t>ジギョウ</t>
    </rPh>
    <phoneticPr fontId="41"/>
  </si>
  <si>
    <t>（1）成人保健</t>
    <rPh sb="3" eb="5">
      <t>セイジン</t>
    </rPh>
    <rPh sb="5" eb="7">
      <t>ホケン</t>
    </rPh>
    <phoneticPr fontId="41"/>
  </si>
  <si>
    <t>成人健康教育</t>
    <rPh sb="0" eb="2">
      <t>セイジン</t>
    </rPh>
    <rPh sb="2" eb="4">
      <t>ケンコウ</t>
    </rPh>
    <rPh sb="4" eb="6">
      <t>キョウイク</t>
    </rPh>
    <phoneticPr fontId="41"/>
  </si>
  <si>
    <t>ハッポちゃん体操普及</t>
    <rPh sb="6" eb="8">
      <t>タイソウ</t>
    </rPh>
    <rPh sb="8" eb="10">
      <t>フキュウ</t>
    </rPh>
    <phoneticPr fontId="41"/>
  </si>
  <si>
    <t>健康体操教室</t>
    <rPh sb="0" eb="2">
      <t>ケンコウ</t>
    </rPh>
    <rPh sb="2" eb="4">
      <t>タイソウ</t>
    </rPh>
    <rPh sb="4" eb="6">
      <t>キョウシツ</t>
    </rPh>
    <phoneticPr fontId="41"/>
  </si>
  <si>
    <t>（注）成人健康教育には、ハッポちゃん体操普及や健康体操教室の数等を含む。</t>
    <rPh sb="1" eb="2">
      <t>チュウ</t>
    </rPh>
    <rPh sb="3" eb="5">
      <t>セイジン</t>
    </rPh>
    <rPh sb="5" eb="7">
      <t>ケンコウ</t>
    </rPh>
    <rPh sb="7" eb="8">
      <t>キョウ</t>
    </rPh>
    <rPh sb="8" eb="9">
      <t>イク</t>
    </rPh>
    <phoneticPr fontId="41"/>
  </si>
  <si>
    <t>（2）母子保健</t>
    <rPh sb="3" eb="5">
      <t>ボシ</t>
    </rPh>
    <rPh sb="5" eb="7">
      <t>ホケン</t>
    </rPh>
    <phoneticPr fontId="41"/>
  </si>
  <si>
    <t>母親学級・両親学級</t>
    <phoneticPr fontId="44"/>
  </si>
  <si>
    <t>3日間参加</t>
    <rPh sb="1" eb="3">
      <t>カカン</t>
    </rPh>
    <rPh sb="3" eb="5">
      <t>サンカ</t>
    </rPh>
    <phoneticPr fontId="41"/>
  </si>
  <si>
    <t>3日目のみ参加</t>
    <rPh sb="1" eb="3">
      <t>カメ</t>
    </rPh>
    <rPh sb="5" eb="7">
      <t>サンカ</t>
    </rPh>
    <phoneticPr fontId="41"/>
  </si>
  <si>
    <t xml:space="preserve"> (140 他1)</t>
    <rPh sb="6" eb="7">
      <t>ホカ</t>
    </rPh>
    <phoneticPr fontId="2"/>
  </si>
  <si>
    <t xml:space="preserve"> (68 他1)</t>
    <rPh sb="5" eb="6">
      <t>ホカ</t>
    </rPh>
    <phoneticPr fontId="2"/>
  </si>
  <si>
    <t xml:space="preserve"> (116)</t>
    <phoneticPr fontId="2"/>
  </si>
  <si>
    <t xml:space="preserve"> (57)</t>
    <phoneticPr fontId="2"/>
  </si>
  <si>
    <t>（178）</t>
    <phoneticPr fontId="2"/>
  </si>
  <si>
    <t>（73 他2）</t>
    <rPh sb="4" eb="5">
      <t>ホカ</t>
    </rPh>
    <phoneticPr fontId="41"/>
  </si>
  <si>
    <t>（注）（ ）内は夫等（再掲）</t>
    <rPh sb="1" eb="2">
      <t>チュウイ</t>
    </rPh>
    <rPh sb="6" eb="7">
      <t>ナイ</t>
    </rPh>
    <rPh sb="8" eb="9">
      <t>フウフ</t>
    </rPh>
    <rPh sb="9" eb="10">
      <t>トウ</t>
    </rPh>
    <rPh sb="11" eb="12">
      <t>サイ</t>
    </rPh>
    <rPh sb="12" eb="13">
      <t>ケイ</t>
    </rPh>
    <phoneticPr fontId="41"/>
  </si>
  <si>
    <t>7-8. 栄養指導</t>
    <phoneticPr fontId="41"/>
  </si>
  <si>
    <t>母親学級</t>
  </si>
  <si>
    <t>離乳食教室</t>
    <rPh sb="3" eb="5">
      <t>キョウシツ</t>
    </rPh>
    <phoneticPr fontId="2"/>
  </si>
  <si>
    <t>1歳6か月児</t>
  </si>
  <si>
    <t>3歳児</t>
  </si>
  <si>
    <t>成人健康教室</t>
  </si>
  <si>
    <t>その他</t>
  </si>
  <si>
    <t>（注）（ ）内は母子分（再掲）</t>
    <rPh sb="1" eb="2">
      <t>チュウ</t>
    </rPh>
    <rPh sb="6" eb="7">
      <t>ナイ</t>
    </rPh>
    <rPh sb="8" eb="11">
      <t>ボシブン</t>
    </rPh>
    <rPh sb="12" eb="14">
      <t>サイケイ</t>
    </rPh>
    <phoneticPr fontId="48"/>
  </si>
  <si>
    <t>7-9. 移動献血車による献血実施状況</t>
    <rPh sb="5" eb="7">
      <t>イドウ</t>
    </rPh>
    <rPh sb="7" eb="9">
      <t>ケンケツ</t>
    </rPh>
    <rPh sb="9" eb="10">
      <t>シャ</t>
    </rPh>
    <rPh sb="13" eb="15">
      <t>ケンケツ</t>
    </rPh>
    <rPh sb="15" eb="17">
      <t>ジッシ</t>
    </rPh>
    <rPh sb="17" eb="19">
      <t>ジョウキョウ</t>
    </rPh>
    <phoneticPr fontId="41"/>
  </si>
  <si>
    <t>受付者数</t>
    <rPh sb="0" eb="1">
      <t>ウケ</t>
    </rPh>
    <rPh sb="1" eb="2">
      <t>ヅケ</t>
    </rPh>
    <phoneticPr fontId="41"/>
  </si>
  <si>
    <t>献　血　者　数</t>
    <rPh sb="0" eb="1">
      <t>ケン</t>
    </rPh>
    <rPh sb="2" eb="3">
      <t>チ</t>
    </rPh>
    <rPh sb="4" eb="5">
      <t>シャ</t>
    </rPh>
    <rPh sb="6" eb="7">
      <t>カズ</t>
    </rPh>
    <phoneticPr fontId="41"/>
  </si>
  <si>
    <t>200ml</t>
    <phoneticPr fontId="41"/>
  </si>
  <si>
    <t>400ml</t>
    <phoneticPr fontId="41"/>
  </si>
  <si>
    <t>成　分</t>
    <rPh sb="0" eb="1">
      <t>シゲル</t>
    </rPh>
    <rPh sb="2" eb="3">
      <t>ブン</t>
    </rPh>
    <phoneticPr fontId="41"/>
  </si>
  <si>
    <t>資料：越谷市保健所・生活衛生課</t>
    <rPh sb="3" eb="6">
      <t>コシガヤシ</t>
    </rPh>
    <rPh sb="6" eb="9">
      <t>ホケンジョ</t>
    </rPh>
    <rPh sb="10" eb="12">
      <t>セイカツ</t>
    </rPh>
    <rPh sb="12" eb="15">
      <t>エイセイカ</t>
    </rPh>
    <rPh sb="14" eb="15">
      <t>カ</t>
    </rPh>
    <phoneticPr fontId="41"/>
  </si>
  <si>
    <t>7-10. 結核新登録者数</t>
    <rPh sb="6" eb="8">
      <t>ケッカク</t>
    </rPh>
    <rPh sb="8" eb="9">
      <t>シン</t>
    </rPh>
    <rPh sb="9" eb="11">
      <t>トウロク</t>
    </rPh>
    <rPh sb="11" eb="12">
      <t>シャ</t>
    </rPh>
    <rPh sb="12" eb="13">
      <t>スウ</t>
    </rPh>
    <phoneticPr fontId="41"/>
  </si>
  <si>
    <t>各年12月31日</t>
    <rPh sb="0" eb="1">
      <t>カク</t>
    </rPh>
    <rPh sb="1" eb="2">
      <t>ネン</t>
    </rPh>
    <phoneticPr fontId="2"/>
  </si>
  <si>
    <t>(単位：人)</t>
    <phoneticPr fontId="41"/>
  </si>
  <si>
    <t>総　数</t>
    <rPh sb="0" eb="1">
      <t>フサ</t>
    </rPh>
    <rPh sb="2" eb="3">
      <t>カズ</t>
    </rPh>
    <phoneticPr fontId="41"/>
  </si>
  <si>
    <t>肺 結 核 活 動 性</t>
    <rPh sb="0" eb="1">
      <t>ハイ</t>
    </rPh>
    <rPh sb="2" eb="3">
      <t>ムスブ</t>
    </rPh>
    <rPh sb="4" eb="5">
      <t>カク</t>
    </rPh>
    <rPh sb="6" eb="7">
      <t>カツ</t>
    </rPh>
    <rPh sb="8" eb="9">
      <t>ドウ</t>
    </rPh>
    <rPh sb="10" eb="11">
      <t>セイ</t>
    </rPh>
    <phoneticPr fontId="41"/>
  </si>
  <si>
    <t>肺外結核
活動性</t>
    <rPh sb="0" eb="1">
      <t>ハイ</t>
    </rPh>
    <rPh sb="1" eb="2">
      <t>ソト</t>
    </rPh>
    <rPh sb="2" eb="4">
      <t>ケッカク</t>
    </rPh>
    <rPh sb="5" eb="8">
      <t>カツドウセイ</t>
    </rPh>
    <phoneticPr fontId="41"/>
  </si>
  <si>
    <t>不活動性
結核</t>
    <rPh sb="0" eb="1">
      <t>フ</t>
    </rPh>
    <rPh sb="1" eb="4">
      <t>カツドウセイ</t>
    </rPh>
    <rPh sb="5" eb="7">
      <t>ケッカク</t>
    </rPh>
    <phoneticPr fontId="41"/>
  </si>
  <si>
    <t>活動性
不明</t>
    <rPh sb="0" eb="3">
      <t>カツドウセイ</t>
    </rPh>
    <rPh sb="4" eb="6">
      <t>フメイ</t>
    </rPh>
    <phoneticPr fontId="41"/>
  </si>
  <si>
    <t>潜在性結核感染症（別掲）</t>
    <rPh sb="0" eb="3">
      <t>センザイセイ</t>
    </rPh>
    <rPh sb="3" eb="5">
      <t>ケッカク</t>
    </rPh>
    <rPh sb="5" eb="8">
      <t>カンセンショウ</t>
    </rPh>
    <rPh sb="9" eb="11">
      <t>ベッケイ</t>
    </rPh>
    <phoneticPr fontId="41"/>
  </si>
  <si>
    <t>小計</t>
    <rPh sb="0" eb="1">
      <t>ショウ</t>
    </rPh>
    <rPh sb="1" eb="2">
      <t>ケイ</t>
    </rPh>
    <phoneticPr fontId="41"/>
  </si>
  <si>
    <t>喀痰塗抹
陽性</t>
    <rPh sb="0" eb="2">
      <t>カクタン</t>
    </rPh>
    <rPh sb="2" eb="3">
      <t>ト</t>
    </rPh>
    <rPh sb="3" eb="4">
      <t>マツ</t>
    </rPh>
    <rPh sb="5" eb="7">
      <t>ヨウセイ</t>
    </rPh>
    <phoneticPr fontId="41"/>
  </si>
  <si>
    <t>その他の結核
菌陽性</t>
    <rPh sb="2" eb="3">
      <t>タ</t>
    </rPh>
    <rPh sb="4" eb="6">
      <t>ケッカク</t>
    </rPh>
    <rPh sb="7" eb="8">
      <t>キン</t>
    </rPh>
    <rPh sb="8" eb="10">
      <t>ヨウセイ</t>
    </rPh>
    <phoneticPr fontId="41"/>
  </si>
  <si>
    <t>菌陰性
その他</t>
    <rPh sb="0" eb="1">
      <t>キン</t>
    </rPh>
    <rPh sb="1" eb="3">
      <t>インセイ</t>
    </rPh>
    <rPh sb="6" eb="7">
      <t>タ</t>
    </rPh>
    <phoneticPr fontId="41"/>
  </si>
  <si>
    <t>資料：越谷市保健所・感染症保健対策課</t>
    <rPh sb="0" eb="2">
      <t>シリョウ</t>
    </rPh>
    <rPh sb="3" eb="6">
      <t>コシガヤシ</t>
    </rPh>
    <rPh sb="6" eb="9">
      <t>ホケンジョ</t>
    </rPh>
    <rPh sb="10" eb="13">
      <t>カンセンショウ</t>
    </rPh>
    <rPh sb="13" eb="15">
      <t>ホケン</t>
    </rPh>
    <rPh sb="15" eb="17">
      <t>タイサク</t>
    </rPh>
    <rPh sb="17" eb="18">
      <t>カ</t>
    </rPh>
    <phoneticPr fontId="41"/>
  </si>
  <si>
    <t>7-11. 結核患者登録者数（年末時）</t>
    <rPh sb="6" eb="8">
      <t>ケッカク</t>
    </rPh>
    <rPh sb="8" eb="10">
      <t>カンジャ</t>
    </rPh>
    <rPh sb="10" eb="13">
      <t>トウロクシャ</t>
    </rPh>
    <rPh sb="13" eb="14">
      <t>スウ</t>
    </rPh>
    <rPh sb="15" eb="17">
      <t>ネンマツ</t>
    </rPh>
    <rPh sb="17" eb="18">
      <t>ジ</t>
    </rPh>
    <phoneticPr fontId="41"/>
  </si>
  <si>
    <t>7-12. 結核健康診断受診状況</t>
    <phoneticPr fontId="41"/>
  </si>
  <si>
    <t>年　</t>
  </si>
  <si>
    <t>受診者</t>
    <phoneticPr fontId="41"/>
  </si>
  <si>
    <t>精密検査受診者</t>
  </si>
  <si>
    <t>肺結核</t>
    <rPh sb="0" eb="3">
      <t>ハイケッカク</t>
    </rPh>
    <phoneticPr fontId="41"/>
  </si>
  <si>
    <t>7-13. 予防接種実施状況</t>
    <phoneticPr fontId="41"/>
  </si>
  <si>
    <t>令和4年度</t>
    <rPh sb="0" eb="2">
      <t>レイワ</t>
    </rPh>
    <rPh sb="3" eb="5">
      <t>ネンド</t>
    </rPh>
    <phoneticPr fontId="41"/>
  </si>
  <si>
    <t>種　　　　　　別</t>
  </si>
  <si>
    <t>該当者数</t>
  </si>
  <si>
    <t>接種者数</t>
    <rPh sb="0" eb="2">
      <t>セッシュ</t>
    </rPh>
    <phoneticPr fontId="41"/>
  </si>
  <si>
    <t>接種率</t>
    <rPh sb="0" eb="2">
      <t>セッシュ</t>
    </rPh>
    <phoneticPr fontId="41"/>
  </si>
  <si>
    <t>乳幼児</t>
  </si>
  <si>
    <t>ロタ（1価）</t>
    <rPh sb="4" eb="5">
      <t>アタイ</t>
    </rPh>
    <phoneticPr fontId="2"/>
  </si>
  <si>
    <t>ロタ（5価）</t>
    <rPh sb="4" eb="5">
      <t>アタイ</t>
    </rPh>
    <phoneticPr fontId="2"/>
  </si>
  <si>
    <t>B型肝炎（1回目）</t>
    <rPh sb="1" eb="2">
      <t>ガタ</t>
    </rPh>
    <rPh sb="2" eb="4">
      <t>カンエン</t>
    </rPh>
    <rPh sb="6" eb="8">
      <t>カイメ</t>
    </rPh>
    <phoneticPr fontId="41"/>
  </si>
  <si>
    <t>B型肝炎（2回目）</t>
    <rPh sb="1" eb="2">
      <t>ガタ</t>
    </rPh>
    <rPh sb="2" eb="4">
      <t>カンエン</t>
    </rPh>
    <rPh sb="6" eb="8">
      <t>カイメ</t>
    </rPh>
    <phoneticPr fontId="41"/>
  </si>
  <si>
    <t>B型肝炎（3回目）</t>
    <rPh sb="1" eb="2">
      <t>ガタ</t>
    </rPh>
    <rPh sb="2" eb="4">
      <t>カンエン</t>
    </rPh>
    <rPh sb="6" eb="8">
      <t>カイメ</t>
    </rPh>
    <phoneticPr fontId="41"/>
  </si>
  <si>
    <t>ヒブ（初回）</t>
    <rPh sb="3" eb="5">
      <t>ショカイ</t>
    </rPh>
    <phoneticPr fontId="41"/>
  </si>
  <si>
    <t>ヒブ（追加）</t>
    <rPh sb="3" eb="5">
      <t>ツイカ</t>
    </rPh>
    <phoneticPr fontId="41"/>
  </si>
  <si>
    <t>小児用肺炎球菌（初回）</t>
    <rPh sb="0" eb="3">
      <t>ショウニヨウ</t>
    </rPh>
    <rPh sb="3" eb="5">
      <t>ハイエン</t>
    </rPh>
    <rPh sb="5" eb="7">
      <t>キュウキン</t>
    </rPh>
    <rPh sb="8" eb="10">
      <t>ショカイ</t>
    </rPh>
    <phoneticPr fontId="41"/>
  </si>
  <si>
    <t>小児用肺炎球菌（追加）</t>
    <rPh sb="0" eb="3">
      <t>ショウニヨウ</t>
    </rPh>
    <rPh sb="3" eb="5">
      <t>ハイエン</t>
    </rPh>
    <rPh sb="5" eb="7">
      <t>キュウキン</t>
    </rPh>
    <rPh sb="8" eb="10">
      <t>ツイカ</t>
    </rPh>
    <phoneticPr fontId="41"/>
  </si>
  <si>
    <t>ＢＣＧ</t>
    <phoneticPr fontId="41"/>
  </si>
  <si>
    <t>ポリオ　（初回）</t>
    <rPh sb="5" eb="7">
      <t>ショカイ</t>
    </rPh>
    <phoneticPr fontId="41"/>
  </si>
  <si>
    <t xml:space="preserve">- </t>
    <phoneticPr fontId="2"/>
  </si>
  <si>
    <t>ポリオ　（追加）</t>
    <rPh sb="5" eb="7">
      <t>ツイカ</t>
    </rPh>
    <phoneticPr fontId="41"/>
  </si>
  <si>
    <t>4種混合（1期初回）</t>
    <phoneticPr fontId="41"/>
  </si>
  <si>
    <t>4種混合（1期追加）</t>
    <rPh sb="1" eb="2">
      <t>シュ</t>
    </rPh>
    <rPh sb="2" eb="4">
      <t>コンゴウ</t>
    </rPh>
    <rPh sb="6" eb="7">
      <t>キ</t>
    </rPh>
    <rPh sb="7" eb="9">
      <t>ツイカ</t>
    </rPh>
    <phoneticPr fontId="41"/>
  </si>
  <si>
    <t>麻しん（はしか）・風しん（1期）</t>
    <rPh sb="9" eb="10">
      <t>フウ</t>
    </rPh>
    <rPh sb="14" eb="15">
      <t>キ</t>
    </rPh>
    <phoneticPr fontId="41"/>
  </si>
  <si>
    <t>麻しん（はしか）・風しん（2期）</t>
    <rPh sb="9" eb="10">
      <t>フウ</t>
    </rPh>
    <rPh sb="14" eb="15">
      <t>キ</t>
    </rPh>
    <phoneticPr fontId="41"/>
  </si>
  <si>
    <t>水痘</t>
    <rPh sb="0" eb="2">
      <t>スイトウ</t>
    </rPh>
    <phoneticPr fontId="41"/>
  </si>
  <si>
    <t>日本脳炎（1期初回）</t>
    <phoneticPr fontId="44"/>
  </si>
  <si>
    <t>日本脳炎（1期追加）</t>
    <phoneticPr fontId="44"/>
  </si>
  <si>
    <t>児童等</t>
    <rPh sb="0" eb="2">
      <t>ジドウ</t>
    </rPh>
    <rPh sb="2" eb="3">
      <t>トウ</t>
    </rPh>
    <phoneticPr fontId="41"/>
  </si>
  <si>
    <t>日本脳炎（2期）</t>
    <rPh sb="6" eb="7">
      <t>キ</t>
    </rPh>
    <phoneticPr fontId="41"/>
  </si>
  <si>
    <t>2種混合（2期）</t>
    <phoneticPr fontId="41"/>
  </si>
  <si>
    <t>子宮頸がん予防</t>
    <rPh sb="0" eb="2">
      <t>シキュウ</t>
    </rPh>
    <rPh sb="2" eb="3">
      <t>ケイ</t>
    </rPh>
    <rPh sb="5" eb="7">
      <t>ヨボウ</t>
    </rPh>
    <phoneticPr fontId="41"/>
  </si>
  <si>
    <t>高齢者</t>
    <phoneticPr fontId="41"/>
  </si>
  <si>
    <t>インフルエンザ</t>
    <phoneticPr fontId="41"/>
  </si>
  <si>
    <t>肺炎球菌</t>
    <rPh sb="0" eb="2">
      <t>ハイエン</t>
    </rPh>
    <rPh sb="2" eb="4">
      <t>キュウキン</t>
    </rPh>
    <phoneticPr fontId="41"/>
  </si>
  <si>
    <t>生後6か月以上</t>
    <rPh sb="0" eb="2">
      <t>セイゴ</t>
    </rPh>
    <rPh sb="4" eb="5">
      <t>ゲツ</t>
    </rPh>
    <rPh sb="5" eb="7">
      <t>イジョウ</t>
    </rPh>
    <phoneticPr fontId="2"/>
  </si>
  <si>
    <t>新型コロナウイルス(1回目)</t>
    <rPh sb="0" eb="2">
      <t>シンガタ</t>
    </rPh>
    <rPh sb="11" eb="13">
      <t>カイメ</t>
    </rPh>
    <phoneticPr fontId="2"/>
  </si>
  <si>
    <t>新型コロナウイルス(2回目)</t>
    <rPh sb="0" eb="2">
      <t>シンガタ</t>
    </rPh>
    <rPh sb="11" eb="13">
      <t>カイメ</t>
    </rPh>
    <phoneticPr fontId="2"/>
  </si>
  <si>
    <t>新型コロナウイルス(3回目)</t>
    <rPh sb="0" eb="2">
      <t>シンガタ</t>
    </rPh>
    <rPh sb="11" eb="13">
      <t>カイメ</t>
    </rPh>
    <phoneticPr fontId="2"/>
  </si>
  <si>
    <t>新型コロナウイルス(4回目)</t>
    <rPh sb="0" eb="2">
      <t>シンガタ</t>
    </rPh>
    <rPh sb="11" eb="13">
      <t>カイメ</t>
    </rPh>
    <phoneticPr fontId="2"/>
  </si>
  <si>
    <t>新型コロナウイルス(5回目)</t>
    <rPh sb="0" eb="2">
      <t>シンガタ</t>
    </rPh>
    <rPh sb="11" eb="13">
      <t>カイメ</t>
    </rPh>
    <phoneticPr fontId="2"/>
  </si>
  <si>
    <t>（注1）平成24年11月1日から4種混合（3種混合+不活化ポリオ）ワクチン使用開始</t>
    <rPh sb="1" eb="2">
      <t>チュウ</t>
    </rPh>
    <rPh sb="4" eb="6">
      <t>ヘイセイ</t>
    </rPh>
    <rPh sb="8" eb="9">
      <t>ネン</t>
    </rPh>
    <rPh sb="11" eb="12">
      <t>ツキ</t>
    </rPh>
    <rPh sb="13" eb="14">
      <t>ヒ</t>
    </rPh>
    <rPh sb="17" eb="18">
      <t>シュ</t>
    </rPh>
    <rPh sb="18" eb="20">
      <t>コンゴウ</t>
    </rPh>
    <rPh sb="22" eb="23">
      <t>シュ</t>
    </rPh>
    <rPh sb="23" eb="25">
      <t>コンゴウ</t>
    </rPh>
    <rPh sb="26" eb="27">
      <t>フ</t>
    </rPh>
    <rPh sb="27" eb="29">
      <t>カツカ</t>
    </rPh>
    <rPh sb="37" eb="39">
      <t>シヨウ</t>
    </rPh>
    <rPh sb="39" eb="41">
      <t>カイシ</t>
    </rPh>
    <phoneticPr fontId="41"/>
  </si>
  <si>
    <t>（注2）注1のとおり、4種混合が開始となったことから、ポリオ単独の該当者数は不詳</t>
    <rPh sb="1" eb="2">
      <t>チュウ</t>
    </rPh>
    <rPh sb="4" eb="5">
      <t>チュウ</t>
    </rPh>
    <rPh sb="12" eb="13">
      <t>シュ</t>
    </rPh>
    <rPh sb="13" eb="15">
      <t>コンゴウ</t>
    </rPh>
    <rPh sb="16" eb="18">
      <t>カイシ</t>
    </rPh>
    <rPh sb="30" eb="32">
      <t>タンドク</t>
    </rPh>
    <rPh sb="33" eb="36">
      <t>ガイトウシャ</t>
    </rPh>
    <rPh sb="36" eb="37">
      <t>スウ</t>
    </rPh>
    <rPh sb="38" eb="40">
      <t>フショウ</t>
    </rPh>
    <phoneticPr fontId="41"/>
  </si>
  <si>
    <t>（注3) 水痘が平成26年10月1日から開始</t>
    <rPh sb="1" eb="2">
      <t>チュウ</t>
    </rPh>
    <rPh sb="5" eb="7">
      <t>スイトウ</t>
    </rPh>
    <rPh sb="8" eb="10">
      <t>ヘイセイ</t>
    </rPh>
    <rPh sb="12" eb="13">
      <t>ネン</t>
    </rPh>
    <rPh sb="15" eb="16">
      <t>ガツ</t>
    </rPh>
    <rPh sb="17" eb="18">
      <t>ニチ</t>
    </rPh>
    <rPh sb="20" eb="22">
      <t>カイシ</t>
    </rPh>
    <phoneticPr fontId="41"/>
  </si>
  <si>
    <t>（注4）B型肝炎が平成28年10月1日から開始</t>
    <rPh sb="1" eb="2">
      <t>チュウ</t>
    </rPh>
    <phoneticPr fontId="2"/>
  </si>
  <si>
    <t>（注5）ロタが令和2年10月1日から開始</t>
    <rPh sb="1" eb="2">
      <t>チュウ</t>
    </rPh>
    <rPh sb="7" eb="9">
      <t>レイワ</t>
    </rPh>
    <phoneticPr fontId="2"/>
  </si>
  <si>
    <t>（注6）新型コロナウイルス　※VRS登録者数より算出（累計）</t>
    <rPh sb="1" eb="2">
      <t>チュウ</t>
    </rPh>
    <rPh sb="4" eb="6">
      <t>シンガタ</t>
    </rPh>
    <rPh sb="18" eb="22">
      <t>トウロクシャスウ</t>
    </rPh>
    <rPh sb="24" eb="26">
      <t>サンシュツ</t>
    </rPh>
    <rPh sb="27" eb="29">
      <t>ルイケイ</t>
    </rPh>
    <phoneticPr fontId="2"/>
  </si>
  <si>
    <t>7-14. 施設の規模</t>
    <rPh sb="6" eb="8">
      <t>シセツ</t>
    </rPh>
    <rPh sb="9" eb="11">
      <t>キボ</t>
    </rPh>
    <phoneticPr fontId="41"/>
  </si>
  <si>
    <t>令和5年3月31日</t>
    <rPh sb="0" eb="2">
      <t>レイワ</t>
    </rPh>
    <rPh sb="3" eb="4">
      <t>ネン</t>
    </rPh>
    <phoneticPr fontId="2"/>
  </si>
  <si>
    <t>敷地面積（㎡）</t>
    <rPh sb="0" eb="2">
      <t>シキチ</t>
    </rPh>
    <rPh sb="2" eb="4">
      <t>メンセキ</t>
    </rPh>
    <phoneticPr fontId="41"/>
  </si>
  <si>
    <t>床面積（㎡）</t>
    <rPh sb="0" eb="1">
      <t>ユカ</t>
    </rPh>
    <rPh sb="1" eb="3">
      <t>メンセキ</t>
    </rPh>
    <phoneticPr fontId="41"/>
  </si>
  <si>
    <t>病院本館</t>
    <rPh sb="0" eb="2">
      <t>ビョウイン</t>
    </rPh>
    <rPh sb="2" eb="4">
      <t>ホンカン</t>
    </rPh>
    <phoneticPr fontId="41"/>
  </si>
  <si>
    <t xml:space="preserve">}      </t>
    <phoneticPr fontId="41"/>
  </si>
  <si>
    <t>エネルギーセンター</t>
    <phoneticPr fontId="41"/>
  </si>
  <si>
    <t>研修センター</t>
    <rPh sb="0" eb="2">
      <t>ケンシュウ</t>
    </rPh>
    <phoneticPr fontId="41"/>
  </si>
  <si>
    <t>資料：市立病院</t>
    <rPh sb="0" eb="2">
      <t>シリョウ</t>
    </rPh>
    <rPh sb="3" eb="5">
      <t>シリツ</t>
    </rPh>
    <rPh sb="5" eb="7">
      <t>ビョウイン</t>
    </rPh>
    <phoneticPr fontId="41"/>
  </si>
  <si>
    <t>7-15. 年次別職員数</t>
    <phoneticPr fontId="41"/>
  </si>
  <si>
    <t>各年3月31日</t>
  </si>
  <si>
    <t>区  分</t>
    <phoneticPr fontId="2"/>
  </si>
  <si>
    <t>令和3年</t>
    <rPh sb="0" eb="2">
      <t>レイワ</t>
    </rPh>
    <rPh sb="3" eb="4">
      <t>ネン</t>
    </rPh>
    <phoneticPr fontId="41"/>
  </si>
  <si>
    <t>5年</t>
    <rPh sb="1" eb="2">
      <t>ネン</t>
    </rPh>
    <phoneticPr fontId="41"/>
  </si>
  <si>
    <t>総  数</t>
    <phoneticPr fontId="2"/>
  </si>
  <si>
    <t>医  師</t>
  </si>
  <si>
    <t>看護師</t>
  </si>
  <si>
    <t>助産師</t>
  </si>
  <si>
    <t>准看護師</t>
  </si>
  <si>
    <t>医療技術員</t>
  </si>
  <si>
    <t>理学療法士</t>
  </si>
  <si>
    <t>作業療法士</t>
  </si>
  <si>
    <t>言語聴覚士</t>
    <rPh sb="0" eb="2">
      <t>ゲンゴ</t>
    </rPh>
    <rPh sb="2" eb="4">
      <t>チョウカク</t>
    </rPh>
    <rPh sb="4" eb="5">
      <t>シ</t>
    </rPh>
    <phoneticPr fontId="41"/>
  </si>
  <si>
    <t>診療放射線技師</t>
  </si>
  <si>
    <t>臨床検査技師</t>
  </si>
  <si>
    <t>臨床工学技師</t>
    <rPh sb="0" eb="2">
      <t>リンショウ</t>
    </rPh>
    <rPh sb="2" eb="4">
      <t>コウガク</t>
    </rPh>
    <rPh sb="4" eb="6">
      <t>ギシ</t>
    </rPh>
    <phoneticPr fontId="41"/>
  </si>
  <si>
    <t>薬剤師</t>
  </si>
  <si>
    <t>栄養士</t>
  </si>
  <si>
    <t>視能訓練士</t>
  </si>
  <si>
    <t>事務
職員</t>
  </si>
  <si>
    <t>事務職員</t>
  </si>
  <si>
    <t>技術職員</t>
  </si>
  <si>
    <t>その他
の職員</t>
  </si>
  <si>
    <t>調理師</t>
  </si>
  <si>
    <t>業務員</t>
  </si>
  <si>
    <t>（注1）（　）内の数は育休者数</t>
    <rPh sb="1" eb="2">
      <t>チュウ</t>
    </rPh>
    <phoneticPr fontId="44"/>
  </si>
  <si>
    <t>資料：市立病院</t>
    <rPh sb="0" eb="2">
      <t>シリョウ</t>
    </rPh>
    <rPh sb="3" eb="7">
      <t>シリツビョウイン</t>
    </rPh>
    <rPh sb="5" eb="7">
      <t>ビョウイン</t>
    </rPh>
    <phoneticPr fontId="41"/>
  </si>
  <si>
    <t>（注2）医師数には任期付を含む。</t>
    <rPh sb="4" eb="7">
      <t>イシスウ</t>
    </rPh>
    <rPh sb="9" eb="11">
      <t>ニンキ</t>
    </rPh>
    <rPh sb="11" eb="12">
      <t>ツキ</t>
    </rPh>
    <rPh sb="13" eb="14">
      <t>フク</t>
    </rPh>
    <phoneticPr fontId="2"/>
  </si>
  <si>
    <t>7-16. 職員数の状況</t>
    <phoneticPr fontId="41"/>
  </si>
  <si>
    <t>令和5年3月31日</t>
    <rPh sb="0" eb="2">
      <t>レイワ</t>
    </rPh>
    <phoneticPr fontId="2"/>
  </si>
  <si>
    <t>職　種</t>
  </si>
  <si>
    <t>実　　人　　員　（注2・3）</t>
    <rPh sb="9" eb="10">
      <t>チュウ</t>
    </rPh>
    <phoneticPr fontId="41"/>
  </si>
  <si>
    <t>換算人員</t>
  </si>
  <si>
    <t>100床当り
換算人員</t>
  </si>
  <si>
    <t>医師１人当
り職員数</t>
  </si>
  <si>
    <t>正　規</t>
    <phoneticPr fontId="44"/>
  </si>
  <si>
    <t>非常勤</t>
  </si>
  <si>
    <t>計</t>
  </si>
  <si>
    <t>医  師（注1）</t>
    <phoneticPr fontId="2"/>
  </si>
  <si>
    <t>リハビリテー
ション科</t>
    <phoneticPr fontId="2"/>
  </si>
  <si>
    <t>理学療養士</t>
  </si>
  <si>
    <t>放射線科</t>
  </si>
  <si>
    <t>臨床検査科</t>
  </si>
  <si>
    <t>臨床工学科</t>
    <rPh sb="0" eb="2">
      <t>リンショウ</t>
    </rPh>
    <rPh sb="2" eb="5">
      <t>コウガクカ</t>
    </rPh>
    <phoneticPr fontId="41"/>
  </si>
  <si>
    <t>臨床工学技士</t>
    <rPh sb="0" eb="2">
      <t>リンショウ</t>
    </rPh>
    <rPh sb="2" eb="4">
      <t>コウガク</t>
    </rPh>
    <rPh sb="4" eb="6">
      <t>ギシ</t>
    </rPh>
    <phoneticPr fontId="41"/>
  </si>
  <si>
    <t>薬剤科</t>
  </si>
  <si>
    <t>栄養科</t>
  </si>
  <si>
    <t>調理師(員)</t>
  </si>
  <si>
    <t>事務職員</t>
    <phoneticPr fontId="44"/>
  </si>
  <si>
    <t>眼　科</t>
    <rPh sb="0" eb="1">
      <t>メ</t>
    </rPh>
    <rPh sb="2" eb="3">
      <t>カ</t>
    </rPh>
    <phoneticPr fontId="41"/>
  </si>
  <si>
    <t>視能訓練士</t>
    <rPh sb="0" eb="5">
      <t>シノウクンレンシ</t>
    </rPh>
    <phoneticPr fontId="41"/>
  </si>
  <si>
    <t>看護部</t>
  </si>
  <si>
    <t>医療業務員</t>
    <rPh sb="0" eb="2">
      <t>イリョウ</t>
    </rPh>
    <rPh sb="2" eb="5">
      <t>ギョウムイン</t>
    </rPh>
    <phoneticPr fontId="41"/>
  </si>
  <si>
    <t>庶務課</t>
    <rPh sb="0" eb="2">
      <t>ショム</t>
    </rPh>
    <rPh sb="2" eb="3">
      <t>カ</t>
    </rPh>
    <phoneticPr fontId="41"/>
  </si>
  <si>
    <t>技術職員</t>
    <rPh sb="0" eb="2">
      <t>ギジュツ</t>
    </rPh>
    <rPh sb="2" eb="4">
      <t>ショクイン</t>
    </rPh>
    <phoneticPr fontId="41"/>
  </si>
  <si>
    <t>医事課</t>
    <rPh sb="0" eb="2">
      <t>イジ</t>
    </rPh>
    <rPh sb="2" eb="3">
      <t>カ</t>
    </rPh>
    <phoneticPr fontId="41"/>
  </si>
  <si>
    <t>合  計</t>
  </si>
  <si>
    <t>（注1）臨床研修医13名を含む（他院からの臨床研修医は除く）。</t>
    <rPh sb="13" eb="14">
      <t>フク</t>
    </rPh>
    <phoneticPr fontId="11"/>
  </si>
  <si>
    <r>
      <t>（注2）育休者31名（正規:医師2名、看護職員27名、</t>
    </r>
    <r>
      <rPr>
        <sz val="10"/>
        <color theme="1"/>
        <rFont val="ＭＳ 明朝"/>
        <family val="1"/>
        <charset val="128"/>
      </rPr>
      <t>薬剤師</t>
    </r>
    <r>
      <rPr>
        <sz val="10"/>
        <rFont val="ＭＳ 明朝"/>
        <family val="1"/>
        <charset val="128"/>
      </rPr>
      <t>1名、事務1名）を含む。</t>
    </r>
    <rPh sb="11" eb="13">
      <t>セイキ</t>
    </rPh>
    <rPh sb="25" eb="26">
      <t>メイ</t>
    </rPh>
    <rPh sb="27" eb="30">
      <t>ヤクザイシ</t>
    </rPh>
    <rPh sb="39" eb="40">
      <t>フク</t>
    </rPh>
    <phoneticPr fontId="11"/>
  </si>
  <si>
    <t>（注3）実人員には、再任用9名・任期付28名を含む。</t>
    <rPh sb="1" eb="2">
      <t>チュウ</t>
    </rPh>
    <rPh sb="4" eb="5">
      <t>ジツ</t>
    </rPh>
    <rPh sb="5" eb="7">
      <t>ジンイン</t>
    </rPh>
    <rPh sb="10" eb="13">
      <t>サイニンヨウ</t>
    </rPh>
    <rPh sb="14" eb="15">
      <t>メイ</t>
    </rPh>
    <rPh sb="16" eb="18">
      <t>ニンキ</t>
    </rPh>
    <rPh sb="18" eb="19">
      <t>ツキ</t>
    </rPh>
    <rPh sb="21" eb="22">
      <t>メイ</t>
    </rPh>
    <rPh sb="23" eb="24">
      <t>フク</t>
    </rPh>
    <phoneticPr fontId="52"/>
  </si>
  <si>
    <t>7-17. 入院患者延人数</t>
    <rPh sb="6" eb="8">
      <t>ニュウイン</t>
    </rPh>
    <rPh sb="8" eb="10">
      <t>カンジャ</t>
    </rPh>
    <rPh sb="10" eb="11">
      <t>ノ</t>
    </rPh>
    <rPh sb="11" eb="12">
      <t>ジン</t>
    </rPh>
    <rPh sb="12" eb="13">
      <t>カズ</t>
    </rPh>
    <phoneticPr fontId="41"/>
  </si>
  <si>
    <t>科　目</t>
    <rPh sb="0" eb="1">
      <t>カ</t>
    </rPh>
    <rPh sb="2" eb="3">
      <t>メ</t>
    </rPh>
    <phoneticPr fontId="41"/>
  </si>
  <si>
    <t>内科</t>
    <rPh sb="0" eb="1">
      <t>ウチ</t>
    </rPh>
    <rPh sb="1" eb="2">
      <t>カ</t>
    </rPh>
    <phoneticPr fontId="41"/>
  </si>
  <si>
    <t>呼吸器科</t>
    <rPh sb="0" eb="3">
      <t>コキュウキ</t>
    </rPh>
    <rPh sb="3" eb="4">
      <t>カ</t>
    </rPh>
    <phoneticPr fontId="41"/>
  </si>
  <si>
    <t>循環器科</t>
    <rPh sb="0" eb="4">
      <t>ジュンカンキカ</t>
    </rPh>
    <phoneticPr fontId="41"/>
  </si>
  <si>
    <t>消化器科</t>
    <rPh sb="0" eb="4">
      <t>ショウカキカ</t>
    </rPh>
    <phoneticPr fontId="41"/>
  </si>
  <si>
    <t>外科</t>
    <rPh sb="0" eb="2">
      <t>ゲカ</t>
    </rPh>
    <phoneticPr fontId="41"/>
  </si>
  <si>
    <t>産科・婦人科</t>
    <rPh sb="0" eb="2">
      <t>サンカ</t>
    </rPh>
    <rPh sb="3" eb="5">
      <t>フジン</t>
    </rPh>
    <rPh sb="5" eb="6">
      <t>カ</t>
    </rPh>
    <phoneticPr fontId="41"/>
  </si>
  <si>
    <t>脳神経外科</t>
    <rPh sb="0" eb="1">
      <t>ノウ</t>
    </rPh>
    <rPh sb="1" eb="3">
      <t>シンケイ</t>
    </rPh>
    <rPh sb="3" eb="4">
      <t>ソト</t>
    </rPh>
    <rPh sb="4" eb="5">
      <t>カ</t>
    </rPh>
    <phoneticPr fontId="41"/>
  </si>
  <si>
    <t>神経内科</t>
    <rPh sb="0" eb="2">
      <t>シンケイ</t>
    </rPh>
    <rPh sb="2" eb="4">
      <t>ナイカ</t>
    </rPh>
    <phoneticPr fontId="41"/>
  </si>
  <si>
    <t>小児科</t>
    <rPh sb="0" eb="3">
      <t>ショウニカ</t>
    </rPh>
    <phoneticPr fontId="41"/>
  </si>
  <si>
    <t>皮膚科</t>
    <rPh sb="0" eb="3">
      <t>ヒフカ</t>
    </rPh>
    <phoneticPr fontId="41"/>
  </si>
  <si>
    <t>泌尿器科</t>
    <rPh sb="0" eb="4">
      <t>ヒニョウキカ</t>
    </rPh>
    <phoneticPr fontId="41"/>
  </si>
  <si>
    <t>眼科</t>
    <rPh sb="0" eb="2">
      <t>ガンカ</t>
    </rPh>
    <phoneticPr fontId="41"/>
  </si>
  <si>
    <t>耳鼻咽喉科</t>
    <rPh sb="0" eb="2">
      <t>ジビ</t>
    </rPh>
    <rPh sb="2" eb="5">
      <t>インコウカ</t>
    </rPh>
    <phoneticPr fontId="41"/>
  </si>
  <si>
    <t>整形外科</t>
    <rPh sb="0" eb="2">
      <t>セイケイ</t>
    </rPh>
    <rPh sb="2" eb="4">
      <t>ゲカ</t>
    </rPh>
    <phoneticPr fontId="41"/>
  </si>
  <si>
    <t>　※診療日数（日）</t>
    <rPh sb="2" eb="4">
      <t>シンリョウ</t>
    </rPh>
    <rPh sb="4" eb="6">
      <t>ニッスウ</t>
    </rPh>
    <rPh sb="7" eb="8">
      <t>ニチ</t>
    </rPh>
    <phoneticPr fontId="41"/>
  </si>
  <si>
    <t>　※一日平均</t>
    <rPh sb="2" eb="4">
      <t>イチニチ</t>
    </rPh>
    <rPh sb="4" eb="6">
      <t>ヘイキン</t>
    </rPh>
    <phoneticPr fontId="41"/>
  </si>
  <si>
    <t>7-18. 外来患者延人数</t>
    <rPh sb="6" eb="8">
      <t>ガイライ</t>
    </rPh>
    <rPh sb="8" eb="10">
      <t>カンジャ</t>
    </rPh>
    <rPh sb="10" eb="11">
      <t>ノ</t>
    </rPh>
    <rPh sb="11" eb="13">
      <t>ニンズウ</t>
    </rPh>
    <phoneticPr fontId="41"/>
  </si>
  <si>
    <t>内  科</t>
    <rPh sb="0" eb="4">
      <t>ナイカ</t>
    </rPh>
    <phoneticPr fontId="41"/>
  </si>
  <si>
    <t>外  科</t>
    <rPh sb="0" eb="4">
      <t>ゲカ</t>
    </rPh>
    <phoneticPr fontId="41"/>
  </si>
  <si>
    <t>神経内科</t>
    <rPh sb="0" eb="2">
      <t>シンケイ</t>
    </rPh>
    <rPh sb="2" eb="3">
      <t>ウチ</t>
    </rPh>
    <rPh sb="3" eb="4">
      <t>カ</t>
    </rPh>
    <phoneticPr fontId="41"/>
  </si>
  <si>
    <t>放射線科</t>
    <rPh sb="0" eb="4">
      <t>ホウシャセンカ</t>
    </rPh>
    <phoneticPr fontId="41"/>
  </si>
  <si>
    <t>麻酔科</t>
    <rPh sb="0" eb="2">
      <t>マスイ</t>
    </rPh>
    <rPh sb="2" eb="3">
      <t>カ</t>
    </rPh>
    <phoneticPr fontId="41"/>
  </si>
  <si>
    <t>眼  科</t>
    <rPh sb="0" eb="4">
      <t>ガンカ</t>
    </rPh>
    <phoneticPr fontId="41"/>
  </si>
  <si>
    <t>※診療日数（日）</t>
    <rPh sb="1" eb="3">
      <t>シンリョウ</t>
    </rPh>
    <rPh sb="3" eb="5">
      <t>ニッスウ</t>
    </rPh>
    <rPh sb="6" eb="7">
      <t>ニチ</t>
    </rPh>
    <phoneticPr fontId="41"/>
  </si>
  <si>
    <t>※一日平均</t>
    <rPh sb="1" eb="3">
      <t>イチニチ</t>
    </rPh>
    <rPh sb="3" eb="5">
      <t>ヘイキン</t>
    </rPh>
    <phoneticPr fontId="41"/>
  </si>
  <si>
    <t>7-19. 救急車搬入患者数</t>
    <rPh sb="6" eb="9">
      <t>キュウキュウシャ</t>
    </rPh>
    <rPh sb="9" eb="11">
      <t>ハンニュウ</t>
    </rPh>
    <rPh sb="11" eb="13">
      <t>カンジャ</t>
    </rPh>
    <rPh sb="13" eb="14">
      <t>カズ</t>
    </rPh>
    <phoneticPr fontId="41"/>
  </si>
  <si>
    <t>循環器科・呼吸器科</t>
    <rPh sb="0" eb="4">
      <t>ジュンカンキカ</t>
    </rPh>
    <rPh sb="5" eb="8">
      <t>コキュウキ</t>
    </rPh>
    <rPh sb="8" eb="9">
      <t>カ</t>
    </rPh>
    <phoneticPr fontId="41"/>
  </si>
  <si>
    <t>7-20. 事業会計</t>
    <rPh sb="6" eb="8">
      <t>ジギョウ</t>
    </rPh>
    <rPh sb="8" eb="10">
      <t>カイケイ</t>
    </rPh>
    <phoneticPr fontId="41"/>
  </si>
  <si>
    <t>（収益的収入及び支出）</t>
    <rPh sb="1" eb="4">
      <t>シュウエキテキ</t>
    </rPh>
    <rPh sb="4" eb="6">
      <t>シュウニュウ</t>
    </rPh>
    <rPh sb="6" eb="7">
      <t>オヨ</t>
    </rPh>
    <rPh sb="8" eb="10">
      <t>シシュツ</t>
    </rPh>
    <phoneticPr fontId="41"/>
  </si>
  <si>
    <t>（資本的収入及び支出）</t>
    <rPh sb="1" eb="4">
      <t>シホンテキ</t>
    </rPh>
    <rPh sb="4" eb="6">
      <t>シュウニュウ</t>
    </rPh>
    <rPh sb="6" eb="7">
      <t>オヨ</t>
    </rPh>
    <rPh sb="8" eb="10">
      <t>シシュツ</t>
    </rPh>
    <phoneticPr fontId="41"/>
  </si>
  <si>
    <t>（単位：円）</t>
    <rPh sb="1" eb="3">
      <t>タンイ</t>
    </rPh>
    <rPh sb="4" eb="5">
      <t>エン</t>
    </rPh>
    <phoneticPr fontId="41"/>
  </si>
  <si>
    <t>決算額</t>
    <rPh sb="0" eb="2">
      <t>ケッサン</t>
    </rPh>
    <rPh sb="2" eb="3">
      <t>ガク</t>
    </rPh>
    <phoneticPr fontId="41"/>
  </si>
  <si>
    <t>備　考</t>
    <rPh sb="0" eb="3">
      <t>ビコウ</t>
    </rPh>
    <phoneticPr fontId="41"/>
  </si>
  <si>
    <t>収益合計</t>
    <rPh sb="0" eb="2">
      <t>シュウエキ</t>
    </rPh>
    <rPh sb="2" eb="4">
      <t>ゴウケイ</t>
    </rPh>
    <phoneticPr fontId="11"/>
  </si>
  <si>
    <t>収入合計</t>
    <rPh sb="0" eb="2">
      <t>シュウニュウ</t>
    </rPh>
    <rPh sb="2" eb="4">
      <t>ゴウケイ</t>
    </rPh>
    <phoneticPr fontId="11"/>
  </si>
  <si>
    <t>医業収益</t>
    <rPh sb="0" eb="2">
      <t>イギョウ</t>
    </rPh>
    <rPh sb="2" eb="4">
      <t>シュウエキ</t>
    </rPh>
    <phoneticPr fontId="11"/>
  </si>
  <si>
    <t>企業債</t>
    <rPh sb="0" eb="3">
      <t>キギョウサイ</t>
    </rPh>
    <phoneticPr fontId="2"/>
  </si>
  <si>
    <t>医業外収益</t>
    <rPh sb="0" eb="2">
      <t>イギョウ</t>
    </rPh>
    <rPh sb="2" eb="3">
      <t>ソト</t>
    </rPh>
    <rPh sb="3" eb="5">
      <t>シュウエキ</t>
    </rPh>
    <phoneticPr fontId="11"/>
  </si>
  <si>
    <t>補助金</t>
    <rPh sb="0" eb="3">
      <t>ホジョキン</t>
    </rPh>
    <phoneticPr fontId="2"/>
  </si>
  <si>
    <t>特別利益</t>
    <rPh sb="0" eb="2">
      <t>トクベツ</t>
    </rPh>
    <rPh sb="2" eb="4">
      <t>リエキ</t>
    </rPh>
    <phoneticPr fontId="11"/>
  </si>
  <si>
    <t>固定資産売却代金</t>
    <rPh sb="0" eb="2">
      <t>コテイ</t>
    </rPh>
    <rPh sb="2" eb="4">
      <t>シサン</t>
    </rPh>
    <rPh sb="4" eb="6">
      <t>バイキャク</t>
    </rPh>
    <rPh sb="6" eb="8">
      <t>ダイキン</t>
    </rPh>
    <phoneticPr fontId="11"/>
  </si>
  <si>
    <t>費用合計</t>
    <rPh sb="0" eb="2">
      <t>ヒヨウ</t>
    </rPh>
    <rPh sb="2" eb="4">
      <t>ゴウケイ</t>
    </rPh>
    <phoneticPr fontId="11"/>
  </si>
  <si>
    <t>他会計負担金</t>
    <rPh sb="0" eb="3">
      <t>タカイケイ</t>
    </rPh>
    <rPh sb="3" eb="6">
      <t>フタンキン</t>
    </rPh>
    <phoneticPr fontId="44"/>
  </si>
  <si>
    <t>医業費用</t>
    <rPh sb="0" eb="2">
      <t>イギョウ</t>
    </rPh>
    <rPh sb="2" eb="4">
      <t>ヒヨウ</t>
    </rPh>
    <phoneticPr fontId="11"/>
  </si>
  <si>
    <t>支出合計</t>
    <rPh sb="0" eb="2">
      <t>シシュツ</t>
    </rPh>
    <rPh sb="2" eb="4">
      <t>ゴウケイ</t>
    </rPh>
    <phoneticPr fontId="11"/>
  </si>
  <si>
    <t>医業外費用</t>
    <rPh sb="0" eb="2">
      <t>イギョウ</t>
    </rPh>
    <rPh sb="2" eb="3">
      <t>ソト</t>
    </rPh>
    <rPh sb="3" eb="5">
      <t>ヒヨウ</t>
    </rPh>
    <phoneticPr fontId="11"/>
  </si>
  <si>
    <t>建設改良費</t>
    <rPh sb="0" eb="2">
      <t>ケンセツ</t>
    </rPh>
    <rPh sb="2" eb="5">
      <t>カイリョウヒ</t>
    </rPh>
    <phoneticPr fontId="11"/>
  </si>
  <si>
    <t>特別損失</t>
    <rPh sb="0" eb="2">
      <t>トクベツ</t>
    </rPh>
    <rPh sb="2" eb="4">
      <t>ソンシツ</t>
    </rPh>
    <phoneticPr fontId="11"/>
  </si>
  <si>
    <t>企業債償還金</t>
    <rPh sb="0" eb="3">
      <t>キギョウサイ</t>
    </rPh>
    <rPh sb="3" eb="6">
      <t>ショウカンキン</t>
    </rPh>
    <phoneticPr fontId="11"/>
  </si>
  <si>
    <t>予備費</t>
    <rPh sb="0" eb="3">
      <t>ヨビヒ</t>
    </rPh>
    <phoneticPr fontId="11"/>
  </si>
  <si>
    <t>（注）備考欄の数値は、収益については仮受消費税額、費用及び支出については仮払消費税額</t>
    <rPh sb="1" eb="2">
      <t>チュウ</t>
    </rPh>
    <rPh sb="3" eb="5">
      <t>ビコウ</t>
    </rPh>
    <rPh sb="5" eb="6">
      <t>ラン</t>
    </rPh>
    <rPh sb="7" eb="9">
      <t>スウチ</t>
    </rPh>
    <rPh sb="11" eb="13">
      <t>シュウエキ</t>
    </rPh>
    <rPh sb="18" eb="20">
      <t>カリウケ</t>
    </rPh>
    <rPh sb="20" eb="23">
      <t>ショウヒゼイ</t>
    </rPh>
    <rPh sb="23" eb="24">
      <t>ガク</t>
    </rPh>
    <rPh sb="25" eb="27">
      <t>ヒヨウ</t>
    </rPh>
    <rPh sb="27" eb="28">
      <t>オヨ</t>
    </rPh>
    <rPh sb="29" eb="31">
      <t>シシュツ</t>
    </rPh>
    <phoneticPr fontId="41"/>
  </si>
  <si>
    <t>　　　</t>
    <phoneticPr fontId="41"/>
  </si>
  <si>
    <t>7-21. 損益計算書</t>
    <phoneticPr fontId="41"/>
  </si>
  <si>
    <t>（借  方）</t>
  </si>
  <si>
    <t>（単位：円）</t>
  </si>
  <si>
    <t>科    目</t>
  </si>
  <si>
    <t>令和2年度</t>
    <rPh sb="0" eb="2">
      <t>レイワ</t>
    </rPh>
    <rPh sb="3" eb="5">
      <t>ネンド</t>
    </rPh>
    <rPh sb="4" eb="5">
      <t>ガンネン</t>
    </rPh>
    <phoneticPr fontId="41"/>
  </si>
  <si>
    <t>医業費用</t>
  </si>
  <si>
    <t>給与費</t>
  </si>
  <si>
    <t>材料費</t>
  </si>
  <si>
    <t>経費</t>
  </si>
  <si>
    <t>減価償却費</t>
  </si>
  <si>
    <t>資産減耗費</t>
  </si>
  <si>
    <t>研究研修費</t>
  </si>
  <si>
    <t>医業外費用</t>
  </si>
  <si>
    <t>支払利息</t>
  </si>
  <si>
    <t>長期前払消費税</t>
    <rPh sb="0" eb="2">
      <t>チョウキ</t>
    </rPh>
    <rPh sb="2" eb="4">
      <t>マエバラ</t>
    </rPh>
    <rPh sb="4" eb="7">
      <t>ショウヒゼイ</t>
    </rPh>
    <phoneticPr fontId="44"/>
  </si>
  <si>
    <t>雑損失</t>
  </si>
  <si>
    <t>特別損失</t>
  </si>
  <si>
    <t>過年度損益修正損</t>
  </si>
  <si>
    <t>その他特別損失</t>
    <rPh sb="2" eb="3">
      <t>タ</t>
    </rPh>
    <rPh sb="3" eb="7">
      <t>トクベツソンシツ</t>
    </rPh>
    <phoneticPr fontId="2"/>
  </si>
  <si>
    <t>当年度純利益</t>
    <rPh sb="0" eb="1">
      <t>トウ</t>
    </rPh>
    <rPh sb="1" eb="3">
      <t>ネンド</t>
    </rPh>
    <rPh sb="3" eb="4">
      <t>ジュン</t>
    </rPh>
    <rPh sb="4" eb="6">
      <t>リエキ</t>
    </rPh>
    <phoneticPr fontId="41"/>
  </si>
  <si>
    <t>合　計</t>
  </si>
  <si>
    <t>（貸  方）</t>
  </si>
  <si>
    <t>科　目</t>
    <phoneticPr fontId="2"/>
  </si>
  <si>
    <t>3年度</t>
    <phoneticPr fontId="2"/>
  </si>
  <si>
    <t>4年度</t>
    <phoneticPr fontId="41"/>
  </si>
  <si>
    <t>医業収益</t>
  </si>
  <si>
    <t>入院収益</t>
  </si>
  <si>
    <t>外来収益</t>
  </si>
  <si>
    <t>他会計負担金</t>
  </si>
  <si>
    <t>その他医業収益</t>
  </si>
  <si>
    <t>医業外収益</t>
  </si>
  <si>
    <t>受取利息配当金</t>
  </si>
  <si>
    <t>他会計補助金</t>
    <rPh sb="3" eb="5">
      <t>ホジョ</t>
    </rPh>
    <phoneticPr fontId="2"/>
  </si>
  <si>
    <t>補  助  金</t>
  </si>
  <si>
    <t>長期前受金戻入</t>
    <rPh sb="0" eb="2">
      <t>チョウキ</t>
    </rPh>
    <rPh sb="2" eb="3">
      <t>マエ</t>
    </rPh>
    <rPh sb="3" eb="4">
      <t>ウ</t>
    </rPh>
    <rPh sb="4" eb="5">
      <t>キン</t>
    </rPh>
    <rPh sb="5" eb="6">
      <t>モド</t>
    </rPh>
    <rPh sb="6" eb="7">
      <t>イ</t>
    </rPh>
    <phoneticPr fontId="41"/>
  </si>
  <si>
    <t>その他医業外収益</t>
  </si>
  <si>
    <t>特別利益</t>
  </si>
  <si>
    <t>過年度損益修正益</t>
  </si>
  <si>
    <t>その他特別収益</t>
    <rPh sb="2" eb="3">
      <t>タ</t>
    </rPh>
    <rPh sb="3" eb="5">
      <t>トクベツ</t>
    </rPh>
    <rPh sb="5" eb="7">
      <t>シュウエキ</t>
    </rPh>
    <phoneticPr fontId="2"/>
  </si>
  <si>
    <t>当年度純損失</t>
    <rPh sb="4" eb="6">
      <t>ソンシツ</t>
    </rPh>
    <phoneticPr fontId="41"/>
  </si>
  <si>
    <t>資料：市立病院</t>
  </si>
  <si>
    <t>7-22. 国民健康保険加入状況</t>
    <rPh sb="6" eb="8">
      <t>コクミン</t>
    </rPh>
    <rPh sb="8" eb="10">
      <t>ケンコウ</t>
    </rPh>
    <rPh sb="10" eb="12">
      <t>ホケン</t>
    </rPh>
    <rPh sb="12" eb="14">
      <t>カニュウ</t>
    </rPh>
    <rPh sb="14" eb="16">
      <t>ジョウキョウ</t>
    </rPh>
    <phoneticPr fontId="2"/>
  </si>
  <si>
    <t>各年3月31日</t>
    <rPh sb="0" eb="1">
      <t>カク</t>
    </rPh>
    <rPh sb="1" eb="2">
      <t>ネン</t>
    </rPh>
    <phoneticPr fontId="2"/>
  </si>
  <si>
    <t>年度</t>
    <rPh sb="0" eb="1">
      <t>ネン</t>
    </rPh>
    <rPh sb="1" eb="2">
      <t>ド</t>
    </rPh>
    <phoneticPr fontId="41"/>
  </si>
  <si>
    <t>被保険者数</t>
    <rPh sb="0" eb="1">
      <t>ヒ</t>
    </rPh>
    <rPh sb="1" eb="4">
      <t>ホケンシャ</t>
    </rPh>
    <rPh sb="4" eb="5">
      <t>カズ</t>
    </rPh>
    <phoneticPr fontId="41"/>
  </si>
  <si>
    <t>加入率</t>
    <rPh sb="0" eb="3">
      <t>カニュウリツ</t>
    </rPh>
    <phoneticPr fontId="41"/>
  </si>
  <si>
    <t>国保世帯数</t>
    <rPh sb="0" eb="2">
      <t>コクホ</t>
    </rPh>
    <rPh sb="2" eb="4">
      <t>セタイ</t>
    </rPh>
    <rPh sb="4" eb="5">
      <t>カズ</t>
    </rPh>
    <phoneticPr fontId="41"/>
  </si>
  <si>
    <t>被保険者数の内訳（人）</t>
    <rPh sb="0" eb="4">
      <t>ヒホケンシャ</t>
    </rPh>
    <rPh sb="4" eb="5">
      <t>スウ</t>
    </rPh>
    <rPh sb="6" eb="8">
      <t>ウチワケ</t>
    </rPh>
    <rPh sb="9" eb="10">
      <t>ヒト</t>
    </rPh>
    <phoneticPr fontId="41"/>
  </si>
  <si>
    <t>（人）</t>
    <rPh sb="1" eb="2">
      <t>ヒト</t>
    </rPh>
    <phoneticPr fontId="41"/>
  </si>
  <si>
    <t>（％）</t>
    <phoneticPr fontId="41"/>
  </si>
  <si>
    <t>（世帯）</t>
    <rPh sb="1" eb="3">
      <t>セタイ</t>
    </rPh>
    <phoneticPr fontId="41"/>
  </si>
  <si>
    <t>一　般</t>
    <rPh sb="0" eb="1">
      <t>イッ</t>
    </rPh>
    <rPh sb="2" eb="3">
      <t>ハン</t>
    </rPh>
    <phoneticPr fontId="41"/>
  </si>
  <si>
    <t>退　職</t>
    <rPh sb="0" eb="1">
      <t>タイ</t>
    </rPh>
    <rPh sb="2" eb="3">
      <t>ショク</t>
    </rPh>
    <phoneticPr fontId="41"/>
  </si>
  <si>
    <t>平成30</t>
    <rPh sb="0" eb="2">
      <t>ヘイセイ</t>
    </rPh>
    <phoneticPr fontId="2"/>
  </si>
  <si>
    <t>令和元</t>
    <rPh sb="0" eb="1">
      <t>ガン</t>
    </rPh>
    <phoneticPr fontId="2"/>
  </si>
  <si>
    <t>2</t>
    <phoneticPr fontId="2"/>
  </si>
  <si>
    <t>資料：国保年金課</t>
    <rPh sb="0" eb="2">
      <t>シリョウ</t>
    </rPh>
    <rPh sb="3" eb="5">
      <t>コクホ</t>
    </rPh>
    <rPh sb="5" eb="7">
      <t>ネンキン</t>
    </rPh>
    <rPh sb="7" eb="8">
      <t>カ</t>
    </rPh>
    <phoneticPr fontId="41"/>
  </si>
  <si>
    <t>7-23. 国民健康保険税賦課基準</t>
    <phoneticPr fontId="41"/>
  </si>
  <si>
    <t>（医療分）</t>
  </si>
  <si>
    <t>区　分</t>
  </si>
  <si>
    <t>令和3年度</t>
    <rPh sb="0" eb="2">
      <t>レイワ</t>
    </rPh>
    <rPh sb="3" eb="5">
      <t>ネンド</t>
    </rPh>
    <phoneticPr fontId="41"/>
  </si>
  <si>
    <t>5年度</t>
    <rPh sb="1" eb="3">
      <t>ネンド</t>
    </rPh>
    <phoneticPr fontId="41"/>
  </si>
  <si>
    <t>賦課割合</t>
  </si>
  <si>
    <t>税率（額）</t>
  </si>
  <si>
    <t>所得割</t>
  </si>
  <si>
    <t>均等割</t>
  </si>
  <si>
    <t>（介護分）</t>
  </si>
  <si>
    <t>（支援金分）</t>
  </si>
  <si>
    <t>（注）賦課割合は、当初賦課時点での割合</t>
    <rPh sb="1" eb="2">
      <t>チュウ</t>
    </rPh>
    <rPh sb="3" eb="7">
      <t>フカワリアイ</t>
    </rPh>
    <rPh sb="9" eb="13">
      <t>トウショフカ</t>
    </rPh>
    <rPh sb="13" eb="15">
      <t>ジテン</t>
    </rPh>
    <rPh sb="17" eb="19">
      <t>ワリアイ</t>
    </rPh>
    <phoneticPr fontId="2"/>
  </si>
  <si>
    <t>資料：国保年金課</t>
    <rPh sb="3" eb="8">
      <t>コクホネンキンカ</t>
    </rPh>
    <phoneticPr fontId="2"/>
  </si>
  <si>
    <t>7-24. 国民健康保険事業状況</t>
    <phoneticPr fontId="41"/>
  </si>
  <si>
    <t>（1）事業費</t>
    <phoneticPr fontId="41"/>
  </si>
  <si>
    <t>（単位：千円）</t>
    <phoneticPr fontId="44"/>
  </si>
  <si>
    <t>区  分</t>
  </si>
  <si>
    <t>平均被保険者</t>
  </si>
  <si>
    <t>世帯（世帯）</t>
    <rPh sb="3" eb="5">
      <t>セタイ</t>
    </rPh>
    <phoneticPr fontId="2"/>
  </si>
  <si>
    <t>人員（人）</t>
    <rPh sb="3" eb="4">
      <t>ニン</t>
    </rPh>
    <phoneticPr fontId="2"/>
  </si>
  <si>
    <t>収  入  額</t>
    <phoneticPr fontId="41"/>
  </si>
  <si>
    <t>支  出  額</t>
  </si>
  <si>
    <t>保険税
(現年度)</t>
  </si>
  <si>
    <t>調定額</t>
  </si>
  <si>
    <t>収納額</t>
  </si>
  <si>
    <t>収納率(%)</t>
  </si>
  <si>
    <t>資料：国保年金課</t>
    <rPh sb="3" eb="5">
      <t>コクホ</t>
    </rPh>
    <rPh sb="5" eb="8">
      <t>ネンキンカ</t>
    </rPh>
    <phoneticPr fontId="2"/>
  </si>
  <si>
    <t>（2）給付等（退職者医療分含む）</t>
    <rPh sb="3" eb="5">
      <t>キュウフ</t>
    </rPh>
    <rPh sb="5" eb="6">
      <t>トウ</t>
    </rPh>
    <rPh sb="7" eb="10">
      <t>タイショクシャ</t>
    </rPh>
    <rPh sb="10" eb="12">
      <t>イリョウ</t>
    </rPh>
    <rPh sb="12" eb="13">
      <t>ブン</t>
    </rPh>
    <rPh sb="13" eb="14">
      <t>フク</t>
    </rPh>
    <phoneticPr fontId="41"/>
  </si>
  <si>
    <t>（単位：千円）</t>
    <rPh sb="1" eb="3">
      <t>タンイ</t>
    </rPh>
    <rPh sb="4" eb="5">
      <t>セン</t>
    </rPh>
    <rPh sb="5" eb="6">
      <t>エン</t>
    </rPh>
    <phoneticPr fontId="41"/>
  </si>
  <si>
    <t>令和2年度</t>
    <rPh sb="0" eb="2">
      <t>レイワ</t>
    </rPh>
    <rPh sb="3" eb="5">
      <t>ネンド</t>
    </rPh>
    <phoneticPr fontId="2"/>
  </si>
  <si>
    <t>3年度</t>
    <rPh sb="1" eb="3">
      <t>ネンド</t>
    </rPh>
    <phoneticPr fontId="2"/>
  </si>
  <si>
    <t>4年度</t>
    <rPh sb="1" eb="3">
      <t>ネンド</t>
    </rPh>
    <phoneticPr fontId="2"/>
  </si>
  <si>
    <t>療養給付費</t>
    <rPh sb="0" eb="2">
      <t>リョウヨウ</t>
    </rPh>
    <rPh sb="2" eb="4">
      <t>キュウフ</t>
    </rPh>
    <rPh sb="4" eb="5">
      <t>ヒ</t>
    </rPh>
    <phoneticPr fontId="41"/>
  </si>
  <si>
    <t>療養費</t>
    <rPh sb="0" eb="3">
      <t>リョウヨウヒ</t>
    </rPh>
    <phoneticPr fontId="41"/>
  </si>
  <si>
    <t>高額療養費等</t>
    <rPh sb="0" eb="2">
      <t>コウガク</t>
    </rPh>
    <rPh sb="2" eb="5">
      <t>リョウヨウヒ</t>
    </rPh>
    <rPh sb="5" eb="6">
      <t>トウ</t>
    </rPh>
    <phoneticPr fontId="41"/>
  </si>
  <si>
    <t>その他給付</t>
    <rPh sb="2" eb="3">
      <t>タ</t>
    </rPh>
    <rPh sb="3" eb="5">
      <t>キュウフ</t>
    </rPh>
    <phoneticPr fontId="41"/>
  </si>
  <si>
    <t>目次</t>
  </si>
  <si>
    <t>目次へもどる</t>
  </si>
  <si>
    <t>7-1. 出生・死亡等の推移</t>
  </si>
  <si>
    <t>7-2. 主要死因別死亡者数</t>
  </si>
  <si>
    <t>7-3. 医療施設数・許可病床数</t>
  </si>
  <si>
    <t>7-4. 医療関係従事者数</t>
  </si>
  <si>
    <t>7-5. 成人保健　（1）健康診査状況</t>
  </si>
  <si>
    <t>7-5. 成人保健　（2）健康手帳の交付</t>
  </si>
  <si>
    <t>7-5. 成人保健　（3）成人健康相談状況</t>
  </si>
  <si>
    <t>7-5. 成人保健　（4）成人・老人訪問活動</t>
  </si>
  <si>
    <t>7-5. 成人保健　（5）地域包括支援センター</t>
  </si>
  <si>
    <t>7-6. 母子保健　（1）相談等の状況</t>
  </si>
  <si>
    <t>7-6. 母子保健　（2）4か月児健康診査状況</t>
  </si>
  <si>
    <t>7-6. 母子保健　（3）10か月児健康診査状況</t>
  </si>
  <si>
    <t>7-6. 母子保健　（4）1歳6か月児健康診査状況</t>
  </si>
  <si>
    <t>7-6. 母子保健　（5）3歳児健康診査状況</t>
  </si>
  <si>
    <t>7-6. 母子保健　（6）母子訪問活動</t>
  </si>
  <si>
    <t>7-7. 健康づくり事業　（1）成人保健</t>
  </si>
  <si>
    <t>7-7. 健康づくり事業　（2）母子保健</t>
  </si>
  <si>
    <t>7-8. 栄養指導</t>
  </si>
  <si>
    <t>7-9. 移動献血車による献血実施状況</t>
  </si>
  <si>
    <t>7-10. 結核新登録者数</t>
  </si>
  <si>
    <t>7-11. 結核患者登録者数（年末時）</t>
  </si>
  <si>
    <t>7-12. 結核健康診断受診状況</t>
  </si>
  <si>
    <t>7-13. 予防接種実施状況</t>
  </si>
  <si>
    <t>7-14. 施設の規模</t>
  </si>
  <si>
    <t>7-15. 年次別職員数</t>
  </si>
  <si>
    <t>7-16. 職員数の状況</t>
  </si>
  <si>
    <t>7-17. 入院患者延人数</t>
  </si>
  <si>
    <t>7-18. 外来患者延人数</t>
  </si>
  <si>
    <t>7-19. 救急車搬入患者数</t>
  </si>
  <si>
    <t>7-20. 事業会計</t>
  </si>
  <si>
    <t>7-21. 損益計算書　（借  方）</t>
  </si>
  <si>
    <t>7-22. 国民健康保険加入状況</t>
  </si>
  <si>
    <t>7-23. 国民健康保険税賦課基準　（医療分）</t>
  </si>
  <si>
    <t>7-24. 国民健康保険事業状況　（1）事業費</t>
  </si>
  <si>
    <t>7-24. 国民健康保険事業状況　（2）給付等（退職者医療分含む）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</si>
</sst>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6" formatCode="&quot;¥&quot;#,##0;[Red]&quot;¥&quot;\-#,##0"/>
    <numFmt numFmtId="176" formatCode="#,##0;\-#,##0;&quot;-&quot;"/>
    <numFmt numFmtId="177" formatCode="[$-411]ge\.m\.d;@"/>
    <numFmt numFmtId="178" formatCode="#,##0_ "/>
    <numFmt numFmtId="179" formatCode="#,##0.00_ "/>
    <numFmt numFmtId="180" formatCode="\(?0\)"/>
    <numFmt numFmtId="181" formatCode="#,##0\(&quot;心&quot;&quot;電&quot;&quot;図&quot;\)"/>
    <numFmt numFmtId="182" formatCode="#,##0\(&quot;眼&quot;&quot;底&quot;\)"/>
    <numFmt numFmtId="183" formatCode="\(#,##0\)"/>
    <numFmt numFmtId="184" formatCode="#,##0.0_ "/>
    <numFmt numFmtId="185" formatCode="0.0_ "/>
    <numFmt numFmtId="186" formatCode="#,##0.000_ "/>
    <numFmt numFmtId="187" formatCode="\(&quot;内&quot;#,##0\)"/>
    <numFmt numFmtId="188" formatCode="0_);[Red]\(0\)"/>
    <numFmt numFmtId="189" formatCode="0.0%"/>
    <numFmt numFmtId="190" formatCode="#,##0&quot;円&quot;"/>
  </numFmts>
  <fonts count="6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u/>
      <sz val="13.75"/>
      <color indexed="12"/>
      <name val="ＭＳ Ｐゴシック"/>
      <family val="3"/>
      <charset val="128"/>
    </font>
    <font>
      <u/>
      <sz val="12.1"/>
      <color indexed="12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u/>
      <sz val="9"/>
      <color indexed="12"/>
      <name val="ＭＳ 明朝"/>
      <family val="1"/>
      <charset val="128"/>
    </font>
    <font>
      <u/>
      <sz val="10"/>
      <color indexed="12"/>
      <name val="ＭＳ 明朝"/>
      <family val="1"/>
      <charset val="128"/>
    </font>
    <font>
      <u/>
      <sz val="8.25"/>
      <color indexed="12"/>
      <name val="ＭＳ Ｐゴシック"/>
      <family val="3"/>
      <charset val="128"/>
    </font>
    <font>
      <u/>
      <sz val="9"/>
      <color indexed="12"/>
      <name val="ＭＳ Ｐゴシック"/>
      <family val="3"/>
      <charset val="128"/>
    </font>
    <font>
      <u/>
      <sz val="12.65"/>
      <color indexed="12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rgb="FFFA7D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0"/>
      <color theme="1"/>
      <name val="ＭＳ ゴシック"/>
      <family val="2"/>
      <charset val="128"/>
    </font>
    <font>
      <sz val="10"/>
      <color theme="1"/>
      <name val="ＭＳ Ｐゴシック"/>
      <family val="2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6"/>
      <name val="ＭＳ Ｐゴシック"/>
      <family val="2"/>
      <charset val="128"/>
    </font>
    <font>
      <sz val="10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9.5"/>
      <name val="ＭＳ 明朝"/>
      <family val="1"/>
      <charset val="128"/>
    </font>
    <font>
      <sz val="9.5"/>
      <name val="ＭＳ Ｐゴシック"/>
      <family val="3"/>
      <charset val="128"/>
    </font>
    <font>
      <sz val="9"/>
      <color rgb="FFFF0000"/>
      <name val="ＭＳ 明朝"/>
      <family val="1"/>
      <charset val="128"/>
    </font>
    <font>
      <sz val="10"/>
      <color indexed="10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strike/>
      <sz val="10"/>
      <color rgb="FFFF0000"/>
      <name val="ＭＳ 明朝"/>
      <family val="1"/>
      <charset val="128"/>
    </font>
    <font>
      <sz val="11"/>
      <name val="ＭＳ ゴシック"/>
      <family val="3"/>
      <charset val="128"/>
    </font>
    <font>
      <sz val="26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name val="ｺﾞｼｯｸ"/>
      <family val="3"/>
      <charset val="128"/>
    </font>
    <font>
      <sz val="9"/>
      <name val="ＭＳ ゴシック"/>
      <family val="3"/>
      <charset val="128"/>
    </font>
    <font>
      <sz val="12"/>
      <name val="ＭＳ Ｐゴシック"/>
      <family val="3"/>
      <charset val="128"/>
    </font>
    <font>
      <sz val="12"/>
      <name val="ＭＳ 明朝"/>
      <family val="1"/>
      <charset val="128"/>
    </font>
    <font>
      <u/>
      <sz val="11"/>
      <color theme="10"/>
      <name val="ＭＳ Ｐゴシック"/>
      <family val="2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6"/>
      </patternFill>
    </fill>
  </fills>
  <borders count="5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272">
    <xf numFmtId="0" fontId="0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center"/>
    </xf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0" fontId="5" fillId="0" borderId="0"/>
    <xf numFmtId="0" fontId="3" fillId="0" borderId="0"/>
    <xf numFmtId="38" fontId="3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9" fontId="3" fillId="0" borderId="0" applyFont="0" applyFill="0" applyBorder="0" applyAlignment="0" applyProtection="0"/>
    <xf numFmtId="176" fontId="11" fillId="0" borderId="0" applyFill="0" applyBorder="0" applyAlignment="0"/>
    <xf numFmtId="0" fontId="12" fillId="0" borderId="2" applyNumberFormat="0" applyAlignment="0" applyProtection="0">
      <alignment horizontal="left" vertical="center"/>
    </xf>
    <xf numFmtId="0" fontId="12" fillId="0" borderId="1">
      <alignment horizontal="left" vertical="center"/>
    </xf>
    <xf numFmtId="0" fontId="13" fillId="0" borderId="0"/>
    <xf numFmtId="0" fontId="3" fillId="0" borderId="0"/>
    <xf numFmtId="0" fontId="3" fillId="0" borderId="0"/>
    <xf numFmtId="0" fontId="1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38" fontId="3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6" fontId="3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top"/>
      <protection locked="0"/>
    </xf>
    <xf numFmtId="9" fontId="3" fillId="0" borderId="0" applyFont="0" applyFill="0" applyBorder="0" applyAlignment="0" applyProtection="0">
      <alignment vertical="center"/>
    </xf>
    <xf numFmtId="177" fontId="3" fillId="0" borderId="0">
      <alignment vertical="center"/>
    </xf>
    <xf numFmtId="177" fontId="21" fillId="10" borderId="0" applyNumberFormat="0" applyBorder="0" applyAlignment="0" applyProtection="0">
      <alignment vertical="center"/>
    </xf>
    <xf numFmtId="177" fontId="21" fillId="10" borderId="0" applyNumberFormat="0" applyBorder="0" applyAlignment="0" applyProtection="0">
      <alignment vertical="center"/>
    </xf>
    <xf numFmtId="177" fontId="21" fillId="14" borderId="0" applyNumberFormat="0" applyBorder="0" applyAlignment="0" applyProtection="0">
      <alignment vertical="center"/>
    </xf>
    <xf numFmtId="177" fontId="21" fillId="14" borderId="0" applyNumberFormat="0" applyBorder="0" applyAlignment="0" applyProtection="0">
      <alignment vertical="center"/>
    </xf>
    <xf numFmtId="177" fontId="21" fillId="18" borderId="0" applyNumberFormat="0" applyBorder="0" applyAlignment="0" applyProtection="0">
      <alignment vertical="center"/>
    </xf>
    <xf numFmtId="177" fontId="21" fillId="18" borderId="0" applyNumberFormat="0" applyBorder="0" applyAlignment="0" applyProtection="0">
      <alignment vertical="center"/>
    </xf>
    <xf numFmtId="177" fontId="21" fillId="22" borderId="0" applyNumberFormat="0" applyBorder="0" applyAlignment="0" applyProtection="0">
      <alignment vertical="center"/>
    </xf>
    <xf numFmtId="177" fontId="21" fillId="22" borderId="0" applyNumberFormat="0" applyBorder="0" applyAlignment="0" applyProtection="0">
      <alignment vertical="center"/>
    </xf>
    <xf numFmtId="177" fontId="21" fillId="26" borderId="0" applyNumberFormat="0" applyBorder="0" applyAlignment="0" applyProtection="0">
      <alignment vertical="center"/>
    </xf>
    <xf numFmtId="177" fontId="21" fillId="26" borderId="0" applyNumberFormat="0" applyBorder="0" applyAlignment="0" applyProtection="0">
      <alignment vertical="center"/>
    </xf>
    <xf numFmtId="177" fontId="21" fillId="30" borderId="0" applyNumberFormat="0" applyBorder="0" applyAlignment="0" applyProtection="0">
      <alignment vertical="center"/>
    </xf>
    <xf numFmtId="177" fontId="21" fillId="30" borderId="0" applyNumberFormat="0" applyBorder="0" applyAlignment="0" applyProtection="0">
      <alignment vertical="center"/>
    </xf>
    <xf numFmtId="177" fontId="21" fillId="11" borderId="0" applyNumberFormat="0" applyBorder="0" applyAlignment="0" applyProtection="0">
      <alignment vertical="center"/>
    </xf>
    <xf numFmtId="177" fontId="21" fillId="11" borderId="0" applyNumberFormat="0" applyBorder="0" applyAlignment="0" applyProtection="0">
      <alignment vertical="center"/>
    </xf>
    <xf numFmtId="177" fontId="21" fillId="15" borderId="0" applyNumberFormat="0" applyBorder="0" applyAlignment="0" applyProtection="0">
      <alignment vertical="center"/>
    </xf>
    <xf numFmtId="177" fontId="21" fillId="15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21" fillId="23" borderId="0" applyNumberFormat="0" applyBorder="0" applyAlignment="0" applyProtection="0">
      <alignment vertical="center"/>
    </xf>
    <xf numFmtId="177" fontId="21" fillId="23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21" fillId="31" borderId="0" applyNumberFormat="0" applyBorder="0" applyAlignment="0" applyProtection="0">
      <alignment vertical="center"/>
    </xf>
    <xf numFmtId="177" fontId="21" fillId="31" borderId="0" applyNumberFormat="0" applyBorder="0" applyAlignment="0" applyProtection="0">
      <alignment vertical="center"/>
    </xf>
    <xf numFmtId="177" fontId="22" fillId="12" borderId="0" applyNumberFormat="0" applyBorder="0" applyAlignment="0" applyProtection="0">
      <alignment vertical="center"/>
    </xf>
    <xf numFmtId="177" fontId="22" fillId="12" borderId="0" applyNumberFormat="0" applyBorder="0" applyAlignment="0" applyProtection="0">
      <alignment vertical="center"/>
    </xf>
    <xf numFmtId="177" fontId="22" fillId="16" borderId="0" applyNumberFormat="0" applyBorder="0" applyAlignment="0" applyProtection="0">
      <alignment vertical="center"/>
    </xf>
    <xf numFmtId="177" fontId="22" fillId="16" borderId="0" applyNumberFormat="0" applyBorder="0" applyAlignment="0" applyProtection="0">
      <alignment vertical="center"/>
    </xf>
    <xf numFmtId="177" fontId="22" fillId="20" borderId="0" applyNumberFormat="0" applyBorder="0" applyAlignment="0" applyProtection="0">
      <alignment vertical="center"/>
    </xf>
    <xf numFmtId="177" fontId="22" fillId="20" borderId="0" applyNumberFormat="0" applyBorder="0" applyAlignment="0" applyProtection="0">
      <alignment vertical="center"/>
    </xf>
    <xf numFmtId="177" fontId="22" fillId="24" borderId="0" applyNumberFormat="0" applyBorder="0" applyAlignment="0" applyProtection="0">
      <alignment vertical="center"/>
    </xf>
    <xf numFmtId="177" fontId="22" fillId="24" borderId="0" applyNumberFormat="0" applyBorder="0" applyAlignment="0" applyProtection="0">
      <alignment vertical="center"/>
    </xf>
    <xf numFmtId="177" fontId="22" fillId="28" borderId="0" applyNumberFormat="0" applyBorder="0" applyAlignment="0" applyProtection="0">
      <alignment vertical="center"/>
    </xf>
    <xf numFmtId="177" fontId="22" fillId="28" borderId="0" applyNumberFormat="0" applyBorder="0" applyAlignment="0" applyProtection="0">
      <alignment vertical="center"/>
    </xf>
    <xf numFmtId="177" fontId="22" fillId="32" borderId="0" applyNumberFormat="0" applyBorder="0" applyAlignment="0" applyProtection="0">
      <alignment vertical="center"/>
    </xf>
    <xf numFmtId="177" fontId="22" fillId="32" borderId="0" applyNumberFormat="0" applyBorder="0" applyAlignment="0" applyProtection="0">
      <alignment vertical="center"/>
    </xf>
    <xf numFmtId="177" fontId="22" fillId="9" borderId="0" applyNumberFormat="0" applyBorder="0" applyAlignment="0" applyProtection="0">
      <alignment vertical="center"/>
    </xf>
    <xf numFmtId="177" fontId="22" fillId="9" borderId="0" applyNumberFormat="0" applyBorder="0" applyAlignment="0" applyProtection="0">
      <alignment vertical="center"/>
    </xf>
    <xf numFmtId="177" fontId="22" fillId="13" borderId="0" applyNumberFormat="0" applyBorder="0" applyAlignment="0" applyProtection="0">
      <alignment vertical="center"/>
    </xf>
    <xf numFmtId="177" fontId="22" fillId="13" borderId="0" applyNumberFormat="0" applyBorder="0" applyAlignment="0" applyProtection="0">
      <alignment vertical="center"/>
    </xf>
    <xf numFmtId="177" fontId="22" fillId="17" borderId="0" applyNumberFormat="0" applyBorder="0" applyAlignment="0" applyProtection="0">
      <alignment vertical="center"/>
    </xf>
    <xf numFmtId="177" fontId="22" fillId="17" borderId="0" applyNumberFormat="0" applyBorder="0" applyAlignment="0" applyProtection="0">
      <alignment vertical="center"/>
    </xf>
    <xf numFmtId="177" fontId="22" fillId="21" borderId="0" applyNumberFormat="0" applyBorder="0" applyAlignment="0" applyProtection="0">
      <alignment vertical="center"/>
    </xf>
    <xf numFmtId="177" fontId="22" fillId="21" borderId="0" applyNumberFormat="0" applyBorder="0" applyAlignment="0" applyProtection="0">
      <alignment vertical="center"/>
    </xf>
    <xf numFmtId="177" fontId="22" fillId="25" borderId="0" applyNumberFormat="0" applyBorder="0" applyAlignment="0" applyProtection="0">
      <alignment vertical="center"/>
    </xf>
    <xf numFmtId="177" fontId="22" fillId="25" borderId="0" applyNumberFormat="0" applyBorder="0" applyAlignment="0" applyProtection="0">
      <alignment vertical="center"/>
    </xf>
    <xf numFmtId="177" fontId="22" fillId="29" borderId="0" applyNumberFormat="0" applyBorder="0" applyAlignment="0" applyProtection="0">
      <alignment vertical="center"/>
    </xf>
    <xf numFmtId="177" fontId="22" fillId="29" borderId="0" applyNumberFormat="0" applyBorder="0" applyAlignment="0" applyProtection="0">
      <alignment vertical="center"/>
    </xf>
    <xf numFmtId="177" fontId="23" fillId="0" borderId="0" applyNumberFormat="0" applyFill="0" applyBorder="0" applyAlignment="0" applyProtection="0">
      <alignment vertical="center"/>
    </xf>
    <xf numFmtId="177" fontId="23" fillId="0" borderId="0" applyNumberFormat="0" applyFill="0" applyBorder="0" applyAlignment="0" applyProtection="0">
      <alignment vertical="center"/>
    </xf>
    <xf numFmtId="177" fontId="24" fillId="7" borderId="9" applyNumberFormat="0" applyAlignment="0" applyProtection="0">
      <alignment vertical="center"/>
    </xf>
    <xf numFmtId="177" fontId="24" fillId="7" borderId="9" applyNumberFormat="0" applyAlignment="0" applyProtection="0">
      <alignment vertical="center"/>
    </xf>
    <xf numFmtId="177" fontId="25" fillId="4" borderId="0" applyNumberFormat="0" applyBorder="0" applyAlignment="0" applyProtection="0">
      <alignment vertical="center"/>
    </xf>
    <xf numFmtId="177" fontId="25" fillId="4" borderId="0" applyNumberFormat="0" applyBorder="0" applyAlignment="0" applyProtection="0">
      <alignment vertical="center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>
      <alignment vertical="center"/>
    </xf>
    <xf numFmtId="177" fontId="3" fillId="33" borderId="12" applyNumberFormat="0" applyFont="0" applyAlignment="0" applyProtection="0">
      <alignment vertical="center"/>
    </xf>
    <xf numFmtId="177" fontId="26" fillId="8" borderId="10" applyNumberFormat="0" applyFont="0" applyAlignment="0" applyProtection="0">
      <alignment vertical="center"/>
    </xf>
    <xf numFmtId="177" fontId="26" fillId="8" borderId="10" applyNumberFormat="0" applyFont="0" applyAlignment="0" applyProtection="0">
      <alignment vertical="center"/>
    </xf>
    <xf numFmtId="177" fontId="20" fillId="0" borderId="8" applyNumberFormat="0" applyFill="0" applyAlignment="0" applyProtection="0">
      <alignment vertical="center"/>
    </xf>
    <xf numFmtId="177" fontId="20" fillId="0" borderId="8" applyNumberFormat="0" applyFill="0" applyAlignment="0" applyProtection="0">
      <alignment vertical="center"/>
    </xf>
    <xf numFmtId="177" fontId="27" fillId="3" borderId="0" applyNumberFormat="0" applyBorder="0" applyAlignment="0" applyProtection="0">
      <alignment vertical="center"/>
    </xf>
    <xf numFmtId="177" fontId="27" fillId="3" borderId="0" applyNumberFormat="0" applyBorder="0" applyAlignment="0" applyProtection="0">
      <alignment vertical="center"/>
    </xf>
    <xf numFmtId="177" fontId="28" fillId="6" borderId="6" applyNumberFormat="0" applyAlignment="0" applyProtection="0">
      <alignment vertical="center"/>
    </xf>
    <xf numFmtId="177" fontId="28" fillId="6" borderId="6" applyNumberFormat="0" applyAlignment="0" applyProtection="0">
      <alignment vertical="center"/>
    </xf>
    <xf numFmtId="177" fontId="29" fillId="0" borderId="0" applyNumberFormat="0" applyFill="0" applyBorder="0" applyAlignment="0" applyProtection="0">
      <alignment vertical="center"/>
    </xf>
    <xf numFmtId="177" fontId="29" fillId="0" borderId="0" applyNumberForma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177" fontId="30" fillId="0" borderId="3" applyNumberFormat="0" applyFill="0" applyAlignment="0" applyProtection="0">
      <alignment vertical="center"/>
    </xf>
    <xf numFmtId="177" fontId="30" fillId="0" borderId="3" applyNumberFormat="0" applyFill="0" applyAlignment="0" applyProtection="0">
      <alignment vertical="center"/>
    </xf>
    <xf numFmtId="177" fontId="31" fillId="0" borderId="4" applyNumberFormat="0" applyFill="0" applyAlignment="0" applyProtection="0">
      <alignment vertical="center"/>
    </xf>
    <xf numFmtId="177" fontId="31" fillId="0" borderId="4" applyNumberFormat="0" applyFill="0" applyAlignment="0" applyProtection="0">
      <alignment vertical="center"/>
    </xf>
    <xf numFmtId="177" fontId="32" fillId="0" borderId="5" applyNumberFormat="0" applyFill="0" applyAlignment="0" applyProtection="0">
      <alignment vertical="center"/>
    </xf>
    <xf numFmtId="177" fontId="32" fillId="0" borderId="5" applyNumberFormat="0" applyFill="0" applyAlignment="0" applyProtection="0">
      <alignment vertical="center"/>
    </xf>
    <xf numFmtId="177" fontId="32" fillId="0" borderId="0" applyNumberFormat="0" applyFill="0" applyBorder="0" applyAlignment="0" applyProtection="0">
      <alignment vertical="center"/>
    </xf>
    <xf numFmtId="177" fontId="32" fillId="0" borderId="0" applyNumberFormat="0" applyFill="0" applyBorder="0" applyAlignment="0" applyProtection="0">
      <alignment vertical="center"/>
    </xf>
    <xf numFmtId="177" fontId="33" fillId="0" borderId="11" applyNumberFormat="0" applyFill="0" applyAlignment="0" applyProtection="0">
      <alignment vertical="center"/>
    </xf>
    <xf numFmtId="177" fontId="33" fillId="0" borderId="11" applyNumberFormat="0" applyFill="0" applyAlignment="0" applyProtection="0">
      <alignment vertical="center"/>
    </xf>
    <xf numFmtId="177" fontId="34" fillId="6" borderId="7" applyNumberFormat="0" applyAlignment="0" applyProtection="0">
      <alignment vertical="center"/>
    </xf>
    <xf numFmtId="177" fontId="34" fillId="6" borderId="7" applyNumberFormat="0" applyAlignment="0" applyProtection="0">
      <alignment vertical="center"/>
    </xf>
    <xf numFmtId="177" fontId="35" fillId="0" borderId="0" applyNumberFormat="0" applyFill="0" applyBorder="0" applyAlignment="0" applyProtection="0">
      <alignment vertical="center"/>
    </xf>
    <xf numFmtId="177" fontId="35" fillId="0" borderId="0" applyNumberFormat="0" applyFill="0" applyBorder="0" applyAlignment="0" applyProtection="0">
      <alignment vertical="center"/>
    </xf>
    <xf numFmtId="177" fontId="36" fillId="5" borderId="6" applyNumberFormat="0" applyAlignment="0" applyProtection="0">
      <alignment vertical="center"/>
    </xf>
    <xf numFmtId="177" fontId="36" fillId="5" borderId="6" applyNumberFormat="0" applyAlignment="0" applyProtection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37" fillId="0" borderId="0">
      <alignment vertical="center"/>
    </xf>
    <xf numFmtId="177" fontId="37" fillId="0" borderId="0">
      <alignment vertical="center"/>
    </xf>
    <xf numFmtId="177" fontId="37" fillId="0" borderId="0">
      <alignment vertical="center"/>
    </xf>
    <xf numFmtId="177" fontId="37" fillId="0" borderId="0">
      <alignment vertical="center"/>
    </xf>
    <xf numFmtId="177" fontId="37" fillId="0" borderId="0">
      <alignment vertical="center"/>
    </xf>
    <xf numFmtId="177" fontId="37" fillId="0" borderId="0">
      <alignment vertical="center"/>
    </xf>
    <xf numFmtId="177" fontId="37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10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6" fillId="0" borderId="0"/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9" fillId="0" borderId="0"/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38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39" fillId="2" borderId="0" applyNumberFormat="0" applyBorder="0" applyAlignment="0" applyProtection="0">
      <alignment vertical="center"/>
    </xf>
    <xf numFmtId="177" fontId="39" fillId="2" borderId="0" applyNumberFormat="0" applyBorder="0" applyAlignment="0" applyProtection="0">
      <alignment vertical="center"/>
    </xf>
    <xf numFmtId="0" fontId="1" fillId="0" borderId="0">
      <alignment vertical="center"/>
    </xf>
    <xf numFmtId="177" fontId="3" fillId="0" borderId="0"/>
    <xf numFmtId="177" fontId="3" fillId="0" borderId="0">
      <alignment vertical="center"/>
    </xf>
    <xf numFmtId="0" fontId="62" fillId="0" borderId="0" applyNumberFormat="0" applyFill="0" applyBorder="0" applyAlignment="0" applyProtection="0">
      <alignment vertical="center"/>
    </xf>
  </cellStyleXfs>
  <cellXfs count="502">
    <xf numFmtId="0" fontId="0" fillId="0" borderId="0" xfId="0">
      <alignment vertical="center"/>
    </xf>
    <xf numFmtId="0" fontId="40" fillId="0" borderId="0" xfId="2" applyNumberFormat="1" applyFont="1" applyFill="1" applyBorder="1" applyAlignment="1" applyProtection="1">
      <alignment vertical="center"/>
    </xf>
    <xf numFmtId="0" fontId="5" fillId="0" borderId="0" xfId="2" applyNumberFormat="1" applyFont="1" applyFill="1" applyBorder="1" applyAlignment="1" applyProtection="1">
      <alignment vertical="center"/>
    </xf>
    <xf numFmtId="0" fontId="5" fillId="0" borderId="0" xfId="2" applyNumberFormat="1" applyFont="1" applyFill="1" applyAlignment="1" applyProtection="1">
      <alignment vertical="center"/>
    </xf>
    <xf numFmtId="0" fontId="5" fillId="0" borderId="0" xfId="2" applyNumberFormat="1" applyFont="1" applyFill="1" applyBorder="1" applyAlignment="1" applyProtection="1">
      <alignment horizontal="left" vertical="center" indent="1"/>
    </xf>
    <xf numFmtId="0" fontId="5" fillId="0" borderId="0" xfId="2" applyNumberFormat="1" applyFont="1" applyFill="1" applyBorder="1" applyAlignment="1" applyProtection="1">
      <alignment horizontal="right"/>
    </xf>
    <xf numFmtId="0" fontId="5" fillId="0" borderId="14" xfId="2" applyNumberFormat="1" applyFont="1" applyFill="1" applyBorder="1" applyAlignment="1" applyProtection="1">
      <alignment horizontal="center" vertical="center"/>
    </xf>
    <xf numFmtId="0" fontId="5" fillId="0" borderId="15" xfId="2" applyNumberFormat="1" applyFont="1" applyFill="1" applyBorder="1" applyAlignment="1" applyProtection="1">
      <alignment horizontal="center" vertical="center"/>
    </xf>
    <xf numFmtId="0" fontId="40" fillId="0" borderId="17" xfId="2" applyNumberFormat="1" applyFont="1" applyFill="1" applyBorder="1" applyAlignment="1" applyProtection="1">
      <alignment horizontal="center" vertical="center"/>
    </xf>
    <xf numFmtId="178" fontId="40" fillId="0" borderId="0" xfId="2" applyNumberFormat="1" applyFont="1" applyFill="1" applyBorder="1" applyAlignment="1" applyProtection="1">
      <alignment horizontal="right" vertical="center"/>
    </xf>
    <xf numFmtId="0" fontId="5" fillId="0" borderId="19" xfId="2" applyNumberFormat="1" applyFont="1" applyFill="1" applyBorder="1" applyAlignment="1" applyProtection="1">
      <alignment horizontal="center" vertical="center"/>
    </xf>
    <xf numFmtId="178" fontId="5" fillId="0" borderId="0" xfId="2" applyNumberFormat="1" applyFont="1" applyFill="1" applyBorder="1" applyAlignment="1" applyProtection="1">
      <alignment horizontal="right" vertical="center"/>
    </xf>
    <xf numFmtId="179" fontId="42" fillId="0" borderId="23" xfId="2" applyNumberFormat="1" applyFont="1" applyFill="1" applyBorder="1" applyAlignment="1" applyProtection="1">
      <alignment horizontal="right" vertical="center"/>
    </xf>
    <xf numFmtId="179" fontId="5" fillId="0" borderId="23" xfId="2" applyNumberFormat="1" applyFont="1" applyFill="1" applyBorder="1" applyAlignment="1" applyProtection="1">
      <alignment horizontal="right" vertical="center"/>
    </xf>
    <xf numFmtId="0" fontId="40" fillId="0" borderId="19" xfId="2" applyNumberFormat="1" applyFont="1" applyFill="1" applyBorder="1" applyAlignment="1" applyProtection="1">
      <alignment horizontal="center" vertical="center"/>
    </xf>
    <xf numFmtId="0" fontId="5" fillId="0" borderId="24" xfId="2" applyNumberFormat="1" applyFont="1" applyFill="1" applyBorder="1" applyAlignment="1" applyProtection="1">
      <alignment horizontal="center" vertical="center"/>
    </xf>
    <xf numFmtId="178" fontId="5" fillId="0" borderId="23" xfId="2" applyNumberFormat="1" applyFont="1" applyFill="1" applyBorder="1" applyAlignment="1" applyProtection="1">
      <alignment horizontal="right" vertical="center"/>
    </xf>
    <xf numFmtId="0" fontId="40" fillId="0" borderId="26" xfId="2" applyNumberFormat="1" applyFont="1" applyFill="1" applyBorder="1" applyAlignment="1" applyProtection="1">
      <alignment horizontal="center" vertical="center"/>
    </xf>
    <xf numFmtId="0" fontId="5" fillId="0" borderId="27" xfId="2" applyNumberFormat="1" applyFont="1" applyFill="1" applyBorder="1" applyAlignment="1" applyProtection="1">
      <alignment vertical="center"/>
    </xf>
    <xf numFmtId="0" fontId="3" fillId="0" borderId="27" xfId="269" applyNumberFormat="1" applyFill="1" applyBorder="1" applyAlignment="1">
      <alignment vertical="center"/>
    </xf>
    <xf numFmtId="0" fontId="5" fillId="0" borderId="27" xfId="2" applyNumberFormat="1" applyFont="1" applyFill="1" applyBorder="1" applyAlignment="1" applyProtection="1">
      <alignment horizontal="right" vertical="center"/>
    </xf>
    <xf numFmtId="0" fontId="43" fillId="0" borderId="0" xfId="2" applyNumberFormat="1" applyFont="1" applyFill="1" applyAlignment="1" applyProtection="1">
      <alignment vertical="center"/>
    </xf>
    <xf numFmtId="0" fontId="5" fillId="0" borderId="0" xfId="2" applyNumberFormat="1" applyFont="1" applyFill="1" applyBorder="1" applyAlignment="1" applyProtection="1">
      <alignment horizontal="right" vertical="center"/>
    </xf>
    <xf numFmtId="0" fontId="40" fillId="0" borderId="0" xfId="269" applyNumberFormat="1" applyFont="1" applyFill="1" applyBorder="1" applyAlignment="1" applyProtection="1">
      <alignment vertical="center"/>
    </xf>
    <xf numFmtId="0" fontId="5" fillId="0" borderId="0" xfId="269" applyNumberFormat="1" applyFont="1" applyFill="1" applyAlignment="1" applyProtection="1">
      <alignment vertical="center"/>
    </xf>
    <xf numFmtId="0" fontId="5" fillId="0" borderId="28" xfId="269" applyNumberFormat="1" applyFont="1" applyFill="1" applyBorder="1" applyAlignment="1" applyProtection="1">
      <alignment horizontal="left" vertical="center" indent="1"/>
    </xf>
    <xf numFmtId="0" fontId="5" fillId="0" borderId="28" xfId="269" applyNumberFormat="1" applyFont="1" applyFill="1" applyBorder="1" applyAlignment="1" applyProtection="1"/>
    <xf numFmtId="0" fontId="5" fillId="0" borderId="28" xfId="269" applyNumberFormat="1" applyFont="1" applyFill="1" applyBorder="1" applyAlignment="1" applyProtection="1">
      <alignment vertical="center"/>
    </xf>
    <xf numFmtId="0" fontId="5" fillId="0" borderId="28" xfId="269" applyNumberFormat="1" applyFont="1" applyFill="1" applyBorder="1" applyAlignment="1" applyProtection="1">
      <alignment horizontal="right"/>
    </xf>
    <xf numFmtId="0" fontId="5" fillId="0" borderId="13" xfId="269" applyNumberFormat="1" applyFont="1" applyFill="1" applyBorder="1" applyAlignment="1" applyProtection="1">
      <alignment horizontal="center" vertical="center" wrapText="1"/>
    </xf>
    <xf numFmtId="0" fontId="40" fillId="0" borderId="17" xfId="269" applyNumberFormat="1" applyFont="1" applyFill="1" applyBorder="1" applyAlignment="1" applyProtection="1">
      <alignment horizontal="center" vertical="center"/>
    </xf>
    <xf numFmtId="178" fontId="40" fillId="0" borderId="27" xfId="269" applyNumberFormat="1" applyFont="1" applyFill="1" applyBorder="1" applyAlignment="1" applyProtection="1">
      <alignment vertical="center"/>
    </xf>
    <xf numFmtId="0" fontId="6" fillId="0" borderId="27" xfId="269" applyNumberFormat="1" applyFont="1" applyFill="1" applyBorder="1" applyAlignment="1" applyProtection="1">
      <alignment horizontal="center" vertical="center"/>
    </xf>
    <xf numFmtId="0" fontId="5" fillId="0" borderId="19" xfId="269" applyNumberFormat="1" applyFont="1" applyFill="1" applyBorder="1" applyAlignment="1" applyProtection="1">
      <alignment horizontal="left" vertical="center" indent="1"/>
    </xf>
    <xf numFmtId="178" fontId="5" fillId="0" borderId="0" xfId="269" applyNumberFormat="1" applyFont="1" applyFill="1" applyAlignment="1" applyProtection="1">
      <alignment vertical="center"/>
    </xf>
    <xf numFmtId="180" fontId="5" fillId="0" borderId="0" xfId="269" applyNumberFormat="1" applyFont="1" applyFill="1" applyAlignment="1" applyProtection="1">
      <alignment horizontal="center" vertical="center"/>
    </xf>
    <xf numFmtId="0" fontId="6" fillId="0" borderId="19" xfId="269" applyNumberFormat="1" applyFont="1" applyFill="1" applyBorder="1" applyAlignment="1" applyProtection="1">
      <alignment horizontal="left" vertical="center" wrapText="1" indent="1"/>
    </xf>
    <xf numFmtId="178" fontId="5" fillId="0" borderId="0" xfId="269" applyNumberFormat="1" applyFont="1" applyFill="1" applyBorder="1" applyAlignment="1" applyProtection="1">
      <alignment vertical="center"/>
    </xf>
    <xf numFmtId="180" fontId="5" fillId="0" borderId="0" xfId="269" quotePrefix="1" applyNumberFormat="1" applyFont="1" applyFill="1" applyAlignment="1" applyProtection="1">
      <alignment horizontal="center" vertical="center"/>
    </xf>
    <xf numFmtId="0" fontId="43" fillId="0" borderId="27" xfId="269" applyNumberFormat="1" applyFont="1" applyFill="1" applyBorder="1" applyAlignment="1" applyProtection="1">
      <alignment vertical="center"/>
    </xf>
    <xf numFmtId="0" fontId="43" fillId="0" borderId="27" xfId="2" applyNumberFormat="1" applyFont="1" applyFill="1" applyBorder="1" applyAlignment="1" applyProtection="1">
      <alignment vertical="center"/>
    </xf>
    <xf numFmtId="0" fontId="5" fillId="0" borderId="0" xfId="2" applyNumberFormat="1" applyFont="1" applyFill="1" applyBorder="1" applyProtection="1"/>
    <xf numFmtId="0" fontId="5" fillId="0" borderId="0" xfId="2" applyNumberFormat="1" applyFont="1" applyFill="1" applyProtection="1"/>
    <xf numFmtId="0" fontId="5" fillId="0" borderId="28" xfId="2" applyNumberFormat="1" applyFont="1" applyFill="1" applyBorder="1" applyAlignment="1" applyProtection="1">
      <alignment horizontal="left" vertical="center" indent="1"/>
    </xf>
    <xf numFmtId="0" fontId="5" fillId="0" borderId="28" xfId="2" applyNumberFormat="1" applyFont="1" applyFill="1" applyBorder="1" applyProtection="1"/>
    <xf numFmtId="0" fontId="5" fillId="0" borderId="13" xfId="2" applyNumberFormat="1" applyFont="1" applyFill="1" applyBorder="1" applyAlignment="1" applyProtection="1">
      <alignment horizontal="center" vertical="center" wrapText="1"/>
    </xf>
    <xf numFmtId="0" fontId="40" fillId="0" borderId="14" xfId="2" applyNumberFormat="1" applyFont="1" applyFill="1" applyBorder="1" applyAlignment="1" applyProtection="1">
      <alignment horizontal="center" vertical="center" wrapText="1"/>
    </xf>
    <xf numFmtId="0" fontId="5" fillId="0" borderId="14" xfId="2" applyNumberFormat="1" applyFont="1" applyFill="1" applyBorder="1" applyAlignment="1" applyProtection="1">
      <alignment horizontal="center" vertical="center" wrapText="1"/>
    </xf>
    <xf numFmtId="0" fontId="5" fillId="0" borderId="1" xfId="2" applyNumberFormat="1" applyFont="1" applyFill="1" applyBorder="1" applyAlignment="1" applyProtection="1">
      <alignment horizontal="center" vertical="center" wrapText="1"/>
    </xf>
    <xf numFmtId="0" fontId="5" fillId="0" borderId="17" xfId="269" applyNumberFormat="1" applyFont="1" applyFill="1" applyBorder="1" applyAlignment="1">
      <alignment horizontal="center" vertical="center"/>
    </xf>
    <xf numFmtId="178" fontId="40" fillId="0" borderId="29" xfId="2" applyNumberFormat="1" applyFont="1" applyFill="1" applyBorder="1" applyAlignment="1" applyProtection="1">
      <alignment horizontal="right" vertical="center"/>
    </xf>
    <xf numFmtId="178" fontId="5" fillId="0" borderId="29" xfId="2" applyNumberFormat="1" applyFont="1" applyFill="1" applyBorder="1" applyAlignment="1" applyProtection="1">
      <alignment horizontal="right" vertical="center"/>
    </xf>
    <xf numFmtId="0" fontId="5" fillId="0" borderId="19" xfId="269" applyNumberFormat="1" applyFont="1" applyFill="1" applyBorder="1" applyAlignment="1">
      <alignment horizontal="center" vertical="center"/>
    </xf>
    <xf numFmtId="178" fontId="40" fillId="0" borderId="23" xfId="2" applyNumberFormat="1" applyFont="1" applyFill="1" applyBorder="1" applyAlignment="1" applyProtection="1">
      <alignment horizontal="right" vertical="center"/>
    </xf>
    <xf numFmtId="178" fontId="42" fillId="0" borderId="23" xfId="2" quotePrefix="1" applyNumberFormat="1" applyFont="1" applyFill="1" applyBorder="1" applyAlignment="1" applyProtection="1">
      <alignment horizontal="right" vertical="center"/>
    </xf>
    <xf numFmtId="0" fontId="5" fillId="0" borderId="26" xfId="269" applyNumberFormat="1" applyFont="1" applyFill="1" applyBorder="1" applyAlignment="1">
      <alignment horizontal="center" vertical="center"/>
    </xf>
    <xf numFmtId="0" fontId="5" fillId="0" borderId="24" xfId="269" applyNumberFormat="1" applyFont="1" applyFill="1" applyBorder="1" applyAlignment="1">
      <alignment horizontal="center" vertical="center"/>
    </xf>
    <xf numFmtId="178" fontId="45" fillId="0" borderId="0" xfId="2" applyNumberFormat="1" applyFont="1" applyFill="1" applyBorder="1" applyAlignment="1" applyProtection="1">
      <alignment horizontal="right" vertical="center"/>
    </xf>
    <xf numFmtId="178" fontId="42" fillId="0" borderId="0" xfId="2" applyNumberFormat="1" applyFont="1" applyFill="1" applyBorder="1" applyAlignment="1" applyProtection="1">
      <alignment horizontal="right" vertical="center"/>
    </xf>
    <xf numFmtId="178" fontId="42" fillId="0" borderId="0" xfId="2" quotePrefix="1" applyNumberFormat="1" applyFont="1" applyFill="1" applyBorder="1" applyAlignment="1" applyProtection="1">
      <alignment horizontal="right" vertical="center"/>
    </xf>
    <xf numFmtId="0" fontId="5" fillId="0" borderId="27" xfId="2" applyNumberFormat="1" applyFont="1" applyFill="1" applyBorder="1" applyProtection="1"/>
    <xf numFmtId="0" fontId="5" fillId="0" borderId="28" xfId="2" applyNumberFormat="1" applyFont="1" applyFill="1" applyBorder="1" applyAlignment="1" applyProtection="1">
      <alignment vertical="center"/>
    </xf>
    <xf numFmtId="0" fontId="5" fillId="0" borderId="28" xfId="2" applyNumberFormat="1" applyFont="1" applyFill="1" applyBorder="1" applyAlignment="1" applyProtection="1">
      <alignment horizontal="right"/>
    </xf>
    <xf numFmtId="0" fontId="5" fillId="0" borderId="15" xfId="2" applyNumberFormat="1" applyFont="1" applyFill="1" applyBorder="1" applyAlignment="1" applyProtection="1">
      <alignment horizontal="center" vertical="center" wrapText="1"/>
    </xf>
    <xf numFmtId="0" fontId="5" fillId="0" borderId="0" xfId="2" applyNumberFormat="1" applyFont="1" applyFill="1" applyAlignment="1" applyProtection="1">
      <alignment horizontal="center" vertical="center" wrapText="1"/>
    </xf>
    <xf numFmtId="0" fontId="5" fillId="0" borderId="17" xfId="2" applyNumberFormat="1" applyFont="1" applyFill="1" applyBorder="1" applyAlignment="1" applyProtection="1">
      <alignment horizontal="right" vertical="center" indent="1"/>
    </xf>
    <xf numFmtId="0" fontId="5" fillId="0" borderId="19" xfId="2" quotePrefix="1" applyNumberFormat="1" applyFont="1" applyFill="1" applyBorder="1" applyAlignment="1" applyProtection="1">
      <alignment horizontal="right" vertical="center" indent="1"/>
    </xf>
    <xf numFmtId="0" fontId="5" fillId="0" borderId="0" xfId="2" applyNumberFormat="1" applyFont="1" applyFill="1" applyAlignment="1" applyProtection="1">
      <alignment horizontal="left" vertical="center" indent="3"/>
    </xf>
    <xf numFmtId="0" fontId="42" fillId="0" borderId="0" xfId="2" applyNumberFormat="1" applyFont="1" applyFill="1" applyAlignment="1" applyProtection="1">
      <alignment vertical="center"/>
    </xf>
    <xf numFmtId="0" fontId="46" fillId="0" borderId="0" xfId="269" applyNumberFormat="1" applyFont="1" applyFill="1" applyAlignment="1">
      <alignment vertical="center"/>
    </xf>
    <xf numFmtId="0" fontId="42" fillId="0" borderId="0" xfId="2" applyNumberFormat="1" applyFont="1" applyFill="1" applyAlignment="1" applyProtection="1">
      <alignment horizontal="right" vertical="center"/>
    </xf>
    <xf numFmtId="0" fontId="40" fillId="0" borderId="0" xfId="2" applyNumberFormat="1" applyFont="1" applyFill="1" applyAlignment="1" applyProtection="1">
      <alignment vertical="center"/>
    </xf>
    <xf numFmtId="0" fontId="5" fillId="0" borderId="0" xfId="2" applyNumberFormat="1" applyFont="1" applyFill="1" applyAlignment="1" applyProtection="1">
      <alignment horizontal="left" vertical="center"/>
    </xf>
    <xf numFmtId="0" fontId="5" fillId="0" borderId="17" xfId="2" applyNumberFormat="1" applyFont="1" applyFill="1" applyBorder="1" applyAlignment="1" applyProtection="1">
      <alignment horizontal="distributed" vertical="center" indent="1"/>
    </xf>
    <xf numFmtId="178" fontId="5" fillId="0" borderId="0" xfId="2" applyNumberFormat="1" applyFont="1" applyFill="1" applyBorder="1" applyAlignment="1" applyProtection="1">
      <alignment vertical="center"/>
    </xf>
    <xf numFmtId="181" fontId="5" fillId="0" borderId="0" xfId="2" applyNumberFormat="1" applyFont="1" applyFill="1" applyBorder="1" applyAlignment="1" applyProtection="1">
      <alignment horizontal="center" vertical="center" shrinkToFit="1"/>
    </xf>
    <xf numFmtId="182" fontId="5" fillId="0" borderId="0" xfId="2" applyNumberFormat="1" applyFont="1" applyFill="1" applyBorder="1" applyAlignment="1" applyProtection="1">
      <alignment horizontal="center" vertical="center" shrinkToFit="1"/>
    </xf>
    <xf numFmtId="0" fontId="5" fillId="0" borderId="19" xfId="2" applyNumberFormat="1" applyFont="1" applyFill="1" applyBorder="1" applyAlignment="1" applyProtection="1">
      <alignment horizontal="center" vertical="center" shrinkToFit="1"/>
    </xf>
    <xf numFmtId="0" fontId="5" fillId="0" borderId="26" xfId="2" applyNumberFormat="1" applyFont="1" applyFill="1" applyBorder="1" applyAlignment="1" applyProtection="1">
      <alignment horizontal="distributed" vertical="center" indent="1"/>
    </xf>
    <xf numFmtId="178" fontId="5" fillId="0" borderId="29" xfId="2" applyNumberFormat="1" applyFont="1" applyFill="1" applyBorder="1" applyAlignment="1" applyProtection="1">
      <alignment vertical="center"/>
    </xf>
    <xf numFmtId="0" fontId="5" fillId="0" borderId="24" xfId="2" applyNumberFormat="1" applyFont="1" applyFill="1" applyBorder="1" applyAlignment="1" applyProtection="1">
      <alignment horizontal="distributed" vertical="center" indent="1"/>
    </xf>
    <xf numFmtId="178" fontId="5" fillId="0" borderId="23" xfId="2" applyNumberFormat="1" applyFont="1" applyFill="1" applyBorder="1" applyAlignment="1" applyProtection="1">
      <alignment vertical="center"/>
    </xf>
    <xf numFmtId="0" fontId="5" fillId="0" borderId="19" xfId="2" applyNumberFormat="1" applyFont="1" applyFill="1" applyBorder="1" applyAlignment="1" applyProtection="1">
      <alignment horizontal="distributed" vertical="center" indent="1"/>
    </xf>
    <xf numFmtId="178" fontId="5" fillId="0" borderId="0" xfId="2" applyNumberFormat="1" applyFont="1" applyFill="1" applyAlignment="1" applyProtection="1">
      <alignment vertical="center"/>
    </xf>
    <xf numFmtId="183" fontId="5" fillId="0" borderId="0" xfId="2" applyNumberFormat="1" applyFont="1" applyFill="1" applyAlignment="1" applyProtection="1">
      <alignment horizontal="left" vertical="center"/>
    </xf>
    <xf numFmtId="178" fontId="5" fillId="0" borderId="0" xfId="2" applyNumberFormat="1" applyFont="1" applyFill="1" applyAlignment="1" applyProtection="1">
      <alignment horizontal="right" vertical="center"/>
    </xf>
    <xf numFmtId="183" fontId="5" fillId="0" borderId="23" xfId="2" applyNumberFormat="1" applyFont="1" applyFill="1" applyBorder="1" applyAlignment="1" applyProtection="1">
      <alignment horizontal="left" vertical="center"/>
    </xf>
    <xf numFmtId="178" fontId="5" fillId="0" borderId="29" xfId="2" applyNumberFormat="1" applyFont="1" applyFill="1" applyBorder="1" applyAlignment="1" applyProtection="1">
      <alignment horizontal="center" vertical="center"/>
    </xf>
    <xf numFmtId="178" fontId="5" fillId="0" borderId="0" xfId="2" applyNumberFormat="1" applyFont="1" applyFill="1" applyBorder="1" applyAlignment="1" applyProtection="1">
      <alignment horizontal="center" vertical="center"/>
    </xf>
    <xf numFmtId="0" fontId="5" fillId="0" borderId="31" xfId="2" applyNumberFormat="1" applyFont="1" applyFill="1" applyBorder="1" applyAlignment="1" applyProtection="1">
      <alignment horizontal="distributed" vertical="center" indent="1"/>
    </xf>
    <xf numFmtId="0" fontId="5" fillId="0" borderId="27" xfId="2" applyNumberFormat="1" applyFont="1" applyFill="1" applyBorder="1" applyAlignment="1" applyProtection="1">
      <alignment horizontal="left" vertical="center"/>
    </xf>
    <xf numFmtId="0" fontId="5" fillId="0" borderId="0" xfId="2" applyNumberFormat="1" applyFont="1" applyFill="1" applyAlignment="1" applyProtection="1">
      <alignment horizontal="right" vertical="center"/>
    </xf>
    <xf numFmtId="0" fontId="5" fillId="0" borderId="13" xfId="2" applyNumberFormat="1" applyFont="1" applyFill="1" applyBorder="1" applyAlignment="1" applyProtection="1">
      <alignment horizontal="center" vertical="center"/>
    </xf>
    <xf numFmtId="0" fontId="5" fillId="0" borderId="31" xfId="2" quotePrefix="1" applyNumberFormat="1" applyFont="1" applyFill="1" applyBorder="1" applyAlignment="1" applyProtection="1">
      <alignment horizontal="right" vertical="center" indent="1"/>
    </xf>
    <xf numFmtId="178" fontId="5" fillId="0" borderId="32" xfId="2" applyNumberFormat="1" applyFont="1" applyFill="1" applyBorder="1" applyAlignment="1" applyProtection="1">
      <alignment vertical="center"/>
    </xf>
    <xf numFmtId="178" fontId="5" fillId="0" borderId="28" xfId="2" applyNumberFormat="1" applyFont="1" applyFill="1" applyBorder="1" applyAlignment="1" applyProtection="1">
      <alignment vertical="center"/>
    </xf>
    <xf numFmtId="0" fontId="49" fillId="0" borderId="0" xfId="2" applyNumberFormat="1" applyFont="1" applyFill="1" applyAlignment="1" applyProtection="1">
      <alignment vertical="center"/>
    </xf>
    <xf numFmtId="0" fontId="5" fillId="0" borderId="13" xfId="269" applyNumberFormat="1" applyFont="1" applyFill="1" applyBorder="1" applyAlignment="1" applyProtection="1">
      <alignment horizontal="center" vertical="center"/>
    </xf>
    <xf numFmtId="0" fontId="5" fillId="0" borderId="15" xfId="269" applyNumberFormat="1" applyFont="1" applyFill="1" applyBorder="1" applyAlignment="1" applyProtection="1">
      <alignment horizontal="center" vertical="center"/>
    </xf>
    <xf numFmtId="0" fontId="5" fillId="0" borderId="14" xfId="269" applyNumberFormat="1" applyFont="1" applyFill="1" applyBorder="1" applyAlignment="1" applyProtection="1">
      <alignment horizontal="center" vertical="center"/>
    </xf>
    <xf numFmtId="0" fontId="40" fillId="0" borderId="15" xfId="269" applyNumberFormat="1" applyFont="1" applyFill="1" applyBorder="1" applyAlignment="1" applyProtection="1">
      <alignment horizontal="center" vertical="center"/>
    </xf>
    <xf numFmtId="0" fontId="5" fillId="0" borderId="17" xfId="269" applyNumberFormat="1" applyFont="1" applyFill="1" applyBorder="1" applyAlignment="1" applyProtection="1">
      <alignment horizontal="center" vertical="center"/>
    </xf>
    <xf numFmtId="178" fontId="5" fillId="0" borderId="29" xfId="269" applyNumberFormat="1" applyFont="1" applyFill="1" applyBorder="1" applyAlignment="1" applyProtection="1">
      <alignment vertical="center"/>
    </xf>
    <xf numFmtId="178" fontId="40" fillId="0" borderId="29" xfId="269" applyNumberFormat="1" applyFont="1" applyFill="1" applyBorder="1" applyAlignment="1" applyProtection="1">
      <alignment vertical="center"/>
    </xf>
    <xf numFmtId="0" fontId="5" fillId="0" borderId="19" xfId="269" applyNumberFormat="1" applyFont="1" applyFill="1" applyBorder="1" applyAlignment="1" applyProtection="1">
      <alignment horizontal="center" vertical="center"/>
    </xf>
    <xf numFmtId="178" fontId="5" fillId="0" borderId="23" xfId="269" applyNumberFormat="1" applyFont="1" applyFill="1" applyBorder="1" applyAlignment="1" applyProtection="1">
      <alignment vertical="center"/>
    </xf>
    <xf numFmtId="178" fontId="40" fillId="0" borderId="23" xfId="269" applyNumberFormat="1" applyFont="1" applyFill="1" applyBorder="1" applyAlignment="1" applyProtection="1">
      <alignment vertical="center"/>
    </xf>
    <xf numFmtId="0" fontId="5" fillId="0" borderId="26" xfId="269" applyNumberFormat="1" applyFont="1" applyFill="1" applyBorder="1" applyAlignment="1" applyProtection="1">
      <alignment horizontal="center" vertical="center"/>
    </xf>
    <xf numFmtId="0" fontId="5" fillId="0" borderId="24" xfId="269" applyNumberFormat="1" applyFont="1" applyFill="1" applyBorder="1" applyAlignment="1" applyProtection="1">
      <alignment horizontal="center" vertical="center"/>
    </xf>
    <xf numFmtId="178" fontId="40" fillId="0" borderId="0" xfId="269" applyNumberFormat="1" applyFont="1" applyFill="1" applyBorder="1" applyAlignment="1" applyProtection="1">
      <alignment vertical="center"/>
    </xf>
    <xf numFmtId="0" fontId="5" fillId="0" borderId="31" xfId="269" applyNumberFormat="1" applyFont="1" applyFill="1" applyBorder="1" applyAlignment="1" applyProtection="1">
      <alignment horizontal="center" vertical="center"/>
    </xf>
    <xf numFmtId="178" fontId="40" fillId="0" borderId="28" xfId="269" applyNumberFormat="1" applyFont="1" applyFill="1" applyBorder="1" applyAlignment="1" applyProtection="1">
      <alignment vertical="center"/>
    </xf>
    <xf numFmtId="0" fontId="3" fillId="0" borderId="27" xfId="269" applyNumberFormat="1" applyFont="1" applyFill="1" applyBorder="1" applyAlignment="1">
      <alignment vertical="center" wrapText="1"/>
    </xf>
    <xf numFmtId="0" fontId="5" fillId="0" borderId="0" xfId="269" applyNumberFormat="1" applyFont="1" applyFill="1" applyAlignment="1" applyProtection="1">
      <alignment horizontal="right" vertical="center"/>
    </xf>
    <xf numFmtId="0" fontId="5" fillId="0" borderId="19" xfId="269" applyNumberFormat="1" applyFont="1" applyFill="1" applyBorder="1" applyAlignment="1" applyProtection="1">
      <alignment horizontal="right" vertical="center" indent="1"/>
    </xf>
    <xf numFmtId="178" fontId="5" fillId="0" borderId="33" xfId="2" applyNumberFormat="1" applyFont="1" applyFill="1" applyBorder="1" applyAlignment="1" applyProtection="1">
      <alignment vertical="center"/>
    </xf>
    <xf numFmtId="178" fontId="5" fillId="0" borderId="27" xfId="2" applyNumberFormat="1" applyFont="1" applyFill="1" applyBorder="1" applyAlignment="1" applyProtection="1">
      <alignment vertical="center"/>
    </xf>
    <xf numFmtId="0" fontId="5" fillId="0" borderId="19" xfId="269" quotePrefix="1" applyNumberFormat="1" applyFont="1" applyFill="1" applyBorder="1" applyAlignment="1" applyProtection="1">
      <alignment horizontal="right" vertical="center" indent="1"/>
    </xf>
    <xf numFmtId="178" fontId="5" fillId="0" borderId="34" xfId="2" applyNumberFormat="1" applyFont="1" applyFill="1" applyBorder="1" applyAlignment="1" applyProtection="1">
      <alignment vertical="center"/>
    </xf>
    <xf numFmtId="0" fontId="5" fillId="0" borderId="31" xfId="269" quotePrefix="1" applyNumberFormat="1" applyFont="1" applyFill="1" applyBorder="1" applyAlignment="1" applyProtection="1">
      <alignment horizontal="right" vertical="center" indent="1"/>
    </xf>
    <xf numFmtId="0" fontId="47" fillId="0" borderId="0" xfId="2" applyNumberFormat="1" applyFont="1" applyFill="1" applyAlignment="1" applyProtection="1">
      <alignment vertical="center"/>
    </xf>
    <xf numFmtId="0" fontId="5" fillId="0" borderId="0" xfId="270" applyNumberFormat="1" applyFont="1" applyFill="1" applyAlignment="1">
      <alignment horizontal="right" vertical="center"/>
    </xf>
    <xf numFmtId="0" fontId="5" fillId="0" borderId="28" xfId="2" applyNumberFormat="1" applyFont="1" applyFill="1" applyBorder="1" applyAlignment="1" applyProtection="1"/>
    <xf numFmtId="0" fontId="5" fillId="0" borderId="19" xfId="2" applyNumberFormat="1" applyFont="1" applyFill="1" applyBorder="1" applyAlignment="1" applyProtection="1">
      <alignment horizontal="right" vertical="center" indent="1"/>
    </xf>
    <xf numFmtId="0" fontId="5" fillId="0" borderId="0" xfId="2" quotePrefix="1" applyNumberFormat="1" applyFont="1" applyFill="1" applyBorder="1" applyAlignment="1" applyProtection="1">
      <alignment horizontal="right" vertical="center" indent="1"/>
    </xf>
    <xf numFmtId="178" fontId="42" fillId="0" borderId="0" xfId="2" applyNumberFormat="1" applyFont="1" applyFill="1" applyBorder="1" applyAlignment="1" applyProtection="1">
      <alignment vertical="center"/>
    </xf>
    <xf numFmtId="0" fontId="6" fillId="0" borderId="27" xfId="2" applyNumberFormat="1" applyFont="1" applyFill="1" applyBorder="1" applyAlignment="1" applyProtection="1">
      <alignment horizontal="left" vertical="center"/>
    </xf>
    <xf numFmtId="0" fontId="5" fillId="0" borderId="15" xfId="2" applyNumberFormat="1" applyFont="1" applyFill="1" applyBorder="1" applyAlignment="1" applyProtection="1">
      <alignment horizontal="centerContinuous" vertical="center"/>
    </xf>
    <xf numFmtId="0" fontId="5" fillId="0" borderId="1" xfId="2" applyNumberFormat="1" applyFont="1" applyFill="1" applyBorder="1" applyAlignment="1" applyProtection="1">
      <alignment horizontal="centerContinuous" vertical="center"/>
    </xf>
    <xf numFmtId="0" fontId="50" fillId="0" borderId="1" xfId="2" applyNumberFormat="1" applyFont="1" applyFill="1" applyBorder="1" applyAlignment="1" applyProtection="1">
      <alignment horizontal="centerContinuous" vertical="center"/>
    </xf>
    <xf numFmtId="178" fontId="5" fillId="0" borderId="34" xfId="2" applyNumberFormat="1" applyFont="1" applyFill="1" applyBorder="1" applyAlignment="1" applyProtection="1">
      <alignment horizontal="right" vertical="center"/>
    </xf>
    <xf numFmtId="184" fontId="5" fillId="0" borderId="0" xfId="2" applyNumberFormat="1" applyFont="1" applyFill="1" applyBorder="1" applyAlignment="1" applyProtection="1">
      <alignment horizontal="right" vertical="center"/>
    </xf>
    <xf numFmtId="0" fontId="47" fillId="0" borderId="27" xfId="2" applyNumberFormat="1" applyFont="1" applyFill="1" applyBorder="1" applyAlignment="1" applyProtection="1">
      <alignment vertical="center"/>
    </xf>
    <xf numFmtId="0" fontId="47" fillId="0" borderId="27" xfId="2" applyNumberFormat="1" applyFont="1" applyFill="1" applyBorder="1" applyAlignment="1" applyProtection="1">
      <alignment horizontal="centerContinuous" vertical="center"/>
    </xf>
    <xf numFmtId="0" fontId="47" fillId="0" borderId="27" xfId="2" applyNumberFormat="1" applyFont="1" applyFill="1" applyBorder="1" applyProtection="1"/>
    <xf numFmtId="0" fontId="47" fillId="0" borderId="0" xfId="2" applyNumberFormat="1" applyFont="1" applyFill="1" applyProtection="1"/>
    <xf numFmtId="0" fontId="3" fillId="0" borderId="0" xfId="269" applyNumberFormat="1" applyFill="1" applyProtection="1"/>
    <xf numFmtId="178" fontId="5" fillId="0" borderId="32" xfId="2" applyNumberFormat="1" applyFont="1" applyFill="1" applyBorder="1" applyAlignment="1" applyProtection="1">
      <alignment horizontal="right" vertical="center"/>
    </xf>
    <xf numFmtId="178" fontId="5" fillId="0" borderId="28" xfId="2" applyNumberFormat="1" applyFont="1" applyFill="1" applyBorder="1" applyAlignment="1" applyProtection="1">
      <alignment horizontal="right" vertical="center"/>
    </xf>
    <xf numFmtId="184" fontId="5" fillId="0" borderId="28" xfId="2" applyNumberFormat="1" applyFont="1" applyFill="1" applyBorder="1" applyAlignment="1" applyProtection="1">
      <alignment horizontal="right" vertical="center"/>
    </xf>
    <xf numFmtId="0" fontId="5" fillId="0" borderId="0" xfId="2" applyNumberFormat="1" applyFont="1" applyFill="1" applyAlignment="1" applyProtection="1">
      <alignment horizontal="centerContinuous" vertical="center"/>
    </xf>
    <xf numFmtId="0" fontId="5" fillId="0" borderId="1" xfId="2" applyNumberFormat="1" applyFont="1" applyFill="1" applyBorder="1" applyAlignment="1" applyProtection="1">
      <alignment horizontal="center" vertical="center"/>
    </xf>
    <xf numFmtId="0" fontId="5" fillId="0" borderId="27" xfId="2" applyNumberFormat="1" applyFont="1" applyFill="1" applyBorder="1" applyAlignment="1" applyProtection="1">
      <alignment horizontal="centerContinuous" vertical="center"/>
    </xf>
    <xf numFmtId="0" fontId="5" fillId="0" borderId="28" xfId="2" applyNumberFormat="1" applyFont="1" applyFill="1" applyBorder="1" applyAlignment="1" applyProtection="1">
      <alignment horizontal="right" vertical="center"/>
    </xf>
    <xf numFmtId="0" fontId="5" fillId="0" borderId="0" xfId="2" applyNumberFormat="1" applyFont="1" applyFill="1" applyAlignment="1" applyProtection="1">
      <alignment horizontal="right"/>
    </xf>
    <xf numFmtId="0" fontId="3" fillId="0" borderId="0" xfId="269" applyNumberFormat="1" applyFill="1"/>
    <xf numFmtId="0" fontId="5" fillId="0" borderId="35" xfId="2" applyNumberFormat="1" applyFont="1" applyFill="1" applyBorder="1" applyAlignment="1" applyProtection="1">
      <alignment horizontal="center" vertical="center"/>
    </xf>
    <xf numFmtId="0" fontId="5" fillId="0" borderId="33" xfId="2" applyNumberFormat="1" applyFont="1" applyFill="1" applyBorder="1" applyAlignment="1" applyProtection="1">
      <alignment horizontal="center" vertical="center"/>
    </xf>
    <xf numFmtId="178" fontId="5" fillId="0" borderId="0" xfId="2" quotePrefix="1" applyNumberFormat="1" applyFont="1" applyFill="1" applyBorder="1" applyAlignment="1" applyProtection="1">
      <alignment vertical="center"/>
    </xf>
    <xf numFmtId="0" fontId="5" fillId="0" borderId="0" xfId="269" applyNumberFormat="1" applyFont="1" applyFill="1" applyAlignment="1">
      <alignment vertical="center"/>
    </xf>
    <xf numFmtId="0" fontId="52" fillId="0" borderId="0" xfId="269" applyNumberFormat="1" applyFont="1" applyFill="1" applyAlignment="1">
      <alignment vertical="center"/>
    </xf>
    <xf numFmtId="0" fontId="5" fillId="0" borderId="28" xfId="8" applyNumberFormat="1" applyFont="1" applyFill="1" applyBorder="1" applyAlignment="1" applyProtection="1">
      <alignment horizontal="right"/>
    </xf>
    <xf numFmtId="0" fontId="5" fillId="0" borderId="13" xfId="269" applyNumberFormat="1" applyFont="1" applyFill="1" applyBorder="1" applyAlignment="1">
      <alignment horizontal="center" vertical="center"/>
    </xf>
    <xf numFmtId="0" fontId="5" fillId="0" borderId="14" xfId="269" applyNumberFormat="1" applyFont="1" applyFill="1" applyBorder="1" applyAlignment="1">
      <alignment horizontal="center" vertical="center"/>
    </xf>
    <xf numFmtId="178" fontId="5" fillId="0" borderId="34" xfId="269" applyNumberFormat="1" applyFont="1" applyFill="1" applyBorder="1" applyAlignment="1">
      <alignment horizontal="right" vertical="center"/>
    </xf>
    <xf numFmtId="183" fontId="5" fillId="0" borderId="0" xfId="269" applyNumberFormat="1" applyFont="1" applyFill="1" applyBorder="1" applyAlignment="1">
      <alignment horizontal="left" vertical="center"/>
    </xf>
    <xf numFmtId="178" fontId="5" fillId="0" borderId="0" xfId="269" applyNumberFormat="1" applyFont="1" applyFill="1" applyBorder="1" applyAlignment="1">
      <alignment horizontal="right" vertical="center"/>
    </xf>
    <xf numFmtId="178" fontId="40" fillId="0" borderId="0" xfId="269" applyNumberFormat="1" applyFont="1" applyFill="1" applyBorder="1" applyAlignment="1">
      <alignment horizontal="right" vertical="center"/>
    </xf>
    <xf numFmtId="183" fontId="40" fillId="0" borderId="0" xfId="269" applyNumberFormat="1" applyFont="1" applyFill="1" applyBorder="1" applyAlignment="1">
      <alignment horizontal="left" vertical="center"/>
    </xf>
    <xf numFmtId="0" fontId="47" fillId="0" borderId="27" xfId="269" applyNumberFormat="1" applyFont="1" applyFill="1" applyBorder="1" applyAlignment="1">
      <alignment vertical="center"/>
    </xf>
    <xf numFmtId="0" fontId="6" fillId="0" borderId="27" xfId="269" applyNumberFormat="1" applyFont="1" applyFill="1" applyBorder="1" applyAlignment="1">
      <alignment vertical="center"/>
    </xf>
    <xf numFmtId="0" fontId="6" fillId="0" borderId="27" xfId="269" applyNumberFormat="1" applyFont="1" applyFill="1" applyBorder="1" applyAlignment="1">
      <alignment vertical="top"/>
    </xf>
    <xf numFmtId="0" fontId="5" fillId="0" borderId="27" xfId="269" applyNumberFormat="1" applyFont="1" applyFill="1" applyBorder="1" applyAlignment="1">
      <alignment horizontal="right" vertical="top"/>
    </xf>
    <xf numFmtId="178" fontId="52" fillId="0" borderId="0" xfId="269" applyNumberFormat="1" applyFont="1" applyFill="1" applyAlignment="1">
      <alignment vertical="center"/>
    </xf>
    <xf numFmtId="0" fontId="40" fillId="0" borderId="0" xfId="2" applyNumberFormat="1" applyFont="1" applyFill="1" applyAlignment="1" applyProtection="1">
      <alignment horizontal="left" vertical="center"/>
    </xf>
    <xf numFmtId="178" fontId="5" fillId="0" borderId="0" xfId="269" applyNumberFormat="1" applyFont="1" applyFill="1" applyBorder="1" applyAlignment="1">
      <alignment vertical="center"/>
    </xf>
    <xf numFmtId="49" fontId="5" fillId="0" borderId="0" xfId="269" applyNumberFormat="1" applyFont="1" applyFill="1" applyBorder="1" applyAlignment="1">
      <alignment vertical="center"/>
    </xf>
    <xf numFmtId="0" fontId="5" fillId="0" borderId="27" xfId="2" applyNumberFormat="1" applyFont="1" applyFill="1" applyBorder="1" applyAlignment="1" applyProtection="1">
      <alignment horizontal="right"/>
    </xf>
    <xf numFmtId="178" fontId="53" fillId="0" borderId="0" xfId="2" applyNumberFormat="1" applyFont="1" applyFill="1" applyBorder="1" applyAlignment="1" applyProtection="1">
      <alignment horizontal="right" vertical="center"/>
    </xf>
    <xf numFmtId="183" fontId="5" fillId="0" borderId="0" xfId="269" applyNumberFormat="1" applyFont="1" applyFill="1" applyBorder="1" applyAlignment="1">
      <alignment horizontal="center" vertical="center"/>
    </xf>
    <xf numFmtId="0" fontId="54" fillId="0" borderId="27" xfId="2" applyNumberFormat="1" applyFont="1" applyFill="1" applyBorder="1" applyAlignment="1" applyProtection="1">
      <alignment vertical="center"/>
    </xf>
    <xf numFmtId="0" fontId="40" fillId="0" borderId="0" xfId="269" applyNumberFormat="1" applyFont="1" applyFill="1" applyAlignment="1" applyProtection="1">
      <alignment vertical="center"/>
    </xf>
    <xf numFmtId="0" fontId="5" fillId="0" borderId="0" xfId="2" applyNumberFormat="1" applyFont="1" applyFill="1" applyBorder="1" applyAlignment="1" applyProtection="1">
      <alignment horizontal="right" vertical="center" indent="1"/>
    </xf>
    <xf numFmtId="178" fontId="40" fillId="0" borderId="28" xfId="2" applyNumberFormat="1" applyFont="1" applyFill="1" applyBorder="1" applyAlignment="1" applyProtection="1">
      <alignment horizontal="right" vertical="center"/>
    </xf>
    <xf numFmtId="0" fontId="5" fillId="0" borderId="0" xfId="269" applyNumberFormat="1" applyFont="1" applyFill="1" applyBorder="1" applyAlignment="1" applyProtection="1">
      <alignment vertical="center"/>
    </xf>
    <xf numFmtId="0" fontId="5" fillId="0" borderId="0" xfId="269" applyNumberFormat="1" applyFont="1" applyFill="1" applyAlignment="1" applyProtection="1">
      <alignment horizontal="left" vertical="center" indent="1"/>
    </xf>
    <xf numFmtId="0" fontId="5" fillId="0" borderId="0" xfId="269" applyNumberFormat="1" applyFont="1" applyFill="1" applyAlignment="1" applyProtection="1">
      <alignment horizontal="right"/>
    </xf>
    <xf numFmtId="178" fontId="40" fillId="0" borderId="34" xfId="2" applyNumberFormat="1" applyFont="1" applyFill="1" applyBorder="1" applyAlignment="1" applyProtection="1">
      <alignment vertical="center"/>
    </xf>
    <xf numFmtId="178" fontId="5" fillId="0" borderId="0" xfId="2" applyNumberFormat="1" applyFont="1" applyFill="1" applyBorder="1" applyAlignment="1">
      <alignment vertical="center"/>
    </xf>
    <xf numFmtId="178" fontId="5" fillId="0" borderId="0" xfId="2" quotePrefix="1" applyNumberFormat="1" applyFont="1" applyFill="1" applyBorder="1" applyAlignment="1" applyProtection="1">
      <alignment horizontal="right" vertical="center"/>
    </xf>
    <xf numFmtId="178" fontId="5" fillId="0" borderId="28" xfId="269" applyNumberFormat="1" applyFont="1" applyFill="1" applyBorder="1" applyAlignment="1">
      <alignment vertical="center"/>
    </xf>
    <xf numFmtId="178" fontId="5" fillId="0" borderId="28" xfId="269" applyNumberFormat="1" applyFont="1" applyFill="1" applyBorder="1" applyAlignment="1" applyProtection="1">
      <alignment vertical="center"/>
    </xf>
    <xf numFmtId="0" fontId="5" fillId="0" borderId="27" xfId="269" applyNumberFormat="1" applyFont="1" applyFill="1" applyBorder="1" applyAlignment="1">
      <alignment vertical="center"/>
    </xf>
    <xf numFmtId="0" fontId="5" fillId="0" borderId="27" xfId="269" applyNumberFormat="1" applyFont="1" applyFill="1" applyBorder="1" applyAlignment="1" applyProtection="1">
      <alignment horizontal="center" vertical="center"/>
    </xf>
    <xf numFmtId="0" fontId="5" fillId="0" borderId="27" xfId="269" applyNumberFormat="1" applyFont="1" applyFill="1" applyBorder="1" applyAlignment="1">
      <alignment horizontal="right" vertical="center"/>
    </xf>
    <xf numFmtId="0" fontId="5" fillId="0" borderId="27" xfId="269" applyNumberFormat="1" applyFont="1" applyFill="1" applyBorder="1" applyAlignment="1">
      <alignment horizontal="right" vertical="center" indent="1"/>
    </xf>
    <xf numFmtId="178" fontId="40" fillId="0" borderId="34" xfId="269" applyNumberFormat="1" applyFont="1" applyFill="1" applyBorder="1" applyAlignment="1" applyProtection="1">
      <alignment vertical="center"/>
    </xf>
    <xf numFmtId="0" fontId="5" fillId="0" borderId="0" xfId="269" quotePrefix="1" applyNumberFormat="1" applyFont="1" applyFill="1" applyBorder="1" applyAlignment="1">
      <alignment horizontal="right" vertical="center" indent="1"/>
    </xf>
    <xf numFmtId="0" fontId="5" fillId="0" borderId="28" xfId="269" quotePrefix="1" applyNumberFormat="1" applyFont="1" applyFill="1" applyBorder="1" applyAlignment="1">
      <alignment horizontal="right" vertical="center" indent="1"/>
    </xf>
    <xf numFmtId="178" fontId="40" fillId="0" borderId="32" xfId="269" applyNumberFormat="1" applyFont="1" applyFill="1" applyBorder="1" applyAlignment="1" applyProtection="1">
      <alignment vertical="center"/>
    </xf>
    <xf numFmtId="0" fontId="5" fillId="0" borderId="0" xfId="269" applyNumberFormat="1" applyFont="1" applyFill="1" applyAlignment="1" applyProtection="1">
      <alignment horizontal="center" vertical="center"/>
    </xf>
    <xf numFmtId="0" fontId="43" fillId="0" borderId="0" xfId="269" applyNumberFormat="1" applyFont="1" applyFill="1" applyAlignment="1" applyProtection="1">
      <alignment vertical="center"/>
    </xf>
    <xf numFmtId="0" fontId="5" fillId="0" borderId="0" xfId="269" applyNumberFormat="1" applyFont="1" applyFill="1" applyAlignment="1">
      <alignment horizontal="right" vertical="center"/>
    </xf>
    <xf numFmtId="0" fontId="5" fillId="0" borderId="0" xfId="269" applyNumberFormat="1" applyFont="1" applyFill="1" applyBorder="1" applyAlignment="1" applyProtection="1">
      <alignment horizontal="right"/>
    </xf>
    <xf numFmtId="0" fontId="5" fillId="0" borderId="1" xfId="269" applyNumberFormat="1" applyFont="1" applyFill="1" applyBorder="1" applyAlignment="1" applyProtection="1">
      <alignment horizontal="center" vertical="center" wrapText="1"/>
    </xf>
    <xf numFmtId="0" fontId="54" fillId="0" borderId="0" xfId="269" applyNumberFormat="1" applyFont="1" applyFill="1" applyAlignment="1" applyProtection="1">
      <alignment vertical="center"/>
    </xf>
    <xf numFmtId="0" fontId="5" fillId="0" borderId="0" xfId="86" applyNumberFormat="1" applyFont="1" applyFill="1" applyAlignment="1" applyProtection="1">
      <alignment vertical="center"/>
    </xf>
    <xf numFmtId="0" fontId="5" fillId="0" borderId="0" xfId="86" applyNumberFormat="1" applyFont="1" applyFill="1" applyBorder="1" applyAlignment="1" applyProtection="1">
      <alignment horizontal="right"/>
    </xf>
    <xf numFmtId="0" fontId="5" fillId="0" borderId="15" xfId="86" applyNumberFormat="1" applyFont="1" applyFill="1" applyBorder="1" applyAlignment="1" applyProtection="1">
      <alignment horizontal="center" vertical="center" wrapText="1"/>
    </xf>
    <xf numFmtId="0" fontId="5" fillId="0" borderId="38" xfId="2" applyNumberFormat="1" applyFont="1" applyFill="1" applyBorder="1" applyAlignment="1" applyProtection="1">
      <alignment horizontal="left" vertical="center" wrapText="1"/>
    </xf>
    <xf numFmtId="178" fontId="5" fillId="0" borderId="27" xfId="2" applyNumberFormat="1" applyFont="1" applyFill="1" applyBorder="1" applyAlignment="1" applyProtection="1">
      <alignment horizontal="right" vertical="center"/>
    </xf>
    <xf numFmtId="0" fontId="5" fillId="0" borderId="27" xfId="86" applyNumberFormat="1" applyFont="1" applyFill="1" applyBorder="1" applyAlignment="1" applyProtection="1">
      <alignment horizontal="right" vertical="center"/>
    </xf>
    <xf numFmtId="0" fontId="5" fillId="0" borderId="39" xfId="2" applyNumberFormat="1" applyFont="1" applyFill="1" applyBorder="1" applyAlignment="1" applyProtection="1">
      <alignment horizontal="left" vertical="center" wrapText="1"/>
    </xf>
    <xf numFmtId="0" fontId="5" fillId="0" borderId="0" xfId="86" applyNumberFormat="1" applyFont="1" applyFill="1" applyBorder="1" applyAlignment="1" applyProtection="1">
      <alignment horizontal="right" vertical="center"/>
    </xf>
    <xf numFmtId="0" fontId="5" fillId="0" borderId="19" xfId="2" applyNumberFormat="1" applyFont="1" applyFill="1" applyBorder="1" applyAlignment="1" applyProtection="1">
      <alignment horizontal="left" vertical="center" wrapText="1"/>
    </xf>
    <xf numFmtId="0" fontId="5" fillId="0" borderId="19" xfId="2" applyNumberFormat="1" applyFont="1" applyFill="1" applyBorder="1" applyAlignment="1" applyProtection="1">
      <alignment vertical="center"/>
    </xf>
    <xf numFmtId="184" fontId="5" fillId="0" borderId="0" xfId="86" applyNumberFormat="1" applyFont="1" applyFill="1" applyBorder="1" applyAlignment="1" applyProtection="1">
      <alignment horizontal="right" vertical="center"/>
    </xf>
    <xf numFmtId="0" fontId="5" fillId="0" borderId="34" xfId="86" quotePrefix="1" applyNumberFormat="1" applyFont="1" applyFill="1" applyBorder="1" applyAlignment="1" applyProtection="1">
      <alignment horizontal="right" vertical="center"/>
    </xf>
    <xf numFmtId="178" fontId="5" fillId="0" borderId="0" xfId="86" applyNumberFormat="1" applyFont="1" applyFill="1" applyBorder="1" applyAlignment="1" applyProtection="1">
      <alignment horizontal="right" vertical="center"/>
    </xf>
    <xf numFmtId="0" fontId="5" fillId="0" borderId="34" xfId="86" applyNumberFormat="1" applyFont="1" applyFill="1" applyBorder="1" applyAlignment="1" applyProtection="1">
      <alignment horizontal="right" vertical="center"/>
    </xf>
    <xf numFmtId="178" fontId="5" fillId="0" borderId="40" xfId="2" applyNumberFormat="1" applyFont="1" applyFill="1" applyBorder="1" applyAlignment="1" applyProtection="1">
      <alignment horizontal="right" vertical="center"/>
    </xf>
    <xf numFmtId="184" fontId="5" fillId="0" borderId="23" xfId="86" applyNumberFormat="1" applyFont="1" applyFill="1" applyBorder="1" applyAlignment="1" applyProtection="1">
      <alignment horizontal="right" vertical="center"/>
    </xf>
    <xf numFmtId="0" fontId="5" fillId="0" borderId="25" xfId="2" applyNumberFormat="1" applyFont="1" applyFill="1" applyBorder="1" applyAlignment="1" applyProtection="1">
      <alignment horizontal="left" vertical="center" wrapText="1" indent="1"/>
    </xf>
    <xf numFmtId="0" fontId="5" fillId="0" borderId="26" xfId="2" applyNumberFormat="1" applyFont="1" applyFill="1" applyBorder="1" applyAlignment="1" applyProtection="1">
      <alignment vertical="center"/>
    </xf>
    <xf numFmtId="0" fontId="5" fillId="0" borderId="18" xfId="2" applyNumberFormat="1" applyFont="1" applyFill="1" applyBorder="1" applyAlignment="1" applyProtection="1">
      <alignment horizontal="left" vertical="center" wrapText="1" indent="1"/>
    </xf>
    <xf numFmtId="0" fontId="5" fillId="0" borderId="20" xfId="2" applyNumberFormat="1" applyFont="1" applyFill="1" applyBorder="1" applyAlignment="1" applyProtection="1">
      <alignment horizontal="left" vertical="center" indent="1"/>
    </xf>
    <xf numFmtId="0" fontId="5" fillId="0" borderId="24" xfId="2" applyNumberFormat="1" applyFont="1" applyFill="1" applyBorder="1" applyAlignment="1" applyProtection="1">
      <alignment vertical="center"/>
    </xf>
    <xf numFmtId="0" fontId="5" fillId="0" borderId="18" xfId="2" applyNumberFormat="1" applyFont="1" applyFill="1" applyBorder="1" applyAlignment="1" applyProtection="1">
      <alignment horizontal="left" vertical="center" indent="1"/>
    </xf>
    <xf numFmtId="0" fontId="6" fillId="0" borderId="0" xfId="2" applyNumberFormat="1" applyFont="1" applyFill="1" applyAlignment="1" applyProtection="1">
      <alignment vertical="center"/>
    </xf>
    <xf numFmtId="0" fontId="5" fillId="0" borderId="41" xfId="2" applyNumberFormat="1" applyFont="1" applyFill="1" applyBorder="1" applyAlignment="1" applyProtection="1">
      <alignment vertical="center"/>
    </xf>
    <xf numFmtId="185" fontId="5" fillId="0" borderId="29" xfId="86" applyNumberFormat="1" applyFont="1" applyFill="1" applyBorder="1" applyAlignment="1" applyProtection="1">
      <alignment horizontal="right" vertical="center"/>
    </xf>
    <xf numFmtId="0" fontId="5" fillId="0" borderId="39" xfId="2" applyNumberFormat="1" applyFont="1" applyFill="1" applyBorder="1" applyAlignment="1" applyProtection="1">
      <alignment vertical="center"/>
    </xf>
    <xf numFmtId="185" fontId="5" fillId="0" borderId="0" xfId="86" applyNumberFormat="1" applyFont="1" applyFill="1" applyBorder="1" applyAlignment="1" applyProtection="1">
      <alignment horizontal="right" vertical="center"/>
    </xf>
    <xf numFmtId="0" fontId="5" fillId="0" borderId="30" xfId="2" applyNumberFormat="1" applyFont="1" applyFill="1" applyBorder="1" applyAlignment="1" applyProtection="1">
      <alignment horizontal="left" vertical="center" indent="1"/>
    </xf>
    <xf numFmtId="0" fontId="5" fillId="0" borderId="43" xfId="2" applyNumberFormat="1" applyFont="1" applyFill="1" applyBorder="1" applyAlignment="1" applyProtection="1">
      <alignment vertical="center"/>
    </xf>
    <xf numFmtId="185" fontId="5" fillId="0" borderId="28" xfId="86" applyNumberFormat="1" applyFont="1" applyFill="1" applyBorder="1" applyAlignment="1" applyProtection="1">
      <alignment horizontal="right" vertical="center"/>
    </xf>
    <xf numFmtId="0" fontId="5" fillId="0" borderId="0" xfId="86" applyNumberFormat="1" applyFont="1" applyFill="1" applyAlignment="1" applyProtection="1">
      <alignment horizontal="right" vertical="center"/>
    </xf>
    <xf numFmtId="0" fontId="5" fillId="0" borderId="0" xfId="2" quotePrefix="1" applyNumberFormat="1" applyFont="1" applyFill="1" applyAlignment="1" applyProtection="1">
      <alignment horizontal="left" vertical="center" indent="1"/>
    </xf>
    <xf numFmtId="0" fontId="5" fillId="0" borderId="13" xfId="2" applyNumberFormat="1" applyFont="1" applyFill="1" applyBorder="1" applyAlignment="1" applyProtection="1">
      <alignment horizontal="left" vertical="center" indent="1"/>
    </xf>
    <xf numFmtId="186" fontId="5" fillId="0" borderId="27" xfId="2" applyNumberFormat="1" applyFont="1" applyFill="1" applyBorder="1" applyAlignment="1" applyProtection="1">
      <alignment vertical="center"/>
    </xf>
    <xf numFmtId="0" fontId="5" fillId="0" borderId="17" xfId="2" applyNumberFormat="1" applyFont="1" applyFill="1" applyBorder="1" applyAlignment="1" applyProtection="1">
      <alignment horizontal="left" vertical="center" indent="1"/>
    </xf>
    <xf numFmtId="186" fontId="5" fillId="0" borderId="28" xfId="2" applyNumberFormat="1" applyFont="1" applyFill="1" applyBorder="1" applyAlignment="1" applyProtection="1">
      <alignment vertical="center"/>
    </xf>
    <xf numFmtId="0" fontId="5" fillId="0" borderId="1" xfId="2" applyNumberFormat="1" applyFont="1" applyFill="1" applyBorder="1" applyAlignment="1" applyProtection="1">
      <alignment horizontal="right" vertical="center"/>
    </xf>
    <xf numFmtId="184" fontId="5" fillId="0" borderId="13" xfId="2" applyNumberFormat="1" applyFont="1" applyFill="1" applyBorder="1" applyAlignment="1" applyProtection="1">
      <alignment horizontal="right" vertical="center"/>
    </xf>
    <xf numFmtId="186" fontId="5" fillId="0" borderId="1" xfId="2" applyNumberFormat="1" applyFont="1" applyFill="1" applyBorder="1" applyAlignment="1" applyProtection="1">
      <alignment vertical="center"/>
    </xf>
    <xf numFmtId="0" fontId="5" fillId="0" borderId="28" xfId="269" applyNumberFormat="1" applyFont="1" applyFill="1" applyBorder="1" applyAlignment="1" applyProtection="1">
      <alignment horizontal="right" vertical="center"/>
    </xf>
    <xf numFmtId="183" fontId="40" fillId="0" borderId="0" xfId="269" applyNumberFormat="1" applyFont="1" applyFill="1" applyBorder="1" applyAlignment="1" applyProtection="1">
      <alignment horizontal="left" vertical="center"/>
    </xf>
    <xf numFmtId="178" fontId="5" fillId="0" borderId="21" xfId="269" applyNumberFormat="1" applyFont="1" applyFill="1" applyBorder="1" applyAlignment="1" applyProtection="1">
      <alignment vertical="center"/>
    </xf>
    <xf numFmtId="187" fontId="5" fillId="0" borderId="21" xfId="269" applyNumberFormat="1" applyFont="1" applyFill="1" applyBorder="1" applyAlignment="1" applyProtection="1">
      <alignment horizontal="left" vertical="center"/>
    </xf>
    <xf numFmtId="183" fontId="5" fillId="0" borderId="21" xfId="269" applyNumberFormat="1" applyFont="1" applyFill="1" applyBorder="1" applyAlignment="1" applyProtection="1">
      <alignment horizontal="left" vertical="center"/>
    </xf>
    <xf numFmtId="183" fontId="5" fillId="0" borderId="0" xfId="269" applyNumberFormat="1" applyFont="1" applyFill="1" applyBorder="1" applyAlignment="1" applyProtection="1">
      <alignment horizontal="left" vertical="center"/>
    </xf>
    <xf numFmtId="187" fontId="5" fillId="0" borderId="0" xfId="269" applyNumberFormat="1" applyFont="1" applyFill="1" applyBorder="1" applyAlignment="1" applyProtection="1">
      <alignment horizontal="left" vertical="center"/>
    </xf>
    <xf numFmtId="0" fontId="5" fillId="0" borderId="26" xfId="269" applyNumberFormat="1" applyFont="1" applyFill="1" applyBorder="1" applyAlignment="1" applyProtection="1">
      <alignment horizontal="left" vertical="center" indent="1"/>
    </xf>
    <xf numFmtId="183" fontId="5" fillId="0" borderId="29" xfId="269" applyNumberFormat="1" applyFont="1" applyFill="1" applyBorder="1" applyAlignment="1" applyProtection="1">
      <alignment horizontal="left" vertical="center"/>
    </xf>
    <xf numFmtId="187" fontId="5" fillId="0" borderId="29" xfId="269" applyNumberFormat="1" applyFont="1" applyFill="1" applyBorder="1" applyAlignment="1" applyProtection="1">
      <alignment horizontal="left" vertical="center"/>
    </xf>
    <xf numFmtId="0" fontId="5" fillId="0" borderId="24" xfId="269" applyNumberFormat="1" applyFont="1" applyFill="1" applyBorder="1" applyAlignment="1" applyProtection="1">
      <alignment horizontal="left" vertical="center" indent="1"/>
    </xf>
    <xf numFmtId="187" fontId="5" fillId="0" borderId="23" xfId="269" applyNumberFormat="1" applyFont="1" applyFill="1" applyBorder="1" applyAlignment="1" applyProtection="1">
      <alignment horizontal="left" vertical="center"/>
    </xf>
    <xf numFmtId="0" fontId="5" fillId="0" borderId="31" xfId="269" applyNumberFormat="1" applyFont="1" applyFill="1" applyBorder="1" applyAlignment="1" applyProtection="1">
      <alignment horizontal="left" vertical="center" indent="1"/>
    </xf>
    <xf numFmtId="0" fontId="5" fillId="0" borderId="27" xfId="269" applyNumberFormat="1" applyFont="1" applyFill="1" applyBorder="1" applyAlignment="1" applyProtection="1">
      <alignment vertical="center"/>
    </xf>
    <xf numFmtId="0" fontId="5" fillId="0" borderId="27" xfId="269" applyNumberFormat="1" applyFont="1" applyFill="1" applyBorder="1" applyAlignment="1" applyProtection="1">
      <alignment horizontal="right" vertical="center"/>
    </xf>
    <xf numFmtId="0" fontId="52" fillId="0" borderId="0" xfId="269" applyNumberFormat="1" applyFont="1" applyFill="1" applyAlignment="1" applyProtection="1">
      <alignment vertical="center"/>
    </xf>
    <xf numFmtId="0" fontId="5" fillId="0" borderId="0" xfId="269" applyNumberFormat="1" applyFont="1" applyFill="1" applyAlignment="1" applyProtection="1">
      <alignment horizontal="center" vertical="center" wrapText="1"/>
    </xf>
    <xf numFmtId="178" fontId="5" fillId="0" borderId="0" xfId="269" applyNumberFormat="1" applyFont="1" applyFill="1" applyBorder="1" applyAlignment="1" applyProtection="1">
      <alignment horizontal="right" vertical="center"/>
    </xf>
    <xf numFmtId="184" fontId="5" fillId="0" borderId="0" xfId="269" applyNumberFormat="1" applyFont="1" applyFill="1" applyBorder="1" applyAlignment="1" applyProtection="1">
      <alignment vertical="center"/>
    </xf>
    <xf numFmtId="179" fontId="5" fillId="0" borderId="0" xfId="269" applyNumberFormat="1" applyFont="1" applyFill="1" applyBorder="1" applyAlignment="1" applyProtection="1">
      <alignment vertical="center"/>
    </xf>
    <xf numFmtId="0" fontId="5" fillId="0" borderId="41" xfId="269" applyNumberFormat="1" applyFont="1" applyFill="1" applyBorder="1" applyAlignment="1" applyProtection="1">
      <alignment horizontal="left" vertical="center"/>
    </xf>
    <xf numFmtId="178" fontId="5" fillId="0" borderId="29" xfId="269" applyNumberFormat="1" applyFont="1" applyFill="1" applyBorder="1" applyAlignment="1" applyProtection="1">
      <alignment horizontal="right" vertical="center"/>
    </xf>
    <xf numFmtId="184" fontId="5" fillId="0" borderId="29" xfId="269" applyNumberFormat="1" applyFont="1" applyFill="1" applyBorder="1" applyAlignment="1" applyProtection="1">
      <alignment vertical="center"/>
    </xf>
    <xf numFmtId="179" fontId="5" fillId="0" borderId="29" xfId="269" applyNumberFormat="1" applyFont="1" applyFill="1" applyBorder="1" applyAlignment="1" applyProtection="1">
      <alignment vertical="center"/>
    </xf>
    <xf numFmtId="0" fontId="5" fillId="0" borderId="39" xfId="269" applyNumberFormat="1" applyFont="1" applyFill="1" applyBorder="1" applyAlignment="1" applyProtection="1">
      <alignment horizontal="left" vertical="center"/>
    </xf>
    <xf numFmtId="0" fontId="5" fillId="0" borderId="44" xfId="269" applyNumberFormat="1" applyFont="1" applyFill="1" applyBorder="1" applyAlignment="1" applyProtection="1">
      <alignment horizontal="center" vertical="center"/>
    </xf>
    <xf numFmtId="178" fontId="5" fillId="0" borderId="23" xfId="269" applyNumberFormat="1" applyFont="1" applyFill="1" applyBorder="1" applyAlignment="1" applyProtection="1">
      <alignment horizontal="right" vertical="center"/>
    </xf>
    <xf numFmtId="184" fontId="5" fillId="0" borderId="23" xfId="269" applyNumberFormat="1" applyFont="1" applyFill="1" applyBorder="1" applyAlignment="1" applyProtection="1">
      <alignment vertical="center"/>
    </xf>
    <xf numFmtId="179" fontId="5" fillId="0" borderId="23" xfId="269" applyNumberFormat="1" applyFont="1" applyFill="1" applyBorder="1" applyAlignment="1" applyProtection="1">
      <alignment vertical="center"/>
    </xf>
    <xf numFmtId="0" fontId="5" fillId="0" borderId="39" xfId="269" applyNumberFormat="1" applyFont="1" applyFill="1" applyBorder="1" applyAlignment="1" applyProtection="1">
      <alignment horizontal="center" vertical="center"/>
    </xf>
    <xf numFmtId="0" fontId="5" fillId="0" borderId="18" xfId="269" applyNumberFormat="1" applyFont="1" applyFill="1" applyBorder="1" applyAlignment="1" applyProtection="1">
      <alignment horizontal="left" vertical="center" indent="1"/>
    </xf>
    <xf numFmtId="179" fontId="5" fillId="0" borderId="21" xfId="269" applyNumberFormat="1" applyFont="1" applyFill="1" applyBorder="1" applyAlignment="1" applyProtection="1">
      <alignment vertical="center"/>
    </xf>
    <xf numFmtId="0" fontId="5" fillId="0" borderId="45" xfId="269" applyNumberFormat="1" applyFont="1" applyFill="1" applyBorder="1" applyAlignment="1" applyProtection="1">
      <alignment horizontal="left" vertical="center" indent="1"/>
    </xf>
    <xf numFmtId="0" fontId="5" fillId="0" borderId="46" xfId="269" applyNumberFormat="1" applyFont="1" applyFill="1" applyBorder="1" applyAlignment="1" applyProtection="1">
      <alignment horizontal="left" vertical="center"/>
    </xf>
    <xf numFmtId="178" fontId="5" fillId="0" borderId="21" xfId="269" applyNumberFormat="1" applyFont="1" applyFill="1" applyBorder="1" applyAlignment="1" applyProtection="1">
      <alignment horizontal="right" vertical="center"/>
    </xf>
    <xf numFmtId="184" fontId="5" fillId="0" borderId="21" xfId="269" applyNumberFormat="1" applyFont="1" applyFill="1" applyBorder="1" applyAlignment="1" applyProtection="1">
      <alignment vertical="center"/>
    </xf>
    <xf numFmtId="178" fontId="5" fillId="0" borderId="0" xfId="269" quotePrefix="1" applyNumberFormat="1" applyFont="1" applyFill="1" applyBorder="1" applyAlignment="1" applyProtection="1">
      <alignment horizontal="right" vertical="center"/>
    </xf>
    <xf numFmtId="184" fontId="5" fillId="0" borderId="0" xfId="269" applyNumberFormat="1" applyFont="1" applyFill="1" applyBorder="1" applyAlignment="1" applyProtection="1">
      <alignment horizontal="right" vertical="center"/>
    </xf>
    <xf numFmtId="0" fontId="5" fillId="0" borderId="25" xfId="269" applyNumberFormat="1" applyFont="1" applyFill="1" applyBorder="1" applyAlignment="1" applyProtection="1">
      <alignment horizontal="left" vertical="center" indent="1"/>
    </xf>
    <xf numFmtId="179" fontId="5" fillId="0" borderId="47" xfId="269" applyNumberFormat="1" applyFont="1" applyFill="1" applyBorder="1" applyAlignment="1" applyProtection="1">
      <alignment vertical="center"/>
    </xf>
    <xf numFmtId="178" fontId="40" fillId="0" borderId="1" xfId="269" applyNumberFormat="1" applyFont="1" applyFill="1" applyBorder="1" applyAlignment="1" applyProtection="1">
      <alignment horizontal="right" vertical="center"/>
    </xf>
    <xf numFmtId="184" fontId="40" fillId="0" borderId="1" xfId="269" applyNumberFormat="1" applyFont="1" applyFill="1" applyBorder="1" applyAlignment="1" applyProtection="1">
      <alignment horizontal="right" vertical="center"/>
    </xf>
    <xf numFmtId="179" fontId="40" fillId="0" borderId="1" xfId="269" applyNumberFormat="1" applyFont="1" applyFill="1" applyBorder="1" applyAlignment="1" applyProtection="1">
      <alignment vertical="center"/>
    </xf>
    <xf numFmtId="0" fontId="5" fillId="0" borderId="0" xfId="269" applyNumberFormat="1" applyFont="1" applyFill="1" applyAlignment="1" applyProtection="1">
      <alignment vertical="top"/>
    </xf>
    <xf numFmtId="0" fontId="6" fillId="0" borderId="19" xfId="2" applyNumberFormat="1" applyFont="1" applyFill="1" applyBorder="1" applyAlignment="1" applyProtection="1">
      <alignment horizontal="distributed" vertical="center" indent="2"/>
    </xf>
    <xf numFmtId="178" fontId="6" fillId="0" borderId="0" xfId="2" applyNumberFormat="1" applyFont="1" applyFill="1" applyAlignment="1" applyProtection="1">
      <alignment vertical="center"/>
    </xf>
    <xf numFmtId="178" fontId="57" fillId="0" borderId="0" xfId="2" applyNumberFormat="1" applyFont="1" applyFill="1" applyAlignment="1" applyProtection="1">
      <alignment vertical="center"/>
    </xf>
    <xf numFmtId="178" fontId="57" fillId="0" borderId="0" xfId="2" applyNumberFormat="1" applyFont="1" applyFill="1" applyBorder="1" applyAlignment="1" applyProtection="1">
      <alignment vertical="center"/>
    </xf>
    <xf numFmtId="178" fontId="6" fillId="0" borderId="0" xfId="2" applyNumberFormat="1" applyFont="1" applyFill="1" applyBorder="1" applyAlignment="1" applyProtection="1">
      <alignment vertical="center"/>
    </xf>
    <xf numFmtId="0" fontId="58" fillId="0" borderId="19" xfId="2" applyNumberFormat="1" applyFont="1" applyFill="1" applyBorder="1" applyAlignment="1" applyProtection="1">
      <alignment horizontal="center" vertical="center"/>
    </xf>
    <xf numFmtId="178" fontId="58" fillId="0" borderId="0" xfId="2" applyNumberFormat="1" applyFont="1" applyFill="1" applyBorder="1" applyAlignment="1" applyProtection="1">
      <alignment vertical="center"/>
    </xf>
    <xf numFmtId="0" fontId="6" fillId="0" borderId="26" xfId="2" applyNumberFormat="1" applyFont="1" applyFill="1" applyBorder="1" applyAlignment="1" applyProtection="1">
      <alignment horizontal="left" vertical="center" indent="1"/>
    </xf>
    <xf numFmtId="178" fontId="6" fillId="0" borderId="29" xfId="2" applyNumberFormat="1" applyFont="1" applyFill="1" applyBorder="1" applyAlignment="1" applyProtection="1">
      <alignment vertical="center"/>
    </xf>
    <xf numFmtId="178" fontId="57" fillId="0" borderId="29" xfId="2" applyNumberFormat="1" applyFont="1" applyFill="1" applyBorder="1" applyAlignment="1" applyProtection="1">
      <alignment vertical="center"/>
    </xf>
    <xf numFmtId="0" fontId="6" fillId="0" borderId="31" xfId="2" applyNumberFormat="1" applyFont="1" applyFill="1" applyBorder="1" applyAlignment="1" applyProtection="1">
      <alignment horizontal="left" vertical="center" indent="1"/>
    </xf>
    <xf numFmtId="178" fontId="6" fillId="0" borderId="28" xfId="2" applyNumberFormat="1" applyFont="1" applyFill="1" applyBorder="1" applyAlignment="1" applyProtection="1">
      <alignment vertical="center"/>
    </xf>
    <xf numFmtId="178" fontId="57" fillId="0" borderId="28" xfId="2" applyNumberFormat="1" applyFont="1" applyFill="1" applyBorder="1" applyAlignment="1" applyProtection="1">
      <alignment vertical="center"/>
    </xf>
    <xf numFmtId="0" fontId="6" fillId="0" borderId="17" xfId="2" applyNumberFormat="1" applyFont="1" applyFill="1" applyBorder="1" applyAlignment="1" applyProtection="1">
      <alignment horizontal="distributed" vertical="center" indent="2"/>
    </xf>
    <xf numFmtId="188" fontId="6" fillId="0" borderId="29" xfId="5" applyNumberFormat="1" applyFont="1" applyFill="1" applyBorder="1" applyAlignment="1" applyProtection="1">
      <alignment vertical="center"/>
    </xf>
    <xf numFmtId="188" fontId="6" fillId="0" borderId="28" xfId="5" applyNumberFormat="1" applyFont="1" applyFill="1" applyBorder="1" applyAlignment="1" applyProtection="1">
      <alignment vertical="center"/>
    </xf>
    <xf numFmtId="0" fontId="59" fillId="0" borderId="31" xfId="2" applyNumberFormat="1" applyFont="1" applyFill="1" applyBorder="1" applyAlignment="1" applyProtection="1">
      <alignment horizontal="center" vertical="center"/>
    </xf>
    <xf numFmtId="178" fontId="59" fillId="0" borderId="28" xfId="2" applyNumberFormat="1" applyFont="1" applyFill="1" applyBorder="1" applyAlignment="1" applyProtection="1">
      <alignment vertical="center"/>
    </xf>
    <xf numFmtId="0" fontId="60" fillId="0" borderId="0" xfId="269" applyNumberFormat="1" applyFont="1" applyFill="1" applyAlignment="1" applyProtection="1">
      <alignment vertical="center"/>
    </xf>
    <xf numFmtId="0" fontId="3" fillId="0" borderId="0" xfId="269" applyNumberFormat="1" applyFont="1" applyFill="1" applyAlignment="1" applyProtection="1">
      <alignment vertical="center"/>
    </xf>
    <xf numFmtId="0" fontId="5" fillId="0" borderId="0" xfId="269" applyNumberFormat="1" applyFont="1" applyFill="1" applyBorder="1" applyAlignment="1" applyProtection="1">
      <alignment horizontal="left" vertical="center"/>
    </xf>
    <xf numFmtId="0" fontId="5" fillId="0" borderId="1" xfId="269" applyNumberFormat="1" applyFont="1" applyFill="1" applyBorder="1" applyAlignment="1" applyProtection="1">
      <alignment horizontal="center" vertical="center"/>
    </xf>
    <xf numFmtId="0" fontId="5" fillId="0" borderId="48" xfId="269" applyNumberFormat="1" applyFont="1" applyFill="1" applyBorder="1" applyAlignment="1" applyProtection="1">
      <alignment horizontal="center" vertical="center"/>
    </xf>
    <xf numFmtId="0" fontId="40" fillId="0" borderId="17" xfId="269" applyNumberFormat="1" applyFont="1" applyFill="1" applyBorder="1" applyAlignment="1" applyProtection="1">
      <alignment vertical="center"/>
    </xf>
    <xf numFmtId="178" fontId="40" fillId="0" borderId="37" xfId="2" applyNumberFormat="1" applyFont="1" applyFill="1" applyBorder="1" applyAlignment="1" applyProtection="1">
      <alignment vertical="center"/>
    </xf>
    <xf numFmtId="178" fontId="40" fillId="0" borderId="49" xfId="269" applyNumberFormat="1" applyFont="1" applyFill="1" applyBorder="1" applyAlignment="1" applyProtection="1">
      <alignment vertical="center"/>
    </xf>
    <xf numFmtId="0" fontId="40" fillId="0" borderId="50" xfId="269" applyNumberFormat="1" applyFont="1" applyFill="1" applyBorder="1" applyAlignment="1" applyProtection="1">
      <alignment vertical="center"/>
    </xf>
    <xf numFmtId="178" fontId="5" fillId="0" borderId="37" xfId="2" applyNumberFormat="1" applyFont="1" applyFill="1" applyBorder="1" applyAlignment="1" applyProtection="1">
      <alignment vertical="center"/>
    </xf>
    <xf numFmtId="178" fontId="42" fillId="0" borderId="51" xfId="2" applyNumberFormat="1" applyFont="1" applyFill="1" applyBorder="1" applyAlignment="1" applyProtection="1">
      <alignment vertical="center"/>
    </xf>
    <xf numFmtId="0" fontId="42" fillId="0" borderId="52" xfId="269" applyNumberFormat="1" applyFont="1" applyFill="1" applyBorder="1" applyAlignment="1" applyProtection="1">
      <alignment horizontal="left" vertical="center" indent="1"/>
    </xf>
    <xf numFmtId="178" fontId="5" fillId="0" borderId="34" xfId="269" applyNumberFormat="1" applyFont="1" applyFill="1" applyBorder="1" applyAlignment="1" applyProtection="1">
      <alignment vertical="center"/>
    </xf>
    <xf numFmtId="0" fontId="5" fillId="0" borderId="52" xfId="269" applyNumberFormat="1" applyFont="1" applyFill="1" applyBorder="1" applyAlignment="1" applyProtection="1">
      <alignment horizontal="left" vertical="center" wrapText="1" indent="1"/>
    </xf>
    <xf numFmtId="178" fontId="42" fillId="0" borderId="34" xfId="269" applyNumberFormat="1" applyFont="1" applyFill="1" applyBorder="1" applyAlignment="1" applyProtection="1">
      <alignment vertical="center"/>
    </xf>
    <xf numFmtId="0" fontId="40" fillId="0" borderId="19" xfId="269" applyNumberFormat="1" applyFont="1" applyFill="1" applyBorder="1" applyAlignment="1" applyProtection="1">
      <alignment vertical="center"/>
    </xf>
    <xf numFmtId="178" fontId="45" fillId="0" borderId="51" xfId="2" applyNumberFormat="1" applyFont="1" applyFill="1" applyBorder="1" applyAlignment="1" applyProtection="1">
      <alignment vertical="center"/>
    </xf>
    <xf numFmtId="0" fontId="5" fillId="0" borderId="52" xfId="269" applyNumberFormat="1" applyFont="1" applyFill="1" applyBorder="1" applyAlignment="1" applyProtection="1">
      <alignment horizontal="left" vertical="center" indent="1"/>
    </xf>
    <xf numFmtId="0" fontId="40" fillId="0" borderId="52" xfId="269" applyNumberFormat="1" applyFont="1" applyFill="1" applyBorder="1" applyAlignment="1" applyProtection="1">
      <alignment vertical="center"/>
    </xf>
    <xf numFmtId="178" fontId="42" fillId="0" borderId="34" xfId="2" applyNumberFormat="1" applyFont="1" applyFill="1" applyBorder="1" applyAlignment="1" applyProtection="1">
      <alignment vertical="center"/>
    </xf>
    <xf numFmtId="178" fontId="5" fillId="0" borderId="36" xfId="2" applyNumberFormat="1" applyFont="1" applyFill="1" applyBorder="1" applyAlignment="1" applyProtection="1">
      <alignment vertical="center"/>
    </xf>
    <xf numFmtId="0" fontId="5" fillId="0" borderId="53" xfId="269" applyNumberFormat="1" applyFont="1" applyFill="1" applyBorder="1" applyAlignment="1" applyProtection="1">
      <alignment horizontal="left" vertical="center" indent="1"/>
    </xf>
    <xf numFmtId="0" fontId="5" fillId="0" borderId="32" xfId="269" applyNumberFormat="1" applyFont="1" applyFill="1" applyBorder="1" applyAlignment="1" applyProtection="1">
      <alignment vertical="center"/>
    </xf>
    <xf numFmtId="0" fontId="40" fillId="0" borderId="17" xfId="2" applyNumberFormat="1" applyFont="1" applyFill="1" applyBorder="1" applyAlignment="1" applyProtection="1">
      <alignment horizontal="left" vertical="center" indent="1"/>
    </xf>
    <xf numFmtId="178" fontId="40" fillId="0" borderId="27" xfId="2" applyNumberFormat="1" applyFont="1" applyFill="1" applyBorder="1" applyAlignment="1" applyProtection="1">
      <alignment horizontal="right" vertical="center"/>
    </xf>
    <xf numFmtId="0" fontId="5" fillId="0" borderId="19" xfId="2" applyNumberFormat="1" applyFont="1" applyFill="1" applyBorder="1" applyAlignment="1" applyProtection="1">
      <alignment horizontal="distributed" vertical="center" indent="2"/>
    </xf>
    <xf numFmtId="0" fontId="40" fillId="0" borderId="19" xfId="2" applyNumberFormat="1" applyFont="1" applyFill="1" applyBorder="1" applyAlignment="1" applyProtection="1">
      <alignment horizontal="left" vertical="center" indent="1"/>
    </xf>
    <xf numFmtId="178" fontId="40" fillId="0" borderId="0" xfId="2" quotePrefix="1" applyNumberFormat="1" applyFont="1" applyFill="1" applyBorder="1" applyAlignment="1" applyProtection="1">
      <alignment horizontal="right" vertical="center"/>
    </xf>
    <xf numFmtId="0" fontId="40" fillId="0" borderId="31" xfId="2" applyNumberFormat="1" applyFont="1" applyFill="1" applyBorder="1" applyAlignment="1" applyProtection="1">
      <alignment horizontal="center" vertical="center"/>
    </xf>
    <xf numFmtId="0" fontId="5" fillId="0" borderId="19" xfId="2" applyNumberFormat="1" applyFont="1" applyFill="1" applyBorder="1" applyAlignment="1" applyProtection="1">
      <alignment horizontal="distributed" vertical="center" wrapText="1" indent="2"/>
    </xf>
    <xf numFmtId="0" fontId="5" fillId="0" borderId="36" xfId="2" applyNumberFormat="1" applyFont="1" applyFill="1" applyBorder="1" applyAlignment="1" applyProtection="1">
      <alignment horizontal="center" vertical="center"/>
    </xf>
    <xf numFmtId="179" fontId="5" fillId="0" borderId="0" xfId="2" applyNumberFormat="1" applyFont="1" applyFill="1" applyBorder="1" applyAlignment="1" applyProtection="1">
      <alignment vertical="center"/>
    </xf>
    <xf numFmtId="179" fontId="5" fillId="0" borderId="28" xfId="2" applyNumberFormat="1" applyFont="1" applyFill="1" applyBorder="1" applyAlignment="1" applyProtection="1">
      <alignment vertical="center"/>
    </xf>
    <xf numFmtId="0" fontId="40" fillId="0" borderId="0" xfId="269" applyNumberFormat="1" applyFont="1" applyFill="1" applyAlignment="1" applyProtection="1">
      <alignment horizontal="left" vertical="center"/>
    </xf>
    <xf numFmtId="0" fontId="61" fillId="0" borderId="0" xfId="269" applyNumberFormat="1" applyFont="1" applyFill="1" applyAlignment="1" applyProtection="1">
      <alignment horizontal="left" vertical="center"/>
    </xf>
    <xf numFmtId="0" fontId="5" fillId="0" borderId="0" xfId="269" applyNumberFormat="1" applyFont="1" applyFill="1" applyAlignment="1" applyProtection="1">
      <alignment horizontal="left" vertical="center"/>
    </xf>
    <xf numFmtId="10" fontId="5" fillId="0" borderId="0" xfId="269" applyNumberFormat="1" applyFont="1" applyFill="1" applyAlignment="1" applyProtection="1">
      <alignment horizontal="right" vertical="center" indent="1"/>
    </xf>
    <xf numFmtId="189" fontId="5" fillId="0" borderId="0" xfId="269" applyNumberFormat="1" applyFont="1" applyFill="1" applyAlignment="1" applyProtection="1">
      <alignment horizontal="right" vertical="center" indent="1"/>
    </xf>
    <xf numFmtId="10" fontId="5" fillId="0" borderId="28" xfId="269" applyNumberFormat="1" applyFont="1" applyFill="1" applyBorder="1" applyAlignment="1" applyProtection="1">
      <alignment horizontal="right" vertical="center" indent="1"/>
    </xf>
    <xf numFmtId="190" fontId="5" fillId="0" borderId="28" xfId="269" applyNumberFormat="1" applyFont="1" applyFill="1" applyBorder="1" applyAlignment="1" applyProtection="1">
      <alignment horizontal="right" vertical="center" indent="1"/>
    </xf>
    <xf numFmtId="0" fontId="5" fillId="0" borderId="28" xfId="269" applyNumberFormat="1" applyFont="1" applyFill="1" applyBorder="1" applyAlignment="1" applyProtection="1">
      <alignment horizontal="left" vertical="center"/>
    </xf>
    <xf numFmtId="49" fontId="5" fillId="0" borderId="0" xfId="269" applyNumberFormat="1" applyFont="1" applyFill="1" applyAlignment="1" applyProtection="1">
      <alignment horizontal="left" vertical="center"/>
    </xf>
    <xf numFmtId="0" fontId="5" fillId="0" borderId="17" xfId="2" applyNumberFormat="1" applyFont="1" applyFill="1" applyBorder="1" applyAlignment="1" applyProtection="1">
      <alignment horizontal="center" vertical="center" shrinkToFit="1"/>
    </xf>
    <xf numFmtId="178" fontId="5" fillId="0" borderId="21" xfId="2" applyNumberFormat="1" applyFont="1" applyFill="1" applyBorder="1" applyAlignment="1" applyProtection="1">
      <alignment vertical="center"/>
    </xf>
    <xf numFmtId="178" fontId="5" fillId="0" borderId="21" xfId="2" applyNumberFormat="1" applyFont="1" applyFill="1" applyBorder="1" applyAlignment="1" applyProtection="1">
      <alignment horizontal="right" vertical="center"/>
    </xf>
    <xf numFmtId="0" fontId="5" fillId="0" borderId="41" xfId="2" applyNumberFormat="1" applyFont="1" applyFill="1" applyBorder="1" applyAlignment="1" applyProtection="1">
      <alignment horizontal="center" vertical="center"/>
    </xf>
    <xf numFmtId="0" fontId="5" fillId="0" borderId="39" xfId="2" applyNumberFormat="1" applyFont="1" applyFill="1" applyBorder="1" applyAlignment="1" applyProtection="1">
      <alignment horizontal="center" vertical="center"/>
    </xf>
    <xf numFmtId="0" fontId="5" fillId="0" borderId="43" xfId="2" applyNumberFormat="1" applyFont="1" applyFill="1" applyBorder="1" applyAlignment="1" applyProtection="1">
      <alignment horizontal="center" vertical="center" wrapText="1"/>
    </xf>
    <xf numFmtId="179" fontId="5" fillId="0" borderId="28" xfId="2" applyNumberFormat="1" applyFont="1" applyFill="1" applyBorder="1" applyAlignment="1" applyProtection="1">
      <alignment horizontal="right" vertical="center"/>
    </xf>
    <xf numFmtId="0" fontId="5" fillId="0" borderId="0" xfId="2" applyNumberFormat="1" applyFont="1" applyFill="1" applyBorder="1" applyAlignment="1" applyProtection="1">
      <alignment horizontal="center" vertical="center"/>
    </xf>
    <xf numFmtId="0" fontId="5" fillId="0" borderId="27" xfId="269" applyNumberFormat="1" applyFont="1" applyFill="1" applyBorder="1" applyAlignment="1" applyProtection="1">
      <alignment horizontal="center" vertical="center" wrapText="1"/>
    </xf>
    <xf numFmtId="0" fontId="5" fillId="0" borderId="27" xfId="269" applyNumberFormat="1" applyFont="1" applyFill="1" applyBorder="1" applyAlignment="1" applyProtection="1">
      <alignment horizontal="left" vertical="center" wrapText="1" indent="1"/>
    </xf>
    <xf numFmtId="0" fontId="5" fillId="0" borderId="0" xfId="269" applyNumberFormat="1" applyFont="1" applyFill="1" applyBorder="1" applyAlignment="1" applyProtection="1">
      <alignment horizontal="left" vertical="center" wrapText="1" indent="1"/>
    </xf>
    <xf numFmtId="0" fontId="5" fillId="0" borderId="28" xfId="269" applyNumberFormat="1" applyFont="1" applyFill="1" applyBorder="1" applyAlignment="1" applyProtection="1">
      <alignment horizontal="left" vertical="center" wrapText="1" indent="1"/>
    </xf>
    <xf numFmtId="0" fontId="40" fillId="0" borderId="28" xfId="269" applyNumberFormat="1" applyFont="1" applyFill="1" applyBorder="1" applyAlignment="1" applyProtection="1">
      <alignment horizontal="center" vertical="center" wrapText="1"/>
    </xf>
    <xf numFmtId="178" fontId="40" fillId="0" borderId="15" xfId="2" applyNumberFormat="1" applyFont="1" applyFill="1" applyBorder="1" applyAlignment="1" applyProtection="1">
      <alignment vertical="center"/>
    </xf>
    <xf numFmtId="178" fontId="40" fillId="0" borderId="1" xfId="2" applyNumberFormat="1" applyFont="1" applyFill="1" applyBorder="1" applyAlignment="1" applyProtection="1">
      <alignment vertical="center"/>
    </xf>
    <xf numFmtId="0" fontId="5" fillId="0" borderId="0" xfId="269" applyNumberFormat="1" applyFont="1" applyFill="1" applyBorder="1" applyAlignment="1" applyProtection="1">
      <alignment horizontal="center" vertical="center" wrapText="1"/>
    </xf>
    <xf numFmtId="0" fontId="62" fillId="0" borderId="0" xfId="271" applyNumberFormat="1" applyFill="1" applyAlignment="1" applyProtection="1">
      <alignment vertical="center"/>
    </xf>
    <xf numFmtId="0" fontId="62" fillId="0" borderId="0" xfId="271">
      <alignment vertical="center"/>
    </xf>
    <xf numFmtId="0" fontId="3" fillId="0" borderId="0" xfId="269" applyNumberFormat="1" applyFill="1" applyAlignment="1" applyProtection="1">
      <alignment vertical="center"/>
    </xf>
    <xf numFmtId="0" fontId="3" fillId="0" borderId="0" xfId="269" applyNumberFormat="1" applyFill="1" applyAlignment="1">
      <alignment vertical="center"/>
    </xf>
    <xf numFmtId="0" fontId="62" fillId="0" borderId="0" xfId="271" applyNumberFormat="1" applyFill="1" applyAlignment="1">
      <alignment vertical="center"/>
    </xf>
    <xf numFmtId="0" fontId="62" fillId="0" borderId="0" xfId="271" applyNumberFormat="1" applyFill="1" applyBorder="1" applyAlignment="1" applyProtection="1">
      <alignment vertical="center"/>
    </xf>
    <xf numFmtId="0" fontId="5" fillId="0" borderId="0" xfId="2" applyNumberFormat="1" applyFont="1" applyFill="1" applyBorder="1" applyAlignment="1" applyProtection="1">
      <alignment horizontal="left" vertical="center" indent="1"/>
    </xf>
    <xf numFmtId="0" fontId="5" fillId="0" borderId="19" xfId="2" applyNumberFormat="1" applyFont="1" applyFill="1" applyBorder="1" applyAlignment="1" applyProtection="1">
      <alignment horizontal="left" vertical="center" indent="1"/>
    </xf>
    <xf numFmtId="0" fontId="5" fillId="0" borderId="25" xfId="2" applyNumberFormat="1" applyFont="1" applyFill="1" applyBorder="1" applyAlignment="1" applyProtection="1">
      <alignment horizontal="left" vertical="center" indent="1"/>
    </xf>
    <xf numFmtId="0" fontId="5" fillId="0" borderId="18" xfId="2" applyNumberFormat="1" applyFont="1" applyFill="1" applyBorder="1" applyAlignment="1" applyProtection="1">
      <alignment horizontal="left" vertical="center" indent="1"/>
    </xf>
    <xf numFmtId="0" fontId="5" fillId="0" borderId="20" xfId="2" applyNumberFormat="1" applyFont="1" applyFill="1" applyBorder="1" applyAlignment="1" applyProtection="1">
      <alignment horizontal="left" vertical="center" indent="1"/>
    </xf>
    <xf numFmtId="0" fontId="5" fillId="0" borderId="13" xfId="2" applyNumberFormat="1" applyFont="1" applyFill="1" applyBorder="1" applyAlignment="1" applyProtection="1">
      <alignment horizontal="center" vertical="center"/>
    </xf>
    <xf numFmtId="0" fontId="5" fillId="0" borderId="14" xfId="2" applyNumberFormat="1" applyFont="1" applyFill="1" applyBorder="1" applyAlignment="1" applyProtection="1">
      <alignment horizontal="center" vertical="center"/>
    </xf>
    <xf numFmtId="0" fontId="5" fillId="0" borderId="16" xfId="2" applyNumberFormat="1" applyFont="1" applyFill="1" applyBorder="1" applyAlignment="1" applyProtection="1">
      <alignment horizontal="left" vertical="center" indent="1"/>
    </xf>
    <xf numFmtId="0" fontId="5" fillId="0" borderId="21" xfId="2" applyNumberFormat="1" applyFont="1" applyFill="1" applyBorder="1" applyAlignment="1" applyProtection="1">
      <alignment horizontal="left" vertical="center" indent="1"/>
    </xf>
    <xf numFmtId="0" fontId="5" fillId="0" borderId="22" xfId="2" applyNumberFormat="1" applyFont="1" applyFill="1" applyBorder="1" applyAlignment="1" applyProtection="1">
      <alignment horizontal="left" vertical="center" indent="1"/>
    </xf>
    <xf numFmtId="0" fontId="5" fillId="0" borderId="23" xfId="2" applyNumberFormat="1" applyFont="1" applyFill="1" applyBorder="1" applyAlignment="1" applyProtection="1">
      <alignment horizontal="left" vertical="center" indent="1"/>
    </xf>
    <xf numFmtId="0" fontId="5" fillId="0" borderId="24" xfId="2" applyNumberFormat="1" applyFont="1" applyFill="1" applyBorder="1" applyAlignment="1" applyProtection="1">
      <alignment horizontal="left" vertical="center" indent="1"/>
    </xf>
    <xf numFmtId="0" fontId="5" fillId="0" borderId="15" xfId="269" applyNumberFormat="1" applyFont="1" applyFill="1" applyBorder="1" applyAlignment="1" applyProtection="1">
      <alignment horizontal="center" vertical="center"/>
    </xf>
    <xf numFmtId="0" fontId="5" fillId="0" borderId="1" xfId="269" applyNumberFormat="1" applyFont="1" applyFill="1" applyBorder="1" applyAlignment="1" applyProtection="1">
      <alignment horizontal="center" vertical="center"/>
    </xf>
    <xf numFmtId="0" fontId="5" fillId="0" borderId="17" xfId="2" applyNumberFormat="1" applyFont="1" applyFill="1" applyBorder="1" applyAlignment="1" applyProtection="1">
      <alignment horizontal="right" vertical="center" indent="1"/>
    </xf>
    <xf numFmtId="0" fontId="5" fillId="0" borderId="19" xfId="2" applyNumberFormat="1" applyFont="1" applyFill="1" applyBorder="1" applyAlignment="1" applyProtection="1">
      <alignment horizontal="right" vertical="center" indent="1"/>
    </xf>
    <xf numFmtId="0" fontId="5" fillId="0" borderId="26" xfId="2" quotePrefix="1" applyNumberFormat="1" applyFont="1" applyFill="1" applyBorder="1" applyAlignment="1" applyProtection="1">
      <alignment horizontal="right" vertical="center" wrapText="1" indent="1"/>
    </xf>
    <xf numFmtId="0" fontId="5" fillId="0" borderId="24" xfId="2" quotePrefix="1" applyNumberFormat="1" applyFont="1" applyFill="1" applyBorder="1" applyAlignment="1" applyProtection="1">
      <alignment horizontal="right" vertical="center" wrapText="1" indent="1"/>
    </xf>
    <xf numFmtId="0" fontId="5" fillId="0" borderId="19" xfId="2" quotePrefix="1" applyNumberFormat="1" applyFont="1" applyFill="1" applyBorder="1" applyAlignment="1" applyProtection="1">
      <alignment horizontal="right" vertical="center" wrapText="1" indent="1"/>
    </xf>
    <xf numFmtId="0" fontId="47" fillId="0" borderId="25" xfId="2" applyNumberFormat="1" applyFont="1" applyFill="1" applyBorder="1" applyAlignment="1" applyProtection="1">
      <alignment horizontal="left" vertical="center" wrapText="1" indent="1"/>
    </xf>
    <xf numFmtId="0" fontId="48" fillId="0" borderId="20" xfId="269" applyNumberFormat="1" applyFont="1" applyFill="1" applyBorder="1" applyAlignment="1" applyProtection="1">
      <alignment horizontal="left" vertical="center" wrapText="1" indent="1"/>
    </xf>
    <xf numFmtId="0" fontId="47" fillId="0" borderId="18" xfId="2" applyNumberFormat="1" applyFont="1" applyFill="1" applyBorder="1" applyAlignment="1" applyProtection="1">
      <alignment horizontal="left" vertical="center" wrapText="1" indent="1"/>
    </xf>
    <xf numFmtId="0" fontId="47" fillId="0" borderId="20" xfId="2" applyNumberFormat="1" applyFont="1" applyFill="1" applyBorder="1" applyAlignment="1" applyProtection="1">
      <alignment horizontal="left" vertical="center" wrapText="1" indent="1"/>
    </xf>
    <xf numFmtId="0" fontId="47" fillId="0" borderId="30" xfId="2" applyNumberFormat="1" applyFont="1" applyFill="1" applyBorder="1" applyAlignment="1" applyProtection="1">
      <alignment horizontal="left" vertical="center" wrapText="1" indent="1"/>
    </xf>
    <xf numFmtId="0" fontId="5" fillId="0" borderId="1" xfId="2" applyNumberFormat="1" applyFont="1" applyFill="1" applyBorder="1" applyAlignment="1" applyProtection="1">
      <alignment horizontal="center" vertical="center"/>
    </xf>
    <xf numFmtId="0" fontId="5" fillId="0" borderId="13" xfId="2" applyNumberFormat="1" applyFont="1" applyFill="1" applyBorder="1" applyAlignment="1" applyProtection="1">
      <alignment vertical="center"/>
    </xf>
    <xf numFmtId="0" fontId="5" fillId="0" borderId="15" xfId="2" applyNumberFormat="1" applyFont="1" applyFill="1" applyBorder="1" applyAlignment="1" applyProtection="1">
      <alignment horizontal="center" vertical="center"/>
    </xf>
    <xf numFmtId="0" fontId="47" fillId="0" borderId="16" xfId="2" applyNumberFormat="1" applyFont="1" applyFill="1" applyBorder="1" applyAlignment="1" applyProtection="1">
      <alignment horizontal="left" vertical="center" wrapText="1" indent="1"/>
    </xf>
    <xf numFmtId="178" fontId="5" fillId="0" borderId="33" xfId="2" applyNumberFormat="1" applyFont="1" applyFill="1" applyBorder="1" applyAlignment="1" applyProtection="1">
      <alignment horizontal="right" vertical="center"/>
    </xf>
    <xf numFmtId="178" fontId="5" fillId="0" borderId="27" xfId="2" applyNumberFormat="1" applyFont="1" applyFill="1" applyBorder="1" applyAlignment="1" applyProtection="1">
      <alignment horizontal="right" vertical="center"/>
    </xf>
    <xf numFmtId="178" fontId="5" fillId="0" borderId="34" xfId="2" applyNumberFormat="1" applyFont="1" applyFill="1" applyBorder="1" applyAlignment="1" applyProtection="1">
      <alignment horizontal="right" vertical="center"/>
    </xf>
    <xf numFmtId="178" fontId="5" fillId="0" borderId="0" xfId="2" applyNumberFormat="1" applyFont="1" applyFill="1" applyBorder="1" applyAlignment="1" applyProtection="1">
      <alignment horizontal="right" vertical="center"/>
    </xf>
    <xf numFmtId="178" fontId="5" fillId="0" borderId="32" xfId="2" quotePrefix="1" applyNumberFormat="1" applyFont="1" applyFill="1" applyBorder="1" applyAlignment="1" applyProtection="1">
      <alignment horizontal="right" vertical="center"/>
    </xf>
    <xf numFmtId="178" fontId="5" fillId="0" borderId="28" xfId="2" quotePrefix="1" applyNumberFormat="1" applyFont="1" applyFill="1" applyBorder="1" applyAlignment="1" applyProtection="1">
      <alignment horizontal="right" vertical="center"/>
    </xf>
    <xf numFmtId="0" fontId="5" fillId="0" borderId="17" xfId="269" applyNumberFormat="1" applyFont="1" applyFill="1" applyBorder="1" applyAlignment="1" applyProtection="1">
      <alignment horizontal="right" vertical="center" indent="1"/>
    </xf>
    <xf numFmtId="0" fontId="5" fillId="0" borderId="19" xfId="269" applyNumberFormat="1" applyFont="1" applyFill="1" applyBorder="1" applyAlignment="1" applyProtection="1">
      <alignment horizontal="right" vertical="center" indent="1"/>
    </xf>
    <xf numFmtId="0" fontId="5" fillId="0" borderId="26" xfId="269" quotePrefix="1" applyNumberFormat="1" applyFont="1" applyFill="1" applyBorder="1" applyAlignment="1" applyProtection="1">
      <alignment horizontal="right" vertical="center" indent="1"/>
    </xf>
    <xf numFmtId="0" fontId="3" fillId="0" borderId="24" xfId="269" applyNumberFormat="1" applyFont="1" applyFill="1" applyBorder="1" applyAlignment="1">
      <alignment horizontal="right" indent="1"/>
    </xf>
    <xf numFmtId="0" fontId="5" fillId="0" borderId="19" xfId="269" quotePrefix="1" applyNumberFormat="1" applyFont="1" applyFill="1" applyBorder="1" applyAlignment="1" applyProtection="1">
      <alignment horizontal="right" vertical="center" indent="1"/>
    </xf>
    <xf numFmtId="0" fontId="3" fillId="0" borderId="31" xfId="269" applyNumberFormat="1" applyFont="1" applyFill="1" applyBorder="1" applyAlignment="1">
      <alignment horizontal="right" indent="1"/>
    </xf>
    <xf numFmtId="0" fontId="5" fillId="0" borderId="17" xfId="2" applyNumberFormat="1" applyFont="1" applyFill="1" applyBorder="1" applyAlignment="1" applyProtection="1">
      <alignment horizontal="center" vertical="center"/>
    </xf>
    <xf numFmtId="0" fontId="5" fillId="0" borderId="31" xfId="2" applyNumberFormat="1" applyFont="1" applyFill="1" applyBorder="1" applyAlignment="1" applyProtection="1">
      <alignment vertical="center"/>
    </xf>
    <xf numFmtId="0" fontId="6" fillId="0" borderId="35" xfId="2" applyNumberFormat="1" applyFont="1" applyFill="1" applyBorder="1" applyAlignment="1" applyProtection="1">
      <alignment horizontal="center" vertical="center" wrapText="1"/>
    </xf>
    <xf numFmtId="0" fontId="6" fillId="0" borderId="36" xfId="2" applyNumberFormat="1" applyFont="1" applyFill="1" applyBorder="1" applyAlignment="1" applyProtection="1">
      <alignment horizontal="center" vertical="center"/>
    </xf>
    <xf numFmtId="0" fontId="5" fillId="0" borderId="15" xfId="2" applyNumberFormat="1" applyFont="1" applyFill="1" applyBorder="1" applyAlignment="1" applyProtection="1">
      <alignment horizontal="center" vertical="center" shrinkToFit="1"/>
    </xf>
    <xf numFmtId="0" fontId="5" fillId="0" borderId="1" xfId="2" applyNumberFormat="1" applyFont="1" applyFill="1" applyBorder="1" applyAlignment="1" applyProtection="1">
      <alignment horizontal="center" vertical="center" shrinkToFit="1"/>
    </xf>
    <xf numFmtId="0" fontId="5" fillId="0" borderId="13" xfId="2" applyNumberFormat="1" applyFont="1" applyFill="1" applyBorder="1" applyAlignment="1" applyProtection="1">
      <alignment horizontal="center" vertical="center" shrinkToFit="1"/>
    </xf>
    <xf numFmtId="0" fontId="5" fillId="0" borderId="35" xfId="2" applyNumberFormat="1" applyFont="1" applyFill="1" applyBorder="1" applyAlignment="1" applyProtection="1">
      <alignment horizontal="center" vertical="center" wrapText="1"/>
    </xf>
    <xf numFmtId="0" fontId="5" fillId="0" borderId="36" xfId="2" applyNumberFormat="1" applyFont="1" applyFill="1" applyBorder="1" applyAlignment="1" applyProtection="1">
      <alignment horizontal="center" vertical="center"/>
    </xf>
    <xf numFmtId="0" fontId="5" fillId="0" borderId="35" xfId="2" applyNumberFormat="1" applyFont="1" applyFill="1" applyBorder="1" applyAlignment="1" applyProtection="1">
      <alignment horizontal="center" vertical="center"/>
    </xf>
    <xf numFmtId="0" fontId="3" fillId="0" borderId="13" xfId="269" applyNumberFormat="1" applyFont="1" applyFill="1" applyBorder="1" applyAlignment="1" applyProtection="1">
      <alignment horizontal="center" vertical="center"/>
    </xf>
    <xf numFmtId="0" fontId="5" fillId="0" borderId="36" xfId="2" applyNumberFormat="1" applyFont="1" applyFill="1" applyBorder="1" applyAlignment="1" applyProtection="1">
      <alignment horizontal="center" vertical="center" wrapText="1"/>
    </xf>
    <xf numFmtId="0" fontId="5" fillId="0" borderId="33" xfId="2" applyNumberFormat="1" applyFont="1" applyFill="1" applyBorder="1" applyAlignment="1" applyProtection="1">
      <alignment horizontal="center" vertical="center"/>
    </xf>
    <xf numFmtId="0" fontId="5" fillId="0" borderId="27" xfId="2" applyNumberFormat="1" applyFont="1" applyFill="1" applyBorder="1" applyAlignment="1" applyProtection="1">
      <alignment horizontal="center" vertical="center"/>
    </xf>
    <xf numFmtId="0" fontId="51" fillId="0" borderId="36" xfId="269" applyNumberFormat="1" applyFont="1" applyFill="1" applyBorder="1" applyAlignment="1">
      <alignment horizontal="center" vertical="center"/>
    </xf>
    <xf numFmtId="0" fontId="5" fillId="0" borderId="15" xfId="269" applyNumberFormat="1" applyFont="1" applyFill="1" applyBorder="1" applyAlignment="1">
      <alignment horizontal="center" vertical="center"/>
    </xf>
    <xf numFmtId="0" fontId="5" fillId="0" borderId="13" xfId="269" applyNumberFormat="1" applyFont="1" applyFill="1" applyBorder="1" applyAlignment="1">
      <alignment horizontal="center" vertical="center"/>
    </xf>
    <xf numFmtId="0" fontId="40" fillId="0" borderId="15" xfId="269" applyNumberFormat="1" applyFont="1" applyFill="1" applyBorder="1" applyAlignment="1">
      <alignment horizontal="center" vertical="center"/>
    </xf>
    <xf numFmtId="0" fontId="40" fillId="0" borderId="1" xfId="269" applyNumberFormat="1" applyFont="1" applyFill="1" applyBorder="1" applyAlignment="1">
      <alignment horizontal="center" vertical="center"/>
    </xf>
    <xf numFmtId="0" fontId="5" fillId="0" borderId="31" xfId="2" applyNumberFormat="1" applyFont="1" applyFill="1" applyBorder="1" applyAlignment="1" applyProtection="1">
      <alignment horizontal="center" vertical="center"/>
    </xf>
    <xf numFmtId="0" fontId="52" fillId="0" borderId="1" xfId="269" applyNumberFormat="1" applyFont="1" applyFill="1" applyBorder="1" applyAlignment="1">
      <alignment vertical="center"/>
    </xf>
    <xf numFmtId="0" fontId="5" fillId="0" borderId="13" xfId="269" applyNumberFormat="1" applyFont="1" applyFill="1" applyBorder="1" applyAlignment="1" applyProtection="1">
      <alignment horizontal="center" vertical="center"/>
    </xf>
    <xf numFmtId="0" fontId="5" fillId="0" borderId="14" xfId="269" applyNumberFormat="1" applyFont="1" applyFill="1" applyBorder="1" applyAlignment="1" applyProtection="1">
      <alignment horizontal="center" vertical="center"/>
    </xf>
    <xf numFmtId="0" fontId="5" fillId="0" borderId="33" xfId="269" applyNumberFormat="1" applyFont="1" applyFill="1" applyBorder="1" applyAlignment="1" applyProtection="1">
      <alignment horizontal="center" vertical="center" wrapText="1"/>
    </xf>
    <xf numFmtId="0" fontId="5" fillId="0" borderId="34" xfId="269" applyNumberFormat="1" applyFont="1" applyFill="1" applyBorder="1" applyAlignment="1" applyProtection="1">
      <alignment horizontal="center" vertical="center" wrapText="1"/>
    </xf>
    <xf numFmtId="0" fontId="5" fillId="0" borderId="32" xfId="269" applyNumberFormat="1" applyFont="1" applyFill="1" applyBorder="1" applyAlignment="1" applyProtection="1">
      <alignment horizontal="center" vertical="center" wrapText="1"/>
    </xf>
    <xf numFmtId="0" fontId="5" fillId="0" borderId="14" xfId="269" applyNumberFormat="1" applyFont="1" applyFill="1" applyBorder="1" applyAlignment="1" applyProtection="1">
      <alignment horizontal="center" vertical="center" wrapText="1"/>
    </xf>
    <xf numFmtId="0" fontId="52" fillId="0" borderId="14" xfId="269" applyNumberFormat="1" applyFont="1" applyFill="1" applyBorder="1" applyAlignment="1">
      <alignment horizontal="center" vertical="center"/>
    </xf>
    <xf numFmtId="0" fontId="5" fillId="0" borderId="35" xfId="269" applyNumberFormat="1" applyFont="1" applyFill="1" applyBorder="1" applyAlignment="1" applyProtection="1">
      <alignment horizontal="center" vertical="center" wrapText="1"/>
    </xf>
    <xf numFmtId="0" fontId="52" fillId="0" borderId="36" xfId="269" applyNumberFormat="1" applyFont="1" applyFill="1" applyBorder="1" applyAlignment="1">
      <alignment horizontal="center" vertical="center"/>
    </xf>
    <xf numFmtId="0" fontId="52" fillId="0" borderId="34" xfId="269" applyNumberFormat="1" applyFont="1" applyFill="1" applyBorder="1" applyAlignment="1">
      <alignment horizontal="center" vertical="center"/>
    </xf>
    <xf numFmtId="0" fontId="52" fillId="0" borderId="32" xfId="269" applyNumberFormat="1" applyFont="1" applyFill="1" applyBorder="1" applyAlignment="1">
      <alignment horizontal="center" vertical="center"/>
    </xf>
    <xf numFmtId="0" fontId="5" fillId="0" borderId="27" xfId="269" applyNumberFormat="1" applyFont="1" applyFill="1" applyBorder="1" applyAlignment="1" applyProtection="1">
      <alignment horizontal="center" vertical="center" wrapText="1"/>
    </xf>
    <xf numFmtId="0" fontId="52" fillId="0" borderId="0" xfId="269" applyNumberFormat="1" applyFont="1" applyFill="1" applyBorder="1" applyAlignment="1">
      <alignment vertical="center"/>
    </xf>
    <xf numFmtId="0" fontId="52" fillId="0" borderId="28" xfId="269" applyNumberFormat="1" applyFont="1" applyFill="1" applyBorder="1" applyAlignment="1">
      <alignment vertical="center"/>
    </xf>
    <xf numFmtId="0" fontId="40" fillId="0" borderId="35" xfId="269" applyNumberFormat="1" applyFont="1" applyFill="1" applyBorder="1" applyAlignment="1" applyProtection="1">
      <alignment horizontal="center" vertical="center"/>
    </xf>
    <xf numFmtId="0" fontId="40" fillId="0" borderId="37" xfId="269" applyNumberFormat="1" applyFont="1" applyFill="1" applyBorder="1" applyAlignment="1">
      <alignment vertical="center"/>
    </xf>
    <xf numFmtId="0" fontId="40" fillId="0" borderId="36" xfId="269" applyNumberFormat="1" applyFont="1" applyFill="1" applyBorder="1" applyAlignment="1">
      <alignment vertical="center"/>
    </xf>
    <xf numFmtId="0" fontId="52" fillId="0" borderId="37" xfId="269" applyNumberFormat="1" applyFont="1" applyFill="1" applyBorder="1" applyAlignment="1">
      <alignment horizontal="center" vertical="center"/>
    </xf>
    <xf numFmtId="0" fontId="3" fillId="0" borderId="14" xfId="269" applyNumberFormat="1" applyFill="1" applyBorder="1" applyAlignment="1">
      <alignment horizontal="center" vertical="center"/>
    </xf>
    <xf numFmtId="0" fontId="3" fillId="0" borderId="36" xfId="269" applyNumberFormat="1" applyFill="1" applyBorder="1" applyAlignment="1">
      <alignment horizontal="center" vertical="center"/>
    </xf>
    <xf numFmtId="0" fontId="3" fillId="0" borderId="34" xfId="269" applyNumberFormat="1" applyFill="1" applyBorder="1" applyAlignment="1">
      <alignment horizontal="center" vertical="center"/>
    </xf>
    <xf numFmtId="0" fontId="3" fillId="0" borderId="32" xfId="269" applyNumberFormat="1" applyFill="1" applyBorder="1" applyAlignment="1">
      <alignment horizontal="center" vertical="center"/>
    </xf>
    <xf numFmtId="0" fontId="5" fillId="0" borderId="0" xfId="269" applyNumberFormat="1" applyFont="1" applyFill="1" applyBorder="1" applyAlignment="1" applyProtection="1">
      <alignment horizontal="center" vertical="center" wrapText="1"/>
    </xf>
    <xf numFmtId="0" fontId="5" fillId="0" borderId="28" xfId="269" applyNumberFormat="1" applyFont="1" applyFill="1" applyBorder="1" applyAlignment="1" applyProtection="1">
      <alignment horizontal="center" vertical="center" wrapText="1"/>
    </xf>
    <xf numFmtId="0" fontId="55" fillId="0" borderId="37" xfId="269" applyNumberFormat="1" applyFont="1" applyFill="1" applyBorder="1" applyAlignment="1">
      <alignment vertical="center"/>
    </xf>
    <xf numFmtId="0" fontId="55" fillId="0" borderId="36" xfId="269" applyNumberFormat="1" applyFont="1" applyFill="1" applyBorder="1" applyAlignment="1">
      <alignment vertical="center"/>
    </xf>
    <xf numFmtId="0" fontId="3" fillId="0" borderId="37" xfId="269" applyNumberFormat="1" applyFill="1" applyBorder="1" applyAlignment="1">
      <alignment horizontal="center" vertical="center"/>
    </xf>
    <xf numFmtId="184" fontId="5" fillId="0" borderId="0" xfId="86" applyNumberFormat="1" applyFont="1" applyFill="1" applyBorder="1" applyAlignment="1" applyProtection="1">
      <alignment horizontal="right" vertical="center"/>
    </xf>
    <xf numFmtId="0" fontId="5" fillId="0" borderId="25" xfId="2" applyNumberFormat="1" applyFont="1" applyFill="1" applyBorder="1" applyAlignment="1" applyProtection="1">
      <alignment horizontal="center" vertical="center" wrapText="1"/>
    </xf>
    <xf numFmtId="0" fontId="5" fillId="0" borderId="18" xfId="2" applyNumberFormat="1" applyFont="1" applyFill="1" applyBorder="1" applyAlignment="1" applyProtection="1">
      <alignment horizontal="center" vertical="center" wrapText="1"/>
    </xf>
    <xf numFmtId="178" fontId="5" fillId="0" borderId="42" xfId="2" applyNumberFormat="1" applyFont="1" applyFill="1" applyBorder="1" applyAlignment="1" applyProtection="1">
      <alignment horizontal="right" vertical="center"/>
    </xf>
    <xf numFmtId="178" fontId="5" fillId="0" borderId="32" xfId="2" applyNumberFormat="1" applyFont="1" applyFill="1" applyBorder="1" applyAlignment="1" applyProtection="1">
      <alignment horizontal="right" vertical="center"/>
    </xf>
    <xf numFmtId="0" fontId="5" fillId="0" borderId="13" xfId="2" applyNumberFormat="1" applyFont="1" applyFill="1" applyBorder="1" applyAlignment="1" applyProtection="1">
      <alignment horizontal="center" vertical="center" wrapText="1"/>
    </xf>
    <xf numFmtId="0" fontId="5" fillId="0" borderId="14" xfId="2" applyNumberFormat="1" applyFont="1" applyFill="1" applyBorder="1" applyAlignment="1" applyProtection="1">
      <alignment horizontal="center" vertical="center" wrapText="1"/>
    </xf>
    <xf numFmtId="0" fontId="5" fillId="0" borderId="16" xfId="2" applyNumberFormat="1" applyFont="1" applyFill="1" applyBorder="1" applyAlignment="1" applyProtection="1">
      <alignment horizontal="center" vertical="top"/>
    </xf>
    <xf numFmtId="0" fontId="5" fillId="0" borderId="18" xfId="2" applyNumberFormat="1" applyFont="1" applyFill="1" applyBorder="1" applyAlignment="1" applyProtection="1">
      <alignment horizontal="center" vertical="top"/>
    </xf>
    <xf numFmtId="0" fontId="5" fillId="0" borderId="20" xfId="2" applyNumberFormat="1" applyFont="1" applyFill="1" applyBorder="1" applyAlignment="1" applyProtection="1">
      <alignment horizontal="center" vertical="top"/>
    </xf>
    <xf numFmtId="38" fontId="5" fillId="0" borderId="33" xfId="2" applyNumberFormat="1" applyFont="1" applyFill="1" applyBorder="1" applyAlignment="1" applyProtection="1">
      <alignment horizontal="right" vertical="center"/>
    </xf>
    <xf numFmtId="38" fontId="5" fillId="0" borderId="34" xfId="2" applyNumberFormat="1" applyFont="1" applyFill="1" applyBorder="1" applyAlignment="1" applyProtection="1">
      <alignment horizontal="right" vertical="center"/>
    </xf>
    <xf numFmtId="0" fontId="56" fillId="0" borderId="33" xfId="2" applyNumberFormat="1" applyFont="1" applyFill="1" applyBorder="1" applyAlignment="1" applyProtection="1">
      <alignment horizontal="left" vertical="center"/>
    </xf>
    <xf numFmtId="0" fontId="56" fillId="0" borderId="32" xfId="2" applyNumberFormat="1" applyFont="1" applyFill="1" applyBorder="1" applyAlignment="1" applyProtection="1">
      <alignment horizontal="left" vertical="center"/>
    </xf>
    <xf numFmtId="184" fontId="5" fillId="0" borderId="17" xfId="2" applyNumberFormat="1" applyFont="1" applyFill="1" applyBorder="1" applyAlignment="1" applyProtection="1">
      <alignment horizontal="right" vertical="center"/>
    </xf>
    <xf numFmtId="184" fontId="5" fillId="0" borderId="31" xfId="2" applyNumberFormat="1" applyFont="1" applyFill="1" applyBorder="1" applyAlignment="1" applyProtection="1">
      <alignment horizontal="right" vertical="center"/>
    </xf>
    <xf numFmtId="0" fontId="5" fillId="0" borderId="25" xfId="269" applyNumberFormat="1" applyFont="1" applyFill="1" applyBorder="1" applyAlignment="1" applyProtection="1">
      <alignment horizontal="center" vertical="center" textRotation="255"/>
    </xf>
    <xf numFmtId="0" fontId="5" fillId="0" borderId="18" xfId="269" applyNumberFormat="1" applyFont="1" applyFill="1" applyBorder="1" applyAlignment="1" applyProtection="1">
      <alignment horizontal="center" vertical="center" textRotation="255"/>
    </xf>
    <xf numFmtId="0" fontId="52" fillId="0" borderId="18" xfId="269" applyNumberFormat="1" applyFont="1" applyFill="1" applyBorder="1" applyAlignment="1" applyProtection="1">
      <alignment horizontal="center" vertical="center" textRotation="255"/>
    </xf>
    <xf numFmtId="0" fontId="52" fillId="0" borderId="20" xfId="269" applyNumberFormat="1" applyFont="1" applyFill="1" applyBorder="1" applyAlignment="1" applyProtection="1">
      <alignment horizontal="center" vertical="center" textRotation="255"/>
    </xf>
    <xf numFmtId="0" fontId="5" fillId="0" borderId="25" xfId="269" applyNumberFormat="1" applyFont="1" applyFill="1" applyBorder="1" applyAlignment="1" applyProtection="1">
      <alignment horizontal="center" vertical="center" wrapText="1"/>
    </xf>
    <xf numFmtId="0" fontId="5" fillId="0" borderId="20" xfId="269" applyNumberFormat="1" applyFont="1" applyFill="1" applyBorder="1" applyAlignment="1" applyProtection="1">
      <alignment horizontal="center" vertical="center"/>
    </xf>
    <xf numFmtId="0" fontId="5" fillId="0" borderId="18" xfId="269" applyNumberFormat="1" applyFont="1" applyFill="1" applyBorder="1" applyAlignment="1" applyProtection="1">
      <alignment horizontal="center" vertical="center" wrapText="1"/>
    </xf>
    <xf numFmtId="0" fontId="5" fillId="0" borderId="30" xfId="269" applyNumberFormat="1" applyFont="1" applyFill="1" applyBorder="1" applyAlignment="1" applyProtection="1">
      <alignment horizontal="center" vertical="center"/>
    </xf>
    <xf numFmtId="0" fontId="40" fillId="0" borderId="27" xfId="269" applyNumberFormat="1" applyFont="1" applyFill="1" applyBorder="1" applyAlignment="1" applyProtection="1">
      <alignment horizontal="center" vertical="center"/>
    </xf>
    <xf numFmtId="0" fontId="40" fillId="0" borderId="17" xfId="269" applyNumberFormat="1" applyFont="1" applyFill="1" applyBorder="1" applyAlignment="1" applyProtection="1">
      <alignment horizontal="center" vertical="center"/>
    </xf>
    <xf numFmtId="0" fontId="5" fillId="0" borderId="21" xfId="269" applyNumberFormat="1" applyFont="1" applyFill="1" applyBorder="1" applyAlignment="1" applyProtection="1">
      <alignment horizontal="center" vertical="center"/>
    </xf>
    <xf numFmtId="0" fontId="5" fillId="0" borderId="22" xfId="269" applyNumberFormat="1" applyFont="1" applyFill="1" applyBorder="1" applyAlignment="1" applyProtection="1">
      <alignment horizontal="center" vertical="center"/>
    </xf>
    <xf numFmtId="0" fontId="5" fillId="0" borderId="25" xfId="269" applyNumberFormat="1" applyFont="1" applyFill="1" applyBorder="1" applyAlignment="1" applyProtection="1">
      <alignment horizontal="left" vertical="center" indent="1"/>
    </xf>
    <xf numFmtId="0" fontId="5" fillId="0" borderId="18" xfId="269" applyNumberFormat="1" applyFont="1" applyFill="1" applyBorder="1" applyAlignment="1" applyProtection="1">
      <alignment horizontal="left" vertical="center" indent="1"/>
    </xf>
    <xf numFmtId="0" fontId="5" fillId="0" borderId="20" xfId="269" applyNumberFormat="1" applyFont="1" applyFill="1" applyBorder="1" applyAlignment="1" applyProtection="1">
      <alignment horizontal="left" vertical="center" indent="1"/>
    </xf>
    <xf numFmtId="0" fontId="40" fillId="0" borderId="1" xfId="269" applyNumberFormat="1" applyFont="1" applyFill="1" applyBorder="1" applyAlignment="1" applyProtection="1">
      <alignment horizontal="center" vertical="center"/>
    </xf>
    <xf numFmtId="0" fontId="40" fillId="0" borderId="13" xfId="269" applyNumberFormat="1" applyFont="1" applyFill="1" applyBorder="1" applyAlignment="1" applyProtection="1">
      <alignment horizontal="center" vertical="center"/>
    </xf>
    <xf numFmtId="0" fontId="5" fillId="0" borderId="16" xfId="269" applyNumberFormat="1" applyFont="1" applyFill="1" applyBorder="1" applyAlignment="1" applyProtection="1">
      <alignment horizontal="center" vertical="center"/>
    </xf>
    <xf numFmtId="0" fontId="5" fillId="0" borderId="38" xfId="269" applyNumberFormat="1" applyFont="1" applyFill="1" applyBorder="1" applyAlignment="1" applyProtection="1">
      <alignment horizontal="center" vertical="center"/>
    </xf>
    <xf numFmtId="0" fontId="5" fillId="0" borderId="25" xfId="269" applyNumberFormat="1" applyFont="1" applyFill="1" applyBorder="1" applyAlignment="1" applyProtection="1">
      <alignment horizontal="left" vertical="center" wrapText="1" indent="1"/>
    </xf>
    <xf numFmtId="0" fontId="52" fillId="0" borderId="18" xfId="269" applyNumberFormat="1" applyFont="1" applyFill="1" applyBorder="1" applyAlignment="1" applyProtection="1">
      <alignment horizontal="left" vertical="center" indent="1"/>
    </xf>
    <xf numFmtId="0" fontId="52" fillId="0" borderId="20" xfId="269" applyNumberFormat="1" applyFont="1" applyFill="1" applyBorder="1" applyAlignment="1" applyProtection="1">
      <alignment horizontal="left" vertical="center" indent="1"/>
    </xf>
    <xf numFmtId="0" fontId="5" fillId="0" borderId="32" xfId="269" applyNumberFormat="1" applyFont="1" applyFill="1" applyBorder="1" applyAlignment="1" applyProtection="1">
      <alignment horizontal="center" vertical="center"/>
    </xf>
    <xf numFmtId="0" fontId="5" fillId="0" borderId="28" xfId="269" quotePrefix="1" applyNumberFormat="1" applyFont="1" applyFill="1" applyBorder="1" applyAlignment="1" applyProtection="1">
      <alignment horizontal="left" vertical="center" indent="1"/>
    </xf>
    <xf numFmtId="0" fontId="5" fillId="0" borderId="28" xfId="269" applyNumberFormat="1" applyFont="1" applyFill="1" applyBorder="1" applyAlignment="1" applyProtection="1">
      <alignment horizontal="left" vertical="center" indent="1"/>
    </xf>
    <xf numFmtId="0" fontId="5" fillId="0" borderId="17" xfId="269" applyNumberFormat="1" applyFont="1" applyFill="1" applyBorder="1" applyAlignment="1" applyProtection="1">
      <alignment horizontal="center" vertical="center" wrapText="1"/>
    </xf>
    <xf numFmtId="0" fontId="5" fillId="0" borderId="31" xfId="269" applyNumberFormat="1" applyFont="1" applyFill="1" applyBorder="1" applyAlignment="1" applyProtection="1">
      <alignment horizontal="center" vertical="center" wrapText="1"/>
    </xf>
    <xf numFmtId="0" fontId="5" fillId="0" borderId="36" xfId="269" applyNumberFormat="1" applyFont="1" applyFill="1" applyBorder="1" applyAlignment="1" applyProtection="1">
      <alignment vertical="center"/>
    </xf>
    <xf numFmtId="0" fontId="5" fillId="0" borderId="36" xfId="269" applyNumberFormat="1" applyFont="1" applyFill="1" applyBorder="1" applyAlignment="1" applyProtection="1">
      <alignment horizontal="center" vertical="center"/>
    </xf>
    <xf numFmtId="0" fontId="5" fillId="0" borderId="31" xfId="269" applyNumberFormat="1" applyFont="1" applyFill="1" applyBorder="1" applyAlignment="1" applyProtection="1">
      <alignment horizontal="center" vertical="center"/>
    </xf>
    <xf numFmtId="0" fontId="5" fillId="0" borderId="1" xfId="2" applyNumberFormat="1" applyFont="1" applyFill="1" applyBorder="1" applyAlignment="1" applyProtection="1">
      <alignment horizontal="center" vertical="center" wrapText="1"/>
    </xf>
    <xf numFmtId="0" fontId="5" fillId="0" borderId="16" xfId="2" applyNumberFormat="1" applyFont="1" applyFill="1" applyBorder="1" applyAlignment="1" applyProtection="1">
      <alignment horizontal="center" vertical="center" wrapText="1"/>
    </xf>
    <xf numFmtId="0" fontId="5" fillId="0" borderId="21" xfId="2" applyNumberFormat="1" applyFont="1" applyFill="1" applyBorder="1" applyAlignment="1" applyProtection="1">
      <alignment horizontal="center" vertical="center"/>
    </xf>
    <xf numFmtId="0" fontId="5" fillId="0" borderId="22" xfId="2" applyNumberFormat="1" applyFont="1" applyFill="1" applyBorder="1" applyAlignment="1" applyProtection="1">
      <alignment horizontal="center" vertical="center"/>
    </xf>
    <xf numFmtId="0" fontId="5" fillId="0" borderId="29" xfId="2" applyNumberFormat="1" applyFont="1" applyFill="1" applyBorder="1" applyAlignment="1" applyProtection="1">
      <alignment horizontal="center" vertical="center" wrapText="1"/>
    </xf>
    <xf numFmtId="0" fontId="5" fillId="0" borderId="0" xfId="2" applyNumberFormat="1" applyFont="1" applyFill="1" applyBorder="1" applyAlignment="1" applyProtection="1">
      <alignment horizontal="center" vertical="center"/>
    </xf>
    <xf numFmtId="0" fontId="5" fillId="0" borderId="28" xfId="2" applyNumberFormat="1" applyFont="1" applyFill="1" applyBorder="1" applyAlignment="1" applyProtection="1">
      <alignment horizontal="center" vertical="center"/>
    </xf>
  </cellXfs>
  <cellStyles count="272">
    <cellStyle name="20% - アクセント 1 2" xfId="31"/>
    <cellStyle name="20% - アクセント 1 3" xfId="32"/>
    <cellStyle name="20% - アクセント 2 2" xfId="33"/>
    <cellStyle name="20% - アクセント 2 3" xfId="34"/>
    <cellStyle name="20% - アクセント 3 2" xfId="35"/>
    <cellStyle name="20% - アクセント 3 3" xfId="36"/>
    <cellStyle name="20% - アクセント 4 2" xfId="37"/>
    <cellStyle name="20% - アクセント 4 3" xfId="38"/>
    <cellStyle name="20% - アクセント 5 2" xfId="39"/>
    <cellStyle name="20% - アクセント 5 3" xfId="40"/>
    <cellStyle name="20% - アクセント 6 2" xfId="41"/>
    <cellStyle name="20% - アクセント 6 3" xfId="42"/>
    <cellStyle name="40% - アクセント 1 2" xfId="43"/>
    <cellStyle name="40% - アクセント 1 3" xfId="44"/>
    <cellStyle name="40% - アクセント 2 2" xfId="45"/>
    <cellStyle name="40% - アクセント 2 3" xfId="46"/>
    <cellStyle name="40% - アクセント 3 2" xfId="47"/>
    <cellStyle name="40% - アクセント 3 3" xfId="48"/>
    <cellStyle name="40% - アクセント 4 2" xfId="49"/>
    <cellStyle name="40% - アクセント 4 3" xfId="50"/>
    <cellStyle name="40% - アクセント 5 2" xfId="51"/>
    <cellStyle name="40% - アクセント 5 3" xfId="52"/>
    <cellStyle name="40% - アクセント 6 2" xfId="53"/>
    <cellStyle name="40% - アクセント 6 3" xfId="54"/>
    <cellStyle name="60% - アクセント 1 2" xfId="55"/>
    <cellStyle name="60% - アクセント 1 3" xfId="56"/>
    <cellStyle name="60% - アクセント 2 2" xfId="57"/>
    <cellStyle name="60% - アクセント 2 3" xfId="58"/>
    <cellStyle name="60% - アクセント 3 2" xfId="59"/>
    <cellStyle name="60% - アクセント 3 3" xfId="60"/>
    <cellStyle name="60% - アクセント 4 2" xfId="61"/>
    <cellStyle name="60% - アクセント 4 3" xfId="62"/>
    <cellStyle name="60% - アクセント 5 2" xfId="63"/>
    <cellStyle name="60% - アクセント 5 3" xfId="64"/>
    <cellStyle name="60% - アクセント 6 2" xfId="65"/>
    <cellStyle name="60% - アクセント 6 3" xfId="66"/>
    <cellStyle name="Calc Currency (0)" xfId="15"/>
    <cellStyle name="Header1" xfId="16"/>
    <cellStyle name="Header2" xfId="17"/>
    <cellStyle name="Normal_#18-Internet" xfId="18"/>
    <cellStyle name="アクセント 1 2" xfId="67"/>
    <cellStyle name="アクセント 1 3" xfId="68"/>
    <cellStyle name="アクセント 2 2" xfId="69"/>
    <cellStyle name="アクセント 2 3" xfId="70"/>
    <cellStyle name="アクセント 3 2" xfId="71"/>
    <cellStyle name="アクセント 3 3" xfId="72"/>
    <cellStyle name="アクセント 4 2" xfId="73"/>
    <cellStyle name="アクセント 4 3" xfId="74"/>
    <cellStyle name="アクセント 5 2" xfId="75"/>
    <cellStyle name="アクセント 5 3" xfId="76"/>
    <cellStyle name="アクセント 6 2" xfId="77"/>
    <cellStyle name="アクセント 6 3" xfId="78"/>
    <cellStyle name="タイトル 2" xfId="79"/>
    <cellStyle name="タイトル 3" xfId="80"/>
    <cellStyle name="チェック セル 2" xfId="81"/>
    <cellStyle name="チェック セル 3" xfId="82"/>
    <cellStyle name="どちらでもない 2" xfId="83"/>
    <cellStyle name="どちらでもない 3" xfId="84"/>
    <cellStyle name="パーセント 2" xfId="14"/>
    <cellStyle name="パーセント 2 2" xfId="85"/>
    <cellStyle name="パーセント 2 3" xfId="86"/>
    <cellStyle name="パーセント 3" xfId="29"/>
    <cellStyle name="ハイパーリンク" xfId="271" builtinId="8"/>
    <cellStyle name="ハイパーリンク 10" xfId="28"/>
    <cellStyle name="ハイパーリンク 2" xfId="3"/>
    <cellStyle name="ハイパーリンク 3" xfId="9"/>
    <cellStyle name="ハイパーリンク 4" xfId="12"/>
    <cellStyle name="ハイパーリンク 5" xfId="13"/>
    <cellStyle name="ハイパーリンク 6" xfId="22"/>
    <cellStyle name="ハイパーリンク 7" xfId="24"/>
    <cellStyle name="ハイパーリンク 8" xfId="25"/>
    <cellStyle name="ハイパーリンク 9" xfId="26"/>
    <cellStyle name="メモ 2" xfId="87"/>
    <cellStyle name="メモ 3" xfId="88"/>
    <cellStyle name="メモ 3 2" xfId="89"/>
    <cellStyle name="リンク セル 2" xfId="90"/>
    <cellStyle name="リンク セル 3" xfId="91"/>
    <cellStyle name="悪い 2" xfId="92"/>
    <cellStyle name="悪い 3" xfId="93"/>
    <cellStyle name="計算 2" xfId="94"/>
    <cellStyle name="計算 3" xfId="95"/>
    <cellStyle name="警告文 2" xfId="96"/>
    <cellStyle name="警告文 3" xfId="97"/>
    <cellStyle name="桁区切り 2" xfId="2"/>
    <cellStyle name="桁区切り 2 2" xfId="4"/>
    <cellStyle name="桁区切り 2 2 2" xfId="8"/>
    <cellStyle name="桁区切り 2 2 3" xfId="98"/>
    <cellStyle name="桁区切り 2 3" xfId="99"/>
    <cellStyle name="桁区切り 3" xfId="5"/>
    <cellStyle name="桁区切り 3 2" xfId="100"/>
    <cellStyle name="桁区切り 3 3" xfId="101"/>
    <cellStyle name="桁区切り 3 4" xfId="102"/>
    <cellStyle name="桁区切り 4" xfId="23"/>
    <cellStyle name="桁区切り 4 2" xfId="103"/>
    <cellStyle name="見出し 1 2" xfId="104"/>
    <cellStyle name="見出し 1 3" xfId="105"/>
    <cellStyle name="見出し 2 2" xfId="106"/>
    <cellStyle name="見出し 2 3" xfId="107"/>
    <cellStyle name="見出し 3 2" xfId="108"/>
    <cellStyle name="見出し 3 3" xfId="109"/>
    <cellStyle name="見出し 4 2" xfId="110"/>
    <cellStyle name="見出し 4 3" xfId="111"/>
    <cellStyle name="集計 2" xfId="112"/>
    <cellStyle name="集計 3" xfId="113"/>
    <cellStyle name="出力 2" xfId="114"/>
    <cellStyle name="出力 3" xfId="115"/>
    <cellStyle name="説明文 2" xfId="116"/>
    <cellStyle name="説明文 3" xfId="117"/>
    <cellStyle name="通貨 2" xfId="27"/>
    <cellStyle name="入力 2" xfId="118"/>
    <cellStyle name="入力 3" xfId="119"/>
    <cellStyle name="標準" xfId="0" builtinId="0"/>
    <cellStyle name="標準 10" xfId="120"/>
    <cellStyle name="標準 100" xfId="121"/>
    <cellStyle name="標準 101" xfId="122"/>
    <cellStyle name="標準 102" xfId="123"/>
    <cellStyle name="標準 103" xfId="124"/>
    <cellStyle name="標準 104" xfId="125"/>
    <cellStyle name="標準 105" xfId="126"/>
    <cellStyle name="標準 106" xfId="127"/>
    <cellStyle name="標準 107" xfId="128"/>
    <cellStyle name="標準 108" xfId="129"/>
    <cellStyle name="標準 109" xfId="130"/>
    <cellStyle name="標準 11" xfId="131"/>
    <cellStyle name="標準 110" xfId="132"/>
    <cellStyle name="標準 111" xfId="133"/>
    <cellStyle name="標準 112" xfId="134"/>
    <cellStyle name="標準 113" xfId="135"/>
    <cellStyle name="標準 114" xfId="136"/>
    <cellStyle name="標準 115" xfId="137"/>
    <cellStyle name="標準 116" xfId="138"/>
    <cellStyle name="標準 117" xfId="139"/>
    <cellStyle name="標準 118" xfId="140"/>
    <cellStyle name="標準 119" xfId="141"/>
    <cellStyle name="標準 12" xfId="142"/>
    <cellStyle name="標準 120" xfId="143"/>
    <cellStyle name="標準 121" xfId="144"/>
    <cellStyle name="標準 122" xfId="145"/>
    <cellStyle name="標準 123" xfId="146"/>
    <cellStyle name="標準 124" xfId="147"/>
    <cellStyle name="標準 125" xfId="148"/>
    <cellStyle name="標準 126" xfId="149"/>
    <cellStyle name="標準 127" xfId="150"/>
    <cellStyle name="標準 128" xfId="151"/>
    <cellStyle name="標準 129" xfId="152"/>
    <cellStyle name="標準 13" xfId="153"/>
    <cellStyle name="標準 130" xfId="154"/>
    <cellStyle name="標準 131" xfId="155"/>
    <cellStyle name="標準 131 2" xfId="156"/>
    <cellStyle name="標準 132" xfId="157"/>
    <cellStyle name="標準 132 2" xfId="158"/>
    <cellStyle name="標準 133" xfId="159"/>
    <cellStyle name="標準 133 2" xfId="160"/>
    <cellStyle name="標準 134" xfId="161"/>
    <cellStyle name="標準 134 2" xfId="162"/>
    <cellStyle name="標準 135" xfId="163"/>
    <cellStyle name="標準 135 2" xfId="164"/>
    <cellStyle name="標準 136" xfId="165"/>
    <cellStyle name="標準 136 2" xfId="166"/>
    <cellStyle name="標準 137" xfId="167"/>
    <cellStyle name="標準 137 2" xfId="168"/>
    <cellStyle name="標準 138" xfId="169"/>
    <cellStyle name="標準 138 2" xfId="170"/>
    <cellStyle name="標準 139" xfId="171"/>
    <cellStyle name="標準 139 2" xfId="172"/>
    <cellStyle name="標準 14" xfId="173"/>
    <cellStyle name="標準 140" xfId="174"/>
    <cellStyle name="標準 140 2" xfId="175"/>
    <cellStyle name="標準 141" xfId="176"/>
    <cellStyle name="標準 142" xfId="268"/>
    <cellStyle name="標準 15" xfId="177"/>
    <cellStyle name="標準 16" xfId="178"/>
    <cellStyle name="標準 17" xfId="179"/>
    <cellStyle name="標準 18" xfId="180"/>
    <cellStyle name="標準 19" xfId="181"/>
    <cellStyle name="標準 2" xfId="1"/>
    <cellStyle name="標準 2 2" xfId="7"/>
    <cellStyle name="標準 2 2 2" xfId="182"/>
    <cellStyle name="標準 2 2 3" xfId="269"/>
    <cellStyle name="標準 2 3" xfId="30"/>
    <cellStyle name="標準 20" xfId="183"/>
    <cellStyle name="標準 21" xfId="184"/>
    <cellStyle name="標準 22" xfId="185"/>
    <cellStyle name="標準 23" xfId="186"/>
    <cellStyle name="標準 24" xfId="187"/>
    <cellStyle name="標準 25" xfId="188"/>
    <cellStyle name="標準 26" xfId="189"/>
    <cellStyle name="標準 27" xfId="190"/>
    <cellStyle name="標準 28" xfId="191"/>
    <cellStyle name="標準 29" xfId="192"/>
    <cellStyle name="標準 3" xfId="6"/>
    <cellStyle name="標準 3 2" xfId="21"/>
    <cellStyle name="標準 30" xfId="193"/>
    <cellStyle name="標準 31" xfId="194"/>
    <cellStyle name="標準 32" xfId="195"/>
    <cellStyle name="標準 33" xfId="196"/>
    <cellStyle name="標準 34" xfId="197"/>
    <cellStyle name="標準 35" xfId="198"/>
    <cellStyle name="標準 36" xfId="199"/>
    <cellStyle name="標準 37" xfId="200"/>
    <cellStyle name="標準 38" xfId="201"/>
    <cellStyle name="標準 39" xfId="202"/>
    <cellStyle name="標準 4" xfId="10"/>
    <cellStyle name="標準 4 2" xfId="203"/>
    <cellStyle name="標準 40" xfId="204"/>
    <cellStyle name="標準 41" xfId="205"/>
    <cellStyle name="標準 42" xfId="206"/>
    <cellStyle name="標準 43" xfId="207"/>
    <cellStyle name="標準 44" xfId="208"/>
    <cellStyle name="標準 45" xfId="209"/>
    <cellStyle name="標準 46" xfId="210"/>
    <cellStyle name="標準 47" xfId="211"/>
    <cellStyle name="標準 48" xfId="212"/>
    <cellStyle name="標準 49" xfId="213"/>
    <cellStyle name="標準 5" xfId="11"/>
    <cellStyle name="標準 50" xfId="214"/>
    <cellStyle name="標準 51" xfId="215"/>
    <cellStyle name="標準 52" xfId="216"/>
    <cellStyle name="標準 53" xfId="217"/>
    <cellStyle name="標準 54" xfId="218"/>
    <cellStyle name="標準 55" xfId="219"/>
    <cellStyle name="標準 56" xfId="220"/>
    <cellStyle name="標準 57" xfId="221"/>
    <cellStyle name="標準 58" xfId="222"/>
    <cellStyle name="標準 59" xfId="223"/>
    <cellStyle name="標準 6" xfId="19"/>
    <cellStyle name="標準 60" xfId="224"/>
    <cellStyle name="標準 61" xfId="225"/>
    <cellStyle name="標準 62" xfId="226"/>
    <cellStyle name="標準 63" xfId="227"/>
    <cellStyle name="標準 64" xfId="228"/>
    <cellStyle name="標準 65" xfId="229"/>
    <cellStyle name="標準 66" xfId="230"/>
    <cellStyle name="標準 67" xfId="231"/>
    <cellStyle name="標準 68" xfId="232"/>
    <cellStyle name="標準 69" xfId="233"/>
    <cellStyle name="標準 7" xfId="20"/>
    <cellStyle name="標準 70" xfId="234"/>
    <cellStyle name="標準 71" xfId="235"/>
    <cellStyle name="標準 72" xfId="236"/>
    <cellStyle name="標準 73" xfId="237"/>
    <cellStyle name="標準 74" xfId="238"/>
    <cellStyle name="標準 75" xfId="239"/>
    <cellStyle name="標準 76" xfId="240"/>
    <cellStyle name="標準 77" xfId="241"/>
    <cellStyle name="標準 78" xfId="242"/>
    <cellStyle name="標準 79" xfId="243"/>
    <cellStyle name="標準 8" xfId="244"/>
    <cellStyle name="標準 80" xfId="245"/>
    <cellStyle name="標準 81" xfId="246"/>
    <cellStyle name="標準 82" xfId="247"/>
    <cellStyle name="標準 83" xfId="248"/>
    <cellStyle name="標準 84" xfId="249"/>
    <cellStyle name="標準 85" xfId="250"/>
    <cellStyle name="標準 86" xfId="251"/>
    <cellStyle name="標準 87" xfId="252"/>
    <cellStyle name="標準 88" xfId="253"/>
    <cellStyle name="標準 89" xfId="254"/>
    <cellStyle name="標準 9" xfId="255"/>
    <cellStyle name="標準 90" xfId="256"/>
    <cellStyle name="標準 91" xfId="257"/>
    <cellStyle name="標準 92" xfId="258"/>
    <cellStyle name="標準 93" xfId="259"/>
    <cellStyle name="標準 94" xfId="260"/>
    <cellStyle name="標準 95" xfId="261"/>
    <cellStyle name="標準 96" xfId="262"/>
    <cellStyle name="標準 97" xfId="263"/>
    <cellStyle name="標準 98" xfId="264"/>
    <cellStyle name="標準 99" xfId="265"/>
    <cellStyle name="標準_8-45.介護保険認定申請件数8-46、8-47、8-48、8-49" xfId="270"/>
    <cellStyle name="良い 2" xfId="266"/>
    <cellStyle name="良い 3" xfId="26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649432</xdr:colOff>
      <xdr:row>5</xdr:row>
      <xdr:rowOff>8659</xdr:rowOff>
    </xdr:from>
    <xdr:to>
      <xdr:col>2</xdr:col>
      <xdr:colOff>701387</xdr:colOff>
      <xdr:row>7</xdr:row>
      <xdr:rowOff>181841</xdr:rowOff>
    </xdr:to>
    <xdr:sp macro="" textlink="">
      <xdr:nvSpPr>
        <xdr:cNvPr id="2" name="右大かっこ 1"/>
        <xdr:cNvSpPr/>
      </xdr:nvSpPr>
      <xdr:spPr>
        <a:xfrm>
          <a:off x="3649807" y="961159"/>
          <a:ext cx="51955" cy="554182"/>
        </a:xfrm>
        <a:prstGeom prst="rightBracket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736022</xdr:colOff>
      <xdr:row>5</xdr:row>
      <xdr:rowOff>17318</xdr:rowOff>
    </xdr:from>
    <xdr:to>
      <xdr:col>4</xdr:col>
      <xdr:colOff>787977</xdr:colOff>
      <xdr:row>8</xdr:row>
      <xdr:rowOff>0</xdr:rowOff>
    </xdr:to>
    <xdr:sp macro="" textlink="">
      <xdr:nvSpPr>
        <xdr:cNvPr id="3" name="右大かっこ 2"/>
        <xdr:cNvSpPr/>
      </xdr:nvSpPr>
      <xdr:spPr>
        <a:xfrm>
          <a:off x="6117647" y="969818"/>
          <a:ext cx="51955" cy="554182"/>
        </a:xfrm>
        <a:prstGeom prst="rightBracket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528204</xdr:colOff>
      <xdr:row>27</xdr:row>
      <xdr:rowOff>34636</xdr:rowOff>
    </xdr:from>
    <xdr:to>
      <xdr:col>2</xdr:col>
      <xdr:colOff>588818</xdr:colOff>
      <xdr:row>31</xdr:row>
      <xdr:rowOff>155863</xdr:rowOff>
    </xdr:to>
    <xdr:sp macro="" textlink="">
      <xdr:nvSpPr>
        <xdr:cNvPr id="4" name="右大かっこ 3"/>
        <xdr:cNvSpPr/>
      </xdr:nvSpPr>
      <xdr:spPr>
        <a:xfrm>
          <a:off x="3528579" y="5178136"/>
          <a:ext cx="60614" cy="883227"/>
        </a:xfrm>
        <a:prstGeom prst="rightBracket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649433</xdr:colOff>
      <xdr:row>3</xdr:row>
      <xdr:rowOff>25977</xdr:rowOff>
    </xdr:from>
    <xdr:to>
      <xdr:col>2</xdr:col>
      <xdr:colOff>701387</xdr:colOff>
      <xdr:row>4</xdr:row>
      <xdr:rowOff>155864</xdr:rowOff>
    </xdr:to>
    <xdr:sp macro="" textlink="">
      <xdr:nvSpPr>
        <xdr:cNvPr id="5" name="右大かっこ 4"/>
        <xdr:cNvSpPr/>
      </xdr:nvSpPr>
      <xdr:spPr>
        <a:xfrm>
          <a:off x="3649808" y="597477"/>
          <a:ext cx="51954" cy="320387"/>
        </a:xfrm>
        <a:prstGeom prst="rightBracket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/>
  <dimension ref="A1:A36"/>
  <sheetViews>
    <sheetView tabSelected="1" zoomScale="115" zoomScaleNormal="115" workbookViewId="0">
      <selection activeCell="A36" sqref="A36"/>
    </sheetView>
  </sheetViews>
  <sheetFormatPr defaultRowHeight="13.5" x14ac:dyDescent="0.15"/>
  <sheetData>
    <row r="1" spans="1:1" x14ac:dyDescent="0.15">
      <c r="A1" t="s">
        <v>515</v>
      </c>
    </row>
    <row r="2" spans="1:1" x14ac:dyDescent="0.15">
      <c r="A2" s="356" t="s">
        <v>517</v>
      </c>
    </row>
    <row r="3" spans="1:1" x14ac:dyDescent="0.15">
      <c r="A3" s="356" t="s">
        <v>518</v>
      </c>
    </row>
    <row r="4" spans="1:1" x14ac:dyDescent="0.15">
      <c r="A4" s="356" t="s">
        <v>519</v>
      </c>
    </row>
    <row r="5" spans="1:1" x14ac:dyDescent="0.15">
      <c r="A5" s="356" t="s">
        <v>520</v>
      </c>
    </row>
    <row r="6" spans="1:1" x14ac:dyDescent="0.15">
      <c r="A6" s="356" t="s">
        <v>521</v>
      </c>
    </row>
    <row r="7" spans="1:1" x14ac:dyDescent="0.15">
      <c r="A7" s="356" t="s">
        <v>522</v>
      </c>
    </row>
    <row r="8" spans="1:1" x14ac:dyDescent="0.15">
      <c r="A8" s="356" t="s">
        <v>523</v>
      </c>
    </row>
    <row r="9" spans="1:1" x14ac:dyDescent="0.15">
      <c r="A9" s="356" t="s">
        <v>524</v>
      </c>
    </row>
    <row r="10" spans="1:1" x14ac:dyDescent="0.15">
      <c r="A10" s="356" t="s">
        <v>525</v>
      </c>
    </row>
    <row r="11" spans="1:1" x14ac:dyDescent="0.15">
      <c r="A11" s="356" t="s">
        <v>526</v>
      </c>
    </row>
    <row r="12" spans="1:1" x14ac:dyDescent="0.15">
      <c r="A12" s="356" t="s">
        <v>527</v>
      </c>
    </row>
    <row r="13" spans="1:1" x14ac:dyDescent="0.15">
      <c r="A13" s="356" t="s">
        <v>528</v>
      </c>
    </row>
    <row r="14" spans="1:1" x14ac:dyDescent="0.15">
      <c r="A14" s="356" t="s">
        <v>529</v>
      </c>
    </row>
    <row r="15" spans="1:1" x14ac:dyDescent="0.15">
      <c r="A15" s="356" t="s">
        <v>530</v>
      </c>
    </row>
    <row r="16" spans="1:1" x14ac:dyDescent="0.15">
      <c r="A16" s="356" t="s">
        <v>531</v>
      </c>
    </row>
    <row r="17" spans="1:1" x14ac:dyDescent="0.15">
      <c r="A17" s="356" t="s">
        <v>532</v>
      </c>
    </row>
    <row r="18" spans="1:1" x14ac:dyDescent="0.15">
      <c r="A18" s="356" t="s">
        <v>533</v>
      </c>
    </row>
    <row r="19" spans="1:1" x14ac:dyDescent="0.15">
      <c r="A19" s="356" t="s">
        <v>534</v>
      </c>
    </row>
    <row r="20" spans="1:1" x14ac:dyDescent="0.15">
      <c r="A20" s="356" t="s">
        <v>535</v>
      </c>
    </row>
    <row r="21" spans="1:1" x14ac:dyDescent="0.15">
      <c r="A21" s="356" t="s">
        <v>536</v>
      </c>
    </row>
    <row r="22" spans="1:1" x14ac:dyDescent="0.15">
      <c r="A22" s="356" t="s">
        <v>537</v>
      </c>
    </row>
    <row r="23" spans="1:1" x14ac:dyDescent="0.15">
      <c r="A23" s="356" t="s">
        <v>538</v>
      </c>
    </row>
    <row r="24" spans="1:1" x14ac:dyDescent="0.15">
      <c r="A24" s="356" t="s">
        <v>539</v>
      </c>
    </row>
    <row r="25" spans="1:1" x14ac:dyDescent="0.15">
      <c r="A25" s="356" t="s">
        <v>540</v>
      </c>
    </row>
    <row r="26" spans="1:1" x14ac:dyDescent="0.15">
      <c r="A26" s="356" t="s">
        <v>541</v>
      </c>
    </row>
    <row r="27" spans="1:1" x14ac:dyDescent="0.15">
      <c r="A27" s="356" t="s">
        <v>542</v>
      </c>
    </row>
    <row r="28" spans="1:1" x14ac:dyDescent="0.15">
      <c r="A28" s="356" t="s">
        <v>543</v>
      </c>
    </row>
    <row r="29" spans="1:1" x14ac:dyDescent="0.15">
      <c r="A29" s="356" t="s">
        <v>544</v>
      </c>
    </row>
    <row r="30" spans="1:1" x14ac:dyDescent="0.15">
      <c r="A30" s="356" t="s">
        <v>545</v>
      </c>
    </row>
    <row r="31" spans="1:1" x14ac:dyDescent="0.15">
      <c r="A31" s="356" t="s">
        <v>546</v>
      </c>
    </row>
    <row r="32" spans="1:1" x14ac:dyDescent="0.15">
      <c r="A32" s="356" t="s">
        <v>547</v>
      </c>
    </row>
    <row r="33" spans="1:1" x14ac:dyDescent="0.15">
      <c r="A33" s="356" t="s">
        <v>548</v>
      </c>
    </row>
    <row r="34" spans="1:1" x14ac:dyDescent="0.15">
      <c r="A34" s="356" t="s">
        <v>549</v>
      </c>
    </row>
    <row r="35" spans="1:1" x14ac:dyDescent="0.15">
      <c r="A35" s="356" t="s">
        <v>550</v>
      </c>
    </row>
    <row r="36" spans="1:1" x14ac:dyDescent="0.15">
      <c r="A36" s="356" t="s">
        <v>551</v>
      </c>
    </row>
  </sheetData>
  <phoneticPr fontId="2"/>
  <hyperlinks>
    <hyperlink ref="A2" location="'7-1'!A1" display="7-1. 出生・死亡等の推移"/>
    <hyperlink ref="A3" location="'7-2'!A1" display="7-2. 主要死因別死亡者数"/>
    <hyperlink ref="A4" location="'7-3'!A1" display="7-3. 医療施設数・許可病床数"/>
    <hyperlink ref="A5" location="'7-4'!A1" display="7-4. 医療関係従事者数"/>
    <hyperlink ref="A6" location="'7-5(1)'!A1" display="7-5. 成人保健　（1）健康診査状況"/>
    <hyperlink ref="A7" location="'7-5(2)'!A1" display="7-5. 成人保健　（2）健康手帳の交付"/>
    <hyperlink ref="A8" location="'7-5(3)'!A1" display="7-5. 成人保健　（3）成人健康相談状況"/>
    <hyperlink ref="A9" location="'7-5(4)'!A1" display="7-5. 成人保健　（4）成人・老人訪問活動"/>
    <hyperlink ref="A10" location="'7-5(5)'!A1" display="7-5. 成人保健　（5）地域包括支援センター"/>
    <hyperlink ref="A11" location="'7-6(1)'!A1" display="7-6. 母子保健　（1）相談等の状況"/>
    <hyperlink ref="A12" location="'7-6(2)'!A1" display="7-6. 母子保健　（2）4か月児健康診査状況"/>
    <hyperlink ref="A13" location="'7-6(3)'!A1" display="7-6. 母子保健　（3）10か月児健康診査状況"/>
    <hyperlink ref="A14" location="'7-6(4)'!A1" display="7-6. 母子保健　（4）1歳6か月児健康診査状況"/>
    <hyperlink ref="A15" location="'7-6(5)'!A1" display="7-6. 母子保健　（5）3歳児健康診査状況"/>
    <hyperlink ref="A16" location="'7-6(6)'!A1" display="7-6. 母子保健　（6）母子訪問活動"/>
    <hyperlink ref="A17" location="'7-7(1)'!A1" display="7-7. 健康づくり事業　（1）成人保健"/>
    <hyperlink ref="A18" location="'7-7(2)'!A1" display="7-7. 健康づくり事業　（2）母子保健"/>
    <hyperlink ref="A19" location="'7-8'!A1" display="7-8. 栄養指導"/>
    <hyperlink ref="A20" location="'7-9'!A1" display="7-9. 移動献血車による献血実施状況"/>
    <hyperlink ref="A21" location="'7-10'!A1" display="7-10. 結核新登録者数"/>
    <hyperlink ref="A22" location="'7-11'!A1" display="7-11. 結核患者登録者数（年末時）"/>
    <hyperlink ref="A23" location="'7-12'!A1" display="7-12. 結核健康診断受診状況"/>
    <hyperlink ref="A24" location="'7-13'!A1" display="7-13. 予防接種実施状況"/>
    <hyperlink ref="A25" location="'7-14'!A1" display="7-14. 施設の規模"/>
    <hyperlink ref="A26" location="'7-15'!A1" display="7-15. 年次別職員数"/>
    <hyperlink ref="A27" location="'7-16'!A1" display="7-16. 職員数の状況"/>
    <hyperlink ref="A28" location="'7-17'!A1" display="7-17. 入院患者延人数"/>
    <hyperlink ref="A29" location="'7-18'!A1" display="7-18. 外来患者延人数"/>
    <hyperlink ref="A30" location="'7-19'!A1" display="7-19. 救急車搬入患者数"/>
    <hyperlink ref="A31" location="'7-20'!A1" display="7-20. 事業会計"/>
    <hyperlink ref="A32" location="'7-21'!A1" display="7-21. 損益計算書　（借  方）"/>
    <hyperlink ref="A33" location="'7-22'!A1" display="7-22. 国民健康保険加入状況"/>
    <hyperlink ref="A34" location="'7-23'!A1" display="7-23. 国民健康保険税賦課基準　（医療分）"/>
    <hyperlink ref="A35" location="'7-24(1)'!A1" display="7-24. 国民健康保険事業状況　（1）事業費"/>
    <hyperlink ref="A36" location="'7-24(2)'!A1" display="7-24. 国民健康保険事業状況　（2）給付等（退職者医療分含む）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E21"/>
  <sheetViews>
    <sheetView zoomScale="110" zoomScaleNormal="110" workbookViewId="0"/>
  </sheetViews>
  <sheetFormatPr defaultColWidth="8.75" defaultRowHeight="15" customHeight="1" x14ac:dyDescent="0.15"/>
  <cols>
    <col min="1" max="1" width="12.5" style="3" customWidth="1"/>
    <col min="2" max="2" width="10" style="3" customWidth="1"/>
    <col min="3" max="5" width="21.25" style="3" customWidth="1"/>
    <col min="6" max="16384" width="8.75" style="3"/>
  </cols>
  <sheetData>
    <row r="1" spans="1:5" ht="15" customHeight="1" x14ac:dyDescent="0.15">
      <c r="A1" s="355" t="s">
        <v>516</v>
      </c>
    </row>
    <row r="3" spans="1:5" ht="15" customHeight="1" x14ac:dyDescent="0.15">
      <c r="A3" s="1" t="s">
        <v>0</v>
      </c>
      <c r="B3" s="2"/>
      <c r="C3" s="2"/>
      <c r="D3" s="2"/>
      <c r="E3" s="2"/>
    </row>
    <row r="4" spans="1:5" ht="15" customHeight="1" x14ac:dyDescent="0.15">
      <c r="A4" s="4" t="s">
        <v>1</v>
      </c>
      <c r="B4" s="2"/>
      <c r="C4" s="2"/>
      <c r="D4" s="2"/>
      <c r="E4" s="5" t="s">
        <v>2</v>
      </c>
    </row>
    <row r="5" spans="1:5" ht="15" customHeight="1" x14ac:dyDescent="0.15">
      <c r="A5" s="366" t="s">
        <v>3</v>
      </c>
      <c r="B5" s="367"/>
      <c r="C5" s="6" t="s">
        <v>4</v>
      </c>
      <c r="D5" s="6" t="s">
        <v>5</v>
      </c>
      <c r="E5" s="7" t="s">
        <v>6</v>
      </c>
    </row>
    <row r="6" spans="1:5" ht="15" customHeight="1" x14ac:dyDescent="0.15">
      <c r="A6" s="368" t="s">
        <v>7</v>
      </c>
      <c r="B6" s="8" t="s">
        <v>8</v>
      </c>
      <c r="C6" s="9">
        <v>2381</v>
      </c>
      <c r="D6" s="9">
        <v>2385</v>
      </c>
      <c r="E6" s="9">
        <f>SUM(E7:E8)</f>
        <v>2247</v>
      </c>
    </row>
    <row r="7" spans="1:5" ht="15" customHeight="1" x14ac:dyDescent="0.15">
      <c r="A7" s="364"/>
      <c r="B7" s="10" t="s">
        <v>9</v>
      </c>
      <c r="C7" s="11">
        <v>1239</v>
      </c>
      <c r="D7" s="11">
        <v>1265</v>
      </c>
      <c r="E7" s="11">
        <v>1138</v>
      </c>
    </row>
    <row r="8" spans="1:5" ht="15" customHeight="1" x14ac:dyDescent="0.15">
      <c r="A8" s="365"/>
      <c r="B8" s="10" t="s">
        <v>10</v>
      </c>
      <c r="C8" s="11">
        <v>1142</v>
      </c>
      <c r="D8" s="11">
        <v>1120</v>
      </c>
      <c r="E8" s="11">
        <v>1109</v>
      </c>
    </row>
    <row r="9" spans="1:5" ht="15" customHeight="1" x14ac:dyDescent="0.15">
      <c r="A9" s="369" t="s">
        <v>11</v>
      </c>
      <c r="B9" s="370"/>
      <c r="C9" s="12">
        <v>1.29</v>
      </c>
      <c r="D9" s="13">
        <v>1.22</v>
      </c>
      <c r="E9" s="13">
        <v>1.1599999999999999</v>
      </c>
    </row>
    <row r="10" spans="1:5" ht="15" customHeight="1" x14ac:dyDescent="0.15">
      <c r="A10" s="364" t="s">
        <v>12</v>
      </c>
      <c r="B10" s="14" t="s">
        <v>8</v>
      </c>
      <c r="C10" s="9">
        <v>3023</v>
      </c>
      <c r="D10" s="9">
        <v>3259</v>
      </c>
      <c r="E10" s="9">
        <f>SUM(E11:E12)</f>
        <v>3573</v>
      </c>
    </row>
    <row r="11" spans="1:5" ht="15" customHeight="1" x14ac:dyDescent="0.15">
      <c r="A11" s="364"/>
      <c r="B11" s="10" t="s">
        <v>9</v>
      </c>
      <c r="C11" s="11">
        <v>1723</v>
      </c>
      <c r="D11" s="11">
        <v>1830</v>
      </c>
      <c r="E11" s="11">
        <v>1934</v>
      </c>
    </row>
    <row r="12" spans="1:5" ht="15" customHeight="1" x14ac:dyDescent="0.15">
      <c r="A12" s="365"/>
      <c r="B12" s="15" t="s">
        <v>10</v>
      </c>
      <c r="C12" s="11">
        <v>1300</v>
      </c>
      <c r="D12" s="11">
        <v>1429</v>
      </c>
      <c r="E12" s="11">
        <v>1639</v>
      </c>
    </row>
    <row r="13" spans="1:5" ht="15" customHeight="1" x14ac:dyDescent="0.15">
      <c r="A13" s="369" t="s">
        <v>13</v>
      </c>
      <c r="B13" s="370"/>
      <c r="C13" s="11">
        <v>3</v>
      </c>
      <c r="D13" s="11">
        <v>3</v>
      </c>
      <c r="E13" s="11">
        <v>4</v>
      </c>
    </row>
    <row r="14" spans="1:5" ht="15" customHeight="1" x14ac:dyDescent="0.15">
      <c r="A14" s="371" t="s">
        <v>14</v>
      </c>
      <c r="B14" s="372"/>
      <c r="C14" s="11">
        <v>0</v>
      </c>
      <c r="D14" s="11">
        <v>0</v>
      </c>
      <c r="E14" s="11">
        <v>1</v>
      </c>
    </row>
    <row r="15" spans="1:5" ht="15" customHeight="1" x14ac:dyDescent="0.15">
      <c r="A15" s="361" t="s">
        <v>15</v>
      </c>
      <c r="B15" s="362"/>
      <c r="C15" s="16">
        <v>5</v>
      </c>
      <c r="D15" s="16">
        <v>4</v>
      </c>
      <c r="E15" s="16">
        <v>4</v>
      </c>
    </row>
    <row r="16" spans="1:5" ht="15" customHeight="1" x14ac:dyDescent="0.15">
      <c r="A16" s="363" t="s">
        <v>16</v>
      </c>
      <c r="B16" s="17" t="s">
        <v>8</v>
      </c>
      <c r="C16" s="9">
        <v>69</v>
      </c>
      <c r="D16" s="9">
        <v>39</v>
      </c>
      <c r="E16" s="9">
        <f>SUM(E17:E18)</f>
        <v>61</v>
      </c>
    </row>
    <row r="17" spans="1:5" ht="15" customHeight="1" x14ac:dyDescent="0.15">
      <c r="A17" s="364"/>
      <c r="B17" s="10" t="s">
        <v>17</v>
      </c>
      <c r="C17" s="11">
        <v>31</v>
      </c>
      <c r="D17" s="11">
        <v>18</v>
      </c>
      <c r="E17" s="11">
        <v>24</v>
      </c>
    </row>
    <row r="18" spans="1:5" ht="15" customHeight="1" x14ac:dyDescent="0.15">
      <c r="A18" s="365"/>
      <c r="B18" s="15" t="s">
        <v>18</v>
      </c>
      <c r="C18" s="16">
        <v>38</v>
      </c>
      <c r="D18" s="16">
        <v>21</v>
      </c>
      <c r="E18" s="16">
        <v>37</v>
      </c>
    </row>
    <row r="19" spans="1:5" ht="15" customHeight="1" x14ac:dyDescent="0.15">
      <c r="A19" s="361" t="s">
        <v>19</v>
      </c>
      <c r="B19" s="362"/>
      <c r="C19" s="11">
        <v>-642</v>
      </c>
      <c r="D19" s="11">
        <v>-874</v>
      </c>
      <c r="E19" s="11">
        <f>E6-E10</f>
        <v>-1326</v>
      </c>
    </row>
    <row r="20" spans="1:5" ht="15" customHeight="1" x14ac:dyDescent="0.15">
      <c r="A20" s="18" t="s">
        <v>20</v>
      </c>
      <c r="B20" s="19"/>
      <c r="C20" s="19"/>
      <c r="D20" s="19"/>
      <c r="E20" s="20"/>
    </row>
    <row r="21" spans="1:5" ht="15" customHeight="1" x14ac:dyDescent="0.15">
      <c r="C21" s="21"/>
      <c r="E21" s="22" t="s">
        <v>21</v>
      </c>
    </row>
  </sheetData>
  <mergeCells count="9">
    <mergeCell ref="A15:B15"/>
    <mergeCell ref="A16:A18"/>
    <mergeCell ref="A19:B19"/>
    <mergeCell ref="A5:B5"/>
    <mergeCell ref="A6:A8"/>
    <mergeCell ref="A9:B9"/>
    <mergeCell ref="A10:A12"/>
    <mergeCell ref="A13:B13"/>
    <mergeCell ref="A14:B14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G23"/>
  <sheetViews>
    <sheetView zoomScale="110" zoomScaleNormal="110" workbookViewId="0"/>
  </sheetViews>
  <sheetFormatPr defaultColWidth="8.875" defaultRowHeight="15" customHeight="1" x14ac:dyDescent="0.15"/>
  <cols>
    <col min="1" max="1" width="22.5" style="24" customWidth="1"/>
    <col min="2" max="2" width="15" style="24" customWidth="1"/>
    <col min="3" max="3" width="6.25" style="24" customWidth="1"/>
    <col min="4" max="4" width="15" style="24" customWidth="1"/>
    <col min="5" max="5" width="6.25" style="24" customWidth="1"/>
    <col min="6" max="6" width="15" style="24" customWidth="1"/>
    <col min="7" max="7" width="6.25" style="24" customWidth="1"/>
    <col min="8" max="16384" width="8.875" style="24"/>
  </cols>
  <sheetData>
    <row r="1" spans="1:7" ht="15" customHeight="1" x14ac:dyDescent="0.15">
      <c r="A1" s="355" t="s">
        <v>516</v>
      </c>
    </row>
    <row r="3" spans="1:7" ht="15" customHeight="1" x14ac:dyDescent="0.15">
      <c r="A3" s="23" t="s">
        <v>22</v>
      </c>
    </row>
    <row r="4" spans="1:7" ht="15" customHeight="1" x14ac:dyDescent="0.15">
      <c r="A4" s="25" t="s">
        <v>1</v>
      </c>
      <c r="B4" s="26"/>
      <c r="C4" s="26"/>
      <c r="D4" s="27"/>
      <c r="E4" s="27"/>
      <c r="F4" s="26"/>
      <c r="G4" s="28" t="s">
        <v>23</v>
      </c>
    </row>
    <row r="5" spans="1:7" ht="15" customHeight="1" x14ac:dyDescent="0.15">
      <c r="A5" s="29" t="s">
        <v>24</v>
      </c>
      <c r="B5" s="373" t="s">
        <v>4</v>
      </c>
      <c r="C5" s="374"/>
      <c r="D5" s="373" t="s">
        <v>5</v>
      </c>
      <c r="E5" s="374"/>
      <c r="F5" s="373" t="s">
        <v>6</v>
      </c>
      <c r="G5" s="374"/>
    </row>
    <row r="6" spans="1:7" ht="15" customHeight="1" x14ac:dyDescent="0.15">
      <c r="A6" s="30" t="s">
        <v>25</v>
      </c>
      <c r="B6" s="31">
        <v>3023</v>
      </c>
      <c r="C6" s="32" t="s">
        <v>26</v>
      </c>
      <c r="D6" s="31">
        <v>3259</v>
      </c>
      <c r="E6" s="32" t="s">
        <v>27</v>
      </c>
      <c r="F6" s="31">
        <f>SUM(F7:F22)</f>
        <v>3573</v>
      </c>
      <c r="G6" s="32" t="s">
        <v>27</v>
      </c>
    </row>
    <row r="7" spans="1:7" ht="15" customHeight="1" x14ac:dyDescent="0.15">
      <c r="A7" s="33" t="s">
        <v>28</v>
      </c>
      <c r="B7" s="34">
        <v>3</v>
      </c>
      <c r="C7" s="35">
        <v>14</v>
      </c>
      <c r="D7" s="34">
        <v>5</v>
      </c>
      <c r="E7" s="35">
        <v>14</v>
      </c>
      <c r="F7" s="34">
        <v>2</v>
      </c>
      <c r="G7" s="35">
        <v>14</v>
      </c>
    </row>
    <row r="8" spans="1:7" ht="15" customHeight="1" x14ac:dyDescent="0.15">
      <c r="A8" s="33" t="s">
        <v>29</v>
      </c>
      <c r="B8" s="34">
        <v>907</v>
      </c>
      <c r="C8" s="35">
        <v>1</v>
      </c>
      <c r="D8" s="34">
        <v>948</v>
      </c>
      <c r="E8" s="35">
        <v>1</v>
      </c>
      <c r="F8" s="34">
        <v>976</v>
      </c>
      <c r="G8" s="35">
        <v>1</v>
      </c>
    </row>
    <row r="9" spans="1:7" ht="15" customHeight="1" x14ac:dyDescent="0.15">
      <c r="A9" s="33" t="s">
        <v>30</v>
      </c>
      <c r="B9" s="34">
        <v>21</v>
      </c>
      <c r="C9" s="35">
        <v>12</v>
      </c>
      <c r="D9" s="34">
        <v>22</v>
      </c>
      <c r="E9" s="35">
        <v>12</v>
      </c>
      <c r="F9" s="34">
        <v>40</v>
      </c>
      <c r="G9" s="35">
        <v>10</v>
      </c>
    </row>
    <row r="10" spans="1:7" ht="15" customHeight="1" x14ac:dyDescent="0.15">
      <c r="A10" s="33" t="s">
        <v>31</v>
      </c>
      <c r="B10" s="34">
        <v>20</v>
      </c>
      <c r="C10" s="35">
        <v>13</v>
      </c>
      <c r="D10" s="34">
        <v>15</v>
      </c>
      <c r="E10" s="35">
        <v>13</v>
      </c>
      <c r="F10" s="34">
        <v>13</v>
      </c>
      <c r="G10" s="35">
        <v>13</v>
      </c>
    </row>
    <row r="11" spans="1:7" ht="15" customHeight="1" x14ac:dyDescent="0.15">
      <c r="A11" s="36" t="s">
        <v>32</v>
      </c>
      <c r="B11" s="34">
        <v>502</v>
      </c>
      <c r="C11" s="35">
        <v>2</v>
      </c>
      <c r="D11" s="34">
        <v>522</v>
      </c>
      <c r="E11" s="35">
        <v>2</v>
      </c>
      <c r="F11" s="34">
        <v>595</v>
      </c>
      <c r="G11" s="35">
        <v>2</v>
      </c>
    </row>
    <row r="12" spans="1:7" ht="15" customHeight="1" x14ac:dyDescent="0.15">
      <c r="A12" s="33" t="s">
        <v>33</v>
      </c>
      <c r="B12" s="34">
        <v>175</v>
      </c>
      <c r="C12" s="35">
        <v>5</v>
      </c>
      <c r="D12" s="34">
        <v>211</v>
      </c>
      <c r="E12" s="35">
        <v>4</v>
      </c>
      <c r="F12" s="34">
        <v>224</v>
      </c>
      <c r="G12" s="35">
        <v>4</v>
      </c>
    </row>
    <row r="13" spans="1:7" ht="15" customHeight="1" x14ac:dyDescent="0.15">
      <c r="A13" s="33" t="s">
        <v>34</v>
      </c>
      <c r="B13" s="34">
        <v>47</v>
      </c>
      <c r="C13" s="35">
        <v>9</v>
      </c>
      <c r="D13" s="34">
        <v>47</v>
      </c>
      <c r="E13" s="35">
        <v>9</v>
      </c>
      <c r="F13" s="34">
        <v>45</v>
      </c>
      <c r="G13" s="35">
        <v>9</v>
      </c>
    </row>
    <row r="14" spans="1:7" ht="15" customHeight="1" x14ac:dyDescent="0.15">
      <c r="A14" s="33" t="s">
        <v>35</v>
      </c>
      <c r="B14" s="34">
        <v>199</v>
      </c>
      <c r="C14" s="35">
        <v>3</v>
      </c>
      <c r="D14" s="34">
        <v>199</v>
      </c>
      <c r="E14" s="35">
        <v>5</v>
      </c>
      <c r="F14" s="34">
        <v>179</v>
      </c>
      <c r="G14" s="35">
        <v>5</v>
      </c>
    </row>
    <row r="15" spans="1:7" ht="15" customHeight="1" x14ac:dyDescent="0.15">
      <c r="A15" s="33" t="s">
        <v>36</v>
      </c>
      <c r="B15" s="34">
        <v>39</v>
      </c>
      <c r="C15" s="35">
        <v>10</v>
      </c>
      <c r="D15" s="34">
        <v>27</v>
      </c>
      <c r="E15" s="35">
        <v>11</v>
      </c>
      <c r="F15" s="34">
        <v>27</v>
      </c>
      <c r="G15" s="35">
        <v>12</v>
      </c>
    </row>
    <row r="16" spans="1:7" ht="15" customHeight="1" x14ac:dyDescent="0.15">
      <c r="A16" s="33" t="s">
        <v>37</v>
      </c>
      <c r="B16" s="34">
        <v>2</v>
      </c>
      <c r="C16" s="35">
        <v>15</v>
      </c>
      <c r="D16" s="34">
        <v>1</v>
      </c>
      <c r="E16" s="35">
        <v>15</v>
      </c>
      <c r="F16" s="34">
        <v>0</v>
      </c>
      <c r="G16" s="35">
        <v>15</v>
      </c>
    </row>
    <row r="17" spans="1:7" ht="15" customHeight="1" x14ac:dyDescent="0.15">
      <c r="A17" s="33" t="s">
        <v>38</v>
      </c>
      <c r="B17" s="34">
        <v>38</v>
      </c>
      <c r="C17" s="35">
        <v>11</v>
      </c>
      <c r="D17" s="34">
        <v>37</v>
      </c>
      <c r="E17" s="35">
        <v>10</v>
      </c>
      <c r="F17" s="34">
        <v>36</v>
      </c>
      <c r="G17" s="35">
        <v>11</v>
      </c>
    </row>
    <row r="18" spans="1:7" ht="15" customHeight="1" x14ac:dyDescent="0.15">
      <c r="A18" s="33" t="s">
        <v>39</v>
      </c>
      <c r="B18" s="34">
        <v>67</v>
      </c>
      <c r="C18" s="35">
        <v>7</v>
      </c>
      <c r="D18" s="34">
        <v>79</v>
      </c>
      <c r="E18" s="35">
        <v>6</v>
      </c>
      <c r="F18" s="34">
        <v>56</v>
      </c>
      <c r="G18" s="35">
        <v>7</v>
      </c>
    </row>
    <row r="19" spans="1:7" ht="15" customHeight="1" x14ac:dyDescent="0.15">
      <c r="A19" s="33" t="s">
        <v>40</v>
      </c>
      <c r="B19" s="34">
        <v>189</v>
      </c>
      <c r="C19" s="35">
        <v>4</v>
      </c>
      <c r="D19" s="34">
        <v>259</v>
      </c>
      <c r="E19" s="35">
        <v>3</v>
      </c>
      <c r="F19" s="34">
        <v>364</v>
      </c>
      <c r="G19" s="35">
        <v>3</v>
      </c>
    </row>
    <row r="20" spans="1:7" ht="15" customHeight="1" x14ac:dyDescent="0.15">
      <c r="A20" s="33" t="s">
        <v>41</v>
      </c>
      <c r="B20" s="34">
        <v>70</v>
      </c>
      <c r="C20" s="35">
        <v>6</v>
      </c>
      <c r="D20" s="34">
        <v>52</v>
      </c>
      <c r="E20" s="35">
        <v>8</v>
      </c>
      <c r="F20" s="34">
        <v>76</v>
      </c>
      <c r="G20" s="35">
        <v>6</v>
      </c>
    </row>
    <row r="21" spans="1:7" ht="15" customHeight="1" x14ac:dyDescent="0.15">
      <c r="A21" s="33" t="s">
        <v>42</v>
      </c>
      <c r="B21" s="34">
        <v>62</v>
      </c>
      <c r="C21" s="35">
        <v>8</v>
      </c>
      <c r="D21" s="34">
        <v>54</v>
      </c>
      <c r="E21" s="35">
        <v>7</v>
      </c>
      <c r="F21" s="34">
        <v>54</v>
      </c>
      <c r="G21" s="35">
        <v>8</v>
      </c>
    </row>
    <row r="22" spans="1:7" ht="15" customHeight="1" x14ac:dyDescent="0.15">
      <c r="A22" s="33" t="s">
        <v>43</v>
      </c>
      <c r="B22" s="37">
        <v>682</v>
      </c>
      <c r="C22" s="38" t="s">
        <v>44</v>
      </c>
      <c r="D22" s="37">
        <f>3259-2478</f>
        <v>781</v>
      </c>
      <c r="E22" s="35" t="s">
        <v>44</v>
      </c>
      <c r="F22" s="37">
        <v>886</v>
      </c>
      <c r="G22" s="35" t="s">
        <v>44</v>
      </c>
    </row>
    <row r="23" spans="1:7" ht="15" customHeight="1" x14ac:dyDescent="0.15">
      <c r="A23" s="39"/>
      <c r="B23" s="39"/>
      <c r="C23" s="39"/>
      <c r="D23" s="39"/>
      <c r="E23" s="39"/>
      <c r="F23" s="40"/>
      <c r="G23" s="20" t="s">
        <v>21</v>
      </c>
    </row>
  </sheetData>
  <mergeCells count="3">
    <mergeCell ref="B5:C5"/>
    <mergeCell ref="D5:E5"/>
    <mergeCell ref="F5:G5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12"/>
  <sheetViews>
    <sheetView zoomScale="110" zoomScaleNormal="110" workbookViewId="0"/>
  </sheetViews>
  <sheetFormatPr defaultColWidth="8.875" defaultRowHeight="15" customHeight="1" x14ac:dyDescent="0.15"/>
  <cols>
    <col min="1" max="1" width="11.25" style="42" customWidth="1"/>
    <col min="2" max="2" width="13.75" style="42" customWidth="1"/>
    <col min="3" max="9" width="8.75" style="42" customWidth="1"/>
    <col min="10" max="16384" width="8.875" style="42"/>
  </cols>
  <sheetData>
    <row r="1" spans="1:9" s="3" customFormat="1" ht="15" customHeight="1" x14ac:dyDescent="0.15">
      <c r="A1" s="355" t="s">
        <v>516</v>
      </c>
    </row>
    <row r="2" spans="1:9" s="3" customFormat="1" ht="15" customHeight="1" x14ac:dyDescent="0.15"/>
    <row r="3" spans="1:9" ht="15" customHeight="1" x14ac:dyDescent="0.15">
      <c r="A3" s="1" t="s">
        <v>45</v>
      </c>
      <c r="B3" s="41"/>
      <c r="C3" s="41"/>
      <c r="D3" s="41"/>
      <c r="E3" s="41"/>
      <c r="F3" s="41"/>
      <c r="G3" s="41"/>
      <c r="H3" s="41"/>
      <c r="I3" s="41"/>
    </row>
    <row r="4" spans="1:9" ht="15" customHeight="1" x14ac:dyDescent="0.15">
      <c r="A4" s="43" t="s">
        <v>46</v>
      </c>
      <c r="B4" s="44"/>
      <c r="C4" s="44"/>
      <c r="D4" s="44"/>
      <c r="E4" s="44"/>
      <c r="F4" s="44"/>
      <c r="G4" s="44"/>
      <c r="H4" s="44"/>
      <c r="I4" s="44"/>
    </row>
    <row r="5" spans="1:9" ht="30" customHeight="1" x14ac:dyDescent="0.15">
      <c r="A5" s="45" t="s">
        <v>47</v>
      </c>
      <c r="B5" s="45" t="s">
        <v>3</v>
      </c>
      <c r="C5" s="46" t="s">
        <v>48</v>
      </c>
      <c r="D5" s="47" t="s">
        <v>49</v>
      </c>
      <c r="E5" s="47" t="s">
        <v>50</v>
      </c>
      <c r="F5" s="47" t="s">
        <v>51</v>
      </c>
      <c r="G5" s="47" t="s">
        <v>52</v>
      </c>
      <c r="H5" s="47" t="s">
        <v>53</v>
      </c>
      <c r="I5" s="48" t="s">
        <v>54</v>
      </c>
    </row>
    <row r="6" spans="1:9" ht="15" customHeight="1" x14ac:dyDescent="0.15">
      <c r="A6" s="375" t="s">
        <v>55</v>
      </c>
      <c r="B6" s="49" t="s">
        <v>56</v>
      </c>
      <c r="C6" s="50">
        <v>798</v>
      </c>
      <c r="D6" s="51">
        <v>15</v>
      </c>
      <c r="E6" s="51">
        <v>193</v>
      </c>
      <c r="F6" s="51">
        <v>171</v>
      </c>
      <c r="G6" s="51">
        <v>9</v>
      </c>
      <c r="H6" s="51">
        <v>46</v>
      </c>
      <c r="I6" s="51">
        <v>364</v>
      </c>
    </row>
    <row r="7" spans="1:9" ht="15" customHeight="1" x14ac:dyDescent="0.15">
      <c r="A7" s="376"/>
      <c r="B7" s="52" t="s">
        <v>57</v>
      </c>
      <c r="C7" s="53">
        <v>3286</v>
      </c>
      <c r="D7" s="16">
        <v>3113</v>
      </c>
      <c r="E7" s="16">
        <v>167</v>
      </c>
      <c r="F7" s="54" t="s">
        <v>58</v>
      </c>
      <c r="G7" s="16">
        <v>6</v>
      </c>
      <c r="H7" s="54" t="s">
        <v>59</v>
      </c>
      <c r="I7" s="54" t="s">
        <v>59</v>
      </c>
    </row>
    <row r="8" spans="1:9" ht="15" customHeight="1" x14ac:dyDescent="0.15">
      <c r="A8" s="377" t="s">
        <v>60</v>
      </c>
      <c r="B8" s="55" t="s">
        <v>56</v>
      </c>
      <c r="C8" s="50">
        <v>811</v>
      </c>
      <c r="D8" s="51">
        <v>15</v>
      </c>
      <c r="E8" s="51">
        <v>193</v>
      </c>
      <c r="F8" s="51">
        <v>173</v>
      </c>
      <c r="G8" s="51">
        <v>10</v>
      </c>
      <c r="H8" s="51">
        <v>48</v>
      </c>
      <c r="I8" s="51">
        <v>372</v>
      </c>
    </row>
    <row r="9" spans="1:9" ht="15" customHeight="1" x14ac:dyDescent="0.15">
      <c r="A9" s="378"/>
      <c r="B9" s="56" t="s">
        <v>57</v>
      </c>
      <c r="C9" s="53">
        <v>3286</v>
      </c>
      <c r="D9" s="16">
        <v>3113</v>
      </c>
      <c r="E9" s="16">
        <v>167</v>
      </c>
      <c r="F9" s="54" t="s">
        <v>59</v>
      </c>
      <c r="G9" s="16">
        <v>6</v>
      </c>
      <c r="H9" s="54" t="s">
        <v>59</v>
      </c>
      <c r="I9" s="54" t="s">
        <v>59</v>
      </c>
    </row>
    <row r="10" spans="1:9" ht="15" customHeight="1" x14ac:dyDescent="0.15">
      <c r="A10" s="379" t="s">
        <v>61</v>
      </c>
      <c r="B10" s="52" t="s">
        <v>56</v>
      </c>
      <c r="C10" s="57">
        <f>SUM(D10:I10)</f>
        <v>819</v>
      </c>
      <c r="D10" s="11">
        <v>15</v>
      </c>
      <c r="E10" s="58">
        <v>202</v>
      </c>
      <c r="F10" s="58">
        <v>171</v>
      </c>
      <c r="G10" s="58">
        <v>10</v>
      </c>
      <c r="H10" s="58">
        <v>46</v>
      </c>
      <c r="I10" s="58">
        <v>375</v>
      </c>
    </row>
    <row r="11" spans="1:9" ht="15" customHeight="1" x14ac:dyDescent="0.15">
      <c r="A11" s="379"/>
      <c r="B11" s="52" t="s">
        <v>57</v>
      </c>
      <c r="C11" s="9">
        <f>SUM(D11:I11)</f>
        <v>3288</v>
      </c>
      <c r="D11" s="11">
        <v>3113</v>
      </c>
      <c r="E11" s="11">
        <v>169</v>
      </c>
      <c r="F11" s="54" t="s">
        <v>59</v>
      </c>
      <c r="G11" s="11">
        <v>6</v>
      </c>
      <c r="H11" s="59" t="s">
        <v>59</v>
      </c>
      <c r="I11" s="59" t="s">
        <v>59</v>
      </c>
    </row>
    <row r="12" spans="1:9" ht="15" customHeight="1" x14ac:dyDescent="0.15">
      <c r="A12" s="18" t="s">
        <v>62</v>
      </c>
      <c r="B12" s="60"/>
      <c r="C12" s="60"/>
      <c r="D12" s="60"/>
      <c r="E12" s="60"/>
      <c r="F12" s="60"/>
      <c r="G12" s="60"/>
      <c r="H12" s="60"/>
      <c r="I12" s="20" t="s">
        <v>63</v>
      </c>
    </row>
  </sheetData>
  <mergeCells count="3">
    <mergeCell ref="A6:A7"/>
    <mergeCell ref="A8:A9"/>
    <mergeCell ref="A10:A11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I11"/>
  <sheetViews>
    <sheetView zoomScale="110" zoomScaleNormal="110" workbookViewId="0"/>
  </sheetViews>
  <sheetFormatPr defaultColWidth="8.875" defaultRowHeight="15" customHeight="1" x14ac:dyDescent="0.15"/>
  <cols>
    <col min="1" max="1" width="11.25" style="3" customWidth="1"/>
    <col min="2" max="9" width="9.375" style="3" customWidth="1"/>
    <col min="10" max="16384" width="8.875" style="3"/>
  </cols>
  <sheetData>
    <row r="1" spans="1:9" ht="15" customHeight="1" x14ac:dyDescent="0.15">
      <c r="A1" s="355" t="s">
        <v>516</v>
      </c>
    </row>
    <row r="3" spans="1:9" ht="15" customHeight="1" x14ac:dyDescent="0.15">
      <c r="A3" s="1" t="s">
        <v>64</v>
      </c>
      <c r="B3" s="2"/>
      <c r="C3" s="2"/>
      <c r="D3" s="2"/>
      <c r="E3" s="2"/>
      <c r="F3" s="2"/>
      <c r="G3" s="2"/>
      <c r="H3" s="2"/>
      <c r="I3" s="2"/>
    </row>
    <row r="4" spans="1:9" ht="15" customHeight="1" x14ac:dyDescent="0.15">
      <c r="A4" s="43" t="s">
        <v>65</v>
      </c>
      <c r="B4" s="61"/>
      <c r="C4" s="61"/>
      <c r="D4" s="61"/>
      <c r="E4" s="61"/>
      <c r="F4" s="61"/>
      <c r="G4" s="61"/>
      <c r="H4" s="61"/>
      <c r="I4" s="62" t="s">
        <v>2</v>
      </c>
    </row>
    <row r="5" spans="1:9" s="64" customFormat="1" ht="30" customHeight="1" x14ac:dyDescent="0.15">
      <c r="A5" s="45" t="s">
        <v>66</v>
      </c>
      <c r="B5" s="47" t="s">
        <v>67</v>
      </c>
      <c r="C5" s="47" t="s">
        <v>68</v>
      </c>
      <c r="D5" s="47" t="s">
        <v>69</v>
      </c>
      <c r="E5" s="47" t="s">
        <v>70</v>
      </c>
      <c r="F5" s="47" t="s">
        <v>71</v>
      </c>
      <c r="G5" s="47" t="s">
        <v>72</v>
      </c>
      <c r="H5" s="47" t="s">
        <v>73</v>
      </c>
      <c r="I5" s="63" t="s">
        <v>74</v>
      </c>
    </row>
    <row r="6" spans="1:9" ht="15" customHeight="1" x14ac:dyDescent="0.15">
      <c r="A6" s="65" t="s">
        <v>75</v>
      </c>
      <c r="B6" s="11">
        <v>745</v>
      </c>
      <c r="C6" s="11">
        <v>241</v>
      </c>
      <c r="D6" s="11">
        <v>713</v>
      </c>
      <c r="E6" s="11">
        <v>105</v>
      </c>
      <c r="F6" s="11">
        <v>2822</v>
      </c>
      <c r="G6" s="11">
        <v>76</v>
      </c>
      <c r="H6" s="11">
        <v>43</v>
      </c>
      <c r="I6" s="11">
        <v>286</v>
      </c>
    </row>
    <row r="7" spans="1:9" ht="15" customHeight="1" x14ac:dyDescent="0.15">
      <c r="A7" s="66" t="s">
        <v>76</v>
      </c>
      <c r="B7" s="11">
        <v>797</v>
      </c>
      <c r="C7" s="11">
        <v>268</v>
      </c>
      <c r="D7" s="11">
        <v>810</v>
      </c>
      <c r="E7" s="11">
        <v>104</v>
      </c>
      <c r="F7" s="11">
        <v>2918</v>
      </c>
      <c r="G7" s="11">
        <v>69</v>
      </c>
      <c r="H7" s="11">
        <v>60</v>
      </c>
      <c r="I7" s="11">
        <v>324</v>
      </c>
    </row>
    <row r="8" spans="1:9" ht="15" customHeight="1" x14ac:dyDescent="0.15">
      <c r="A8" s="66" t="s">
        <v>77</v>
      </c>
      <c r="B8" s="54">
        <v>855</v>
      </c>
      <c r="C8" s="54">
        <v>263</v>
      </c>
      <c r="D8" s="54">
        <v>859</v>
      </c>
      <c r="E8" s="54">
        <v>107</v>
      </c>
      <c r="F8" s="54">
        <v>3049</v>
      </c>
      <c r="G8" s="54">
        <v>71</v>
      </c>
      <c r="H8" s="54">
        <v>49</v>
      </c>
      <c r="I8" s="54">
        <v>362</v>
      </c>
    </row>
    <row r="9" spans="1:9" ht="15" customHeight="1" x14ac:dyDescent="0.15">
      <c r="A9" s="18" t="s">
        <v>78</v>
      </c>
      <c r="B9" s="18"/>
      <c r="C9" s="18"/>
      <c r="D9" s="18"/>
      <c r="E9" s="18"/>
      <c r="F9" s="18"/>
      <c r="G9" s="18"/>
      <c r="H9" s="18"/>
      <c r="I9" s="18"/>
    </row>
    <row r="10" spans="1:9" ht="15" customHeight="1" x14ac:dyDescent="0.15">
      <c r="A10" s="67"/>
      <c r="B10" s="68"/>
      <c r="C10" s="69"/>
      <c r="D10" s="68"/>
      <c r="E10" s="68"/>
      <c r="F10" s="68"/>
      <c r="G10" s="68"/>
      <c r="H10" s="68"/>
      <c r="I10" s="70" t="s">
        <v>79</v>
      </c>
    </row>
    <row r="11" spans="1:9" ht="15" customHeight="1" x14ac:dyDescent="0.15">
      <c r="B11" s="21"/>
      <c r="I11" s="70"/>
    </row>
  </sheetData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H43"/>
  <sheetViews>
    <sheetView zoomScale="110" zoomScaleNormal="110" workbookViewId="0"/>
  </sheetViews>
  <sheetFormatPr defaultColWidth="8.875" defaultRowHeight="15" customHeight="1" x14ac:dyDescent="0.15"/>
  <cols>
    <col min="1" max="2" width="15" style="3" customWidth="1"/>
    <col min="3" max="3" width="11.25" style="3" customWidth="1"/>
    <col min="4" max="4" width="7.5" style="3" customWidth="1"/>
    <col min="5" max="5" width="11.25" style="3" customWidth="1"/>
    <col min="6" max="6" width="7.5" style="3" customWidth="1"/>
    <col min="7" max="7" width="11.25" style="3" customWidth="1"/>
    <col min="8" max="8" width="9.125" style="3" customWidth="1"/>
    <col min="9" max="16384" width="8.875" style="3"/>
  </cols>
  <sheetData>
    <row r="1" spans="1:8" ht="15" customHeight="1" x14ac:dyDescent="0.15">
      <c r="A1" s="355" t="s">
        <v>516</v>
      </c>
    </row>
    <row r="3" spans="1:8" ht="15" customHeight="1" x14ac:dyDescent="0.15">
      <c r="A3" s="71" t="s">
        <v>80</v>
      </c>
    </row>
    <row r="4" spans="1:8" ht="15" customHeight="1" x14ac:dyDescent="0.15">
      <c r="A4" s="72" t="s">
        <v>81</v>
      </c>
      <c r="D4" s="22"/>
      <c r="F4" s="22"/>
      <c r="H4" s="5" t="s">
        <v>2</v>
      </c>
    </row>
    <row r="5" spans="1:8" ht="15" customHeight="1" x14ac:dyDescent="0.15">
      <c r="A5" s="385" t="s">
        <v>82</v>
      </c>
      <c r="B5" s="386"/>
      <c r="C5" s="387" t="s">
        <v>83</v>
      </c>
      <c r="D5" s="385"/>
      <c r="E5" s="387" t="s">
        <v>84</v>
      </c>
      <c r="F5" s="385"/>
      <c r="G5" s="387" t="s">
        <v>85</v>
      </c>
      <c r="H5" s="385"/>
    </row>
    <row r="6" spans="1:8" ht="15" customHeight="1" x14ac:dyDescent="0.15">
      <c r="A6" s="388" t="s">
        <v>86</v>
      </c>
      <c r="B6" s="73" t="s">
        <v>87</v>
      </c>
      <c r="C6" s="11">
        <v>341</v>
      </c>
      <c r="D6" s="74"/>
      <c r="E6" s="11">
        <v>350</v>
      </c>
      <c r="F6" s="74"/>
      <c r="G6" s="11">
        <v>339</v>
      </c>
      <c r="H6" s="74"/>
    </row>
    <row r="7" spans="1:8" ht="15" customHeight="1" x14ac:dyDescent="0.15">
      <c r="A7" s="382"/>
      <c r="B7" s="10" t="s">
        <v>88</v>
      </c>
      <c r="C7" s="75" t="s">
        <v>89</v>
      </c>
      <c r="D7" s="76" t="s">
        <v>90</v>
      </c>
      <c r="E7" s="75" t="s">
        <v>91</v>
      </c>
      <c r="F7" s="76" t="s">
        <v>92</v>
      </c>
      <c r="G7" s="75" t="s">
        <v>93</v>
      </c>
      <c r="H7" s="76" t="s">
        <v>94</v>
      </c>
    </row>
    <row r="8" spans="1:8" ht="15" customHeight="1" x14ac:dyDescent="0.15">
      <c r="A8" s="382"/>
      <c r="B8" s="77" t="s">
        <v>95</v>
      </c>
      <c r="C8" s="11">
        <v>0</v>
      </c>
      <c r="D8" s="74"/>
      <c r="E8" s="11">
        <v>0</v>
      </c>
      <c r="F8" s="74"/>
      <c r="G8" s="11">
        <v>0</v>
      </c>
      <c r="H8" s="74"/>
    </row>
    <row r="9" spans="1:8" ht="15" customHeight="1" x14ac:dyDescent="0.15">
      <c r="A9" s="380" t="s">
        <v>96</v>
      </c>
      <c r="B9" s="78" t="s">
        <v>97</v>
      </c>
      <c r="C9" s="79">
        <v>1242</v>
      </c>
      <c r="D9" s="79"/>
      <c r="E9" s="79">
        <v>898</v>
      </c>
      <c r="F9" s="79"/>
      <c r="G9" s="79">
        <v>831</v>
      </c>
      <c r="H9" s="79"/>
    </row>
    <row r="10" spans="1:8" ht="15" customHeight="1" x14ac:dyDescent="0.15">
      <c r="A10" s="382"/>
      <c r="B10" s="10" t="s">
        <v>98</v>
      </c>
      <c r="C10" s="74">
        <v>4</v>
      </c>
      <c r="D10" s="74"/>
      <c r="E10" s="74">
        <v>5</v>
      </c>
      <c r="F10" s="74"/>
      <c r="G10" s="74">
        <v>4</v>
      </c>
      <c r="H10" s="74"/>
    </row>
    <row r="11" spans="1:8" ht="15" customHeight="1" x14ac:dyDescent="0.15">
      <c r="A11" s="383"/>
      <c r="B11" s="80" t="s">
        <v>99</v>
      </c>
      <c r="C11" s="81">
        <v>3</v>
      </c>
      <c r="D11" s="81"/>
      <c r="E11" s="81">
        <v>1</v>
      </c>
      <c r="F11" s="81"/>
      <c r="G11" s="81">
        <v>2</v>
      </c>
      <c r="H11" s="81"/>
    </row>
    <row r="12" spans="1:8" ht="15" customHeight="1" x14ac:dyDescent="0.15">
      <c r="A12" s="380" t="s">
        <v>100</v>
      </c>
      <c r="B12" s="82" t="s">
        <v>97</v>
      </c>
      <c r="C12" s="83">
        <v>12067</v>
      </c>
      <c r="D12" s="83"/>
      <c r="E12" s="83">
        <v>12276</v>
      </c>
      <c r="F12" s="83"/>
      <c r="G12" s="83">
        <v>12780</v>
      </c>
      <c r="H12" s="83"/>
    </row>
    <row r="13" spans="1:8" ht="15" customHeight="1" x14ac:dyDescent="0.15">
      <c r="A13" s="382"/>
      <c r="B13" s="82" t="s">
        <v>101</v>
      </c>
      <c r="C13" s="83">
        <v>766</v>
      </c>
      <c r="D13" s="83"/>
      <c r="E13" s="83">
        <v>738</v>
      </c>
      <c r="F13" s="83"/>
      <c r="G13" s="83">
        <v>681</v>
      </c>
      <c r="H13" s="83"/>
    </row>
    <row r="14" spans="1:8" ht="15" customHeight="1" x14ac:dyDescent="0.15">
      <c r="A14" s="383"/>
      <c r="B14" s="80" t="s">
        <v>102</v>
      </c>
      <c r="C14" s="81">
        <v>43</v>
      </c>
      <c r="D14" s="81"/>
      <c r="E14" s="81">
        <v>44</v>
      </c>
      <c r="F14" s="81"/>
      <c r="G14" s="81">
        <v>44</v>
      </c>
      <c r="H14" s="81"/>
    </row>
    <row r="15" spans="1:8" ht="15" customHeight="1" x14ac:dyDescent="0.15">
      <c r="A15" s="382" t="s">
        <v>103</v>
      </c>
      <c r="B15" s="82" t="s">
        <v>97</v>
      </c>
      <c r="C15" s="83">
        <v>12684</v>
      </c>
      <c r="D15" s="84">
        <v>2083</v>
      </c>
      <c r="E15" s="83">
        <v>13092</v>
      </c>
      <c r="F15" s="84">
        <v>2216</v>
      </c>
      <c r="G15" s="83">
        <v>11748</v>
      </c>
      <c r="H15" s="84">
        <v>1730</v>
      </c>
    </row>
    <row r="16" spans="1:8" ht="15" customHeight="1" x14ac:dyDescent="0.15">
      <c r="A16" s="382"/>
      <c r="B16" s="82" t="s">
        <v>101</v>
      </c>
      <c r="C16" s="85">
        <v>240</v>
      </c>
      <c r="D16" s="84">
        <v>13</v>
      </c>
      <c r="E16" s="83">
        <v>245</v>
      </c>
      <c r="F16" s="84">
        <v>13</v>
      </c>
      <c r="G16" s="83">
        <v>212</v>
      </c>
      <c r="H16" s="84">
        <v>10</v>
      </c>
    </row>
    <row r="17" spans="1:8" ht="15" customHeight="1" x14ac:dyDescent="0.15">
      <c r="A17" s="383"/>
      <c r="B17" s="80" t="s">
        <v>102</v>
      </c>
      <c r="C17" s="81">
        <v>6</v>
      </c>
      <c r="D17" s="86">
        <v>3</v>
      </c>
      <c r="E17" s="81">
        <v>4</v>
      </c>
      <c r="F17" s="86">
        <v>3</v>
      </c>
      <c r="G17" s="81">
        <v>1</v>
      </c>
      <c r="H17" s="86">
        <v>1</v>
      </c>
    </row>
    <row r="18" spans="1:8" ht="15" customHeight="1" x14ac:dyDescent="0.15">
      <c r="A18" s="382" t="s">
        <v>104</v>
      </c>
      <c r="B18" s="82" t="s">
        <v>97</v>
      </c>
      <c r="C18" s="83">
        <v>4984</v>
      </c>
      <c r="D18" s="83"/>
      <c r="E18" s="83">
        <v>6840</v>
      </c>
      <c r="F18" s="83"/>
      <c r="G18" s="83">
        <v>6152</v>
      </c>
      <c r="H18" s="83"/>
    </row>
    <row r="19" spans="1:8" ht="15" customHeight="1" x14ac:dyDescent="0.15">
      <c r="A19" s="382"/>
      <c r="B19" s="82" t="s">
        <v>101</v>
      </c>
      <c r="C19" s="83">
        <v>249</v>
      </c>
      <c r="D19" s="83"/>
      <c r="E19" s="83">
        <v>378</v>
      </c>
      <c r="F19" s="83"/>
      <c r="G19" s="83">
        <v>345</v>
      </c>
      <c r="H19" s="83"/>
    </row>
    <row r="20" spans="1:8" ht="15" customHeight="1" x14ac:dyDescent="0.15">
      <c r="A20" s="383"/>
      <c r="B20" s="80" t="s">
        <v>102</v>
      </c>
      <c r="C20" s="81">
        <v>18</v>
      </c>
      <c r="D20" s="81"/>
      <c r="E20" s="81">
        <v>21</v>
      </c>
      <c r="F20" s="81"/>
      <c r="G20" s="81">
        <v>18</v>
      </c>
      <c r="H20" s="81"/>
    </row>
    <row r="21" spans="1:8" ht="15" customHeight="1" x14ac:dyDescent="0.15">
      <c r="A21" s="382" t="s">
        <v>105</v>
      </c>
      <c r="B21" s="82" t="s">
        <v>97</v>
      </c>
      <c r="C21" s="83">
        <v>23923</v>
      </c>
      <c r="D21" s="83"/>
      <c r="E21" s="83">
        <v>22973</v>
      </c>
      <c r="F21" s="83"/>
      <c r="G21" s="83">
        <v>25364</v>
      </c>
      <c r="H21" s="83"/>
    </row>
    <row r="22" spans="1:8" ht="15" customHeight="1" x14ac:dyDescent="0.15">
      <c r="A22" s="382"/>
      <c r="B22" s="82" t="s">
        <v>101</v>
      </c>
      <c r="C22" s="83">
        <v>584</v>
      </c>
      <c r="D22" s="83"/>
      <c r="E22" s="83">
        <v>491</v>
      </c>
      <c r="F22" s="83"/>
      <c r="G22" s="83">
        <v>560</v>
      </c>
      <c r="H22" s="83"/>
    </row>
    <row r="23" spans="1:8" ht="15" customHeight="1" x14ac:dyDescent="0.15">
      <c r="A23" s="383"/>
      <c r="B23" s="80" t="s">
        <v>102</v>
      </c>
      <c r="C23" s="81">
        <v>20</v>
      </c>
      <c r="D23" s="81"/>
      <c r="E23" s="81">
        <v>19</v>
      </c>
      <c r="F23" s="81"/>
      <c r="G23" s="81">
        <v>17</v>
      </c>
      <c r="H23" s="81"/>
    </row>
    <row r="24" spans="1:8" ht="15" customHeight="1" x14ac:dyDescent="0.15">
      <c r="A24" s="382" t="s">
        <v>106</v>
      </c>
      <c r="B24" s="82" t="s">
        <v>97</v>
      </c>
      <c r="C24" s="83">
        <v>19536</v>
      </c>
      <c r="D24" s="83"/>
      <c r="E24" s="83">
        <v>20206</v>
      </c>
      <c r="F24" s="83"/>
      <c r="G24" s="83">
        <v>20464</v>
      </c>
      <c r="H24" s="83"/>
    </row>
    <row r="25" spans="1:8" ht="15" customHeight="1" x14ac:dyDescent="0.15">
      <c r="A25" s="382"/>
      <c r="B25" s="82" t="s">
        <v>101</v>
      </c>
      <c r="C25" s="83">
        <v>1623</v>
      </c>
      <c r="D25" s="83"/>
      <c r="E25" s="83">
        <v>1530</v>
      </c>
      <c r="F25" s="83"/>
      <c r="G25" s="83">
        <v>1408</v>
      </c>
      <c r="H25" s="83"/>
    </row>
    <row r="26" spans="1:8" ht="15" customHeight="1" x14ac:dyDescent="0.15">
      <c r="A26" s="383"/>
      <c r="B26" s="80" t="s">
        <v>102</v>
      </c>
      <c r="C26" s="81">
        <v>68</v>
      </c>
      <c r="D26" s="81"/>
      <c r="E26" s="81">
        <v>59</v>
      </c>
      <c r="F26" s="81"/>
      <c r="G26" s="81">
        <v>62</v>
      </c>
      <c r="H26" s="81"/>
    </row>
    <row r="27" spans="1:8" ht="15" customHeight="1" x14ac:dyDescent="0.15">
      <c r="A27" s="380" t="s">
        <v>107</v>
      </c>
      <c r="B27" s="78" t="s">
        <v>108</v>
      </c>
      <c r="C27" s="79">
        <v>973</v>
      </c>
      <c r="D27" s="87"/>
      <c r="E27" s="83">
        <v>1193</v>
      </c>
      <c r="F27" s="83"/>
      <c r="G27" s="83">
        <v>1629</v>
      </c>
      <c r="H27" s="83"/>
    </row>
    <row r="28" spans="1:8" ht="15" customHeight="1" x14ac:dyDescent="0.15">
      <c r="A28" s="382"/>
      <c r="B28" s="82" t="s">
        <v>101</v>
      </c>
      <c r="C28" s="74">
        <v>88</v>
      </c>
      <c r="D28" s="88"/>
      <c r="E28" s="83">
        <v>108</v>
      </c>
      <c r="F28" s="83"/>
      <c r="G28" s="83">
        <v>157</v>
      </c>
      <c r="H28" s="83"/>
    </row>
    <row r="29" spans="1:8" ht="15" customHeight="1" x14ac:dyDescent="0.15">
      <c r="A29" s="382"/>
      <c r="B29" s="82" t="s">
        <v>102</v>
      </c>
      <c r="C29" s="74">
        <v>7</v>
      </c>
      <c r="D29" s="88"/>
      <c r="E29" s="74">
        <v>7</v>
      </c>
      <c r="F29" s="74"/>
      <c r="G29" s="74">
        <v>18</v>
      </c>
      <c r="H29" s="74"/>
    </row>
    <row r="30" spans="1:8" ht="15" customHeight="1" x14ac:dyDescent="0.15">
      <c r="A30" s="380" t="s">
        <v>109</v>
      </c>
      <c r="B30" s="78" t="s">
        <v>97</v>
      </c>
      <c r="C30" s="79">
        <v>1144</v>
      </c>
      <c r="D30" s="79"/>
      <c r="E30" s="79">
        <v>1583</v>
      </c>
      <c r="F30" s="79"/>
      <c r="G30" s="79">
        <v>1917</v>
      </c>
      <c r="H30" s="79"/>
    </row>
    <row r="31" spans="1:8" ht="15" customHeight="1" x14ac:dyDescent="0.15">
      <c r="A31" s="381"/>
      <c r="B31" s="80" t="s">
        <v>101</v>
      </c>
      <c r="C31" s="81">
        <v>128</v>
      </c>
      <c r="D31" s="81"/>
      <c r="E31" s="81">
        <v>315</v>
      </c>
      <c r="F31" s="81"/>
      <c r="G31" s="81">
        <v>336</v>
      </c>
      <c r="H31" s="81"/>
    </row>
    <row r="32" spans="1:8" ht="15" customHeight="1" x14ac:dyDescent="0.15">
      <c r="A32" s="382" t="s">
        <v>110</v>
      </c>
      <c r="B32" s="82" t="s">
        <v>97</v>
      </c>
      <c r="C32" s="74">
        <v>1688</v>
      </c>
      <c r="D32" s="74"/>
      <c r="E32" s="74">
        <v>1839</v>
      </c>
      <c r="F32" s="74"/>
      <c r="G32" s="74">
        <v>2130</v>
      </c>
      <c r="H32" s="74"/>
    </row>
    <row r="33" spans="1:8" ht="15" customHeight="1" x14ac:dyDescent="0.15">
      <c r="A33" s="383"/>
      <c r="B33" s="80" t="s">
        <v>101</v>
      </c>
      <c r="C33" s="81">
        <v>1391</v>
      </c>
      <c r="D33" s="81"/>
      <c r="E33" s="81">
        <v>1480</v>
      </c>
      <c r="F33" s="81"/>
      <c r="G33" s="81">
        <v>1597</v>
      </c>
      <c r="H33" s="81"/>
    </row>
    <row r="34" spans="1:8" ht="15" customHeight="1" x14ac:dyDescent="0.15">
      <c r="A34" s="382" t="s">
        <v>111</v>
      </c>
      <c r="B34" s="82" t="s">
        <v>97</v>
      </c>
      <c r="C34" s="83">
        <v>3289</v>
      </c>
      <c r="D34" s="83"/>
      <c r="E34" s="83">
        <v>3468</v>
      </c>
      <c r="F34" s="83"/>
      <c r="G34" s="83">
        <v>4058</v>
      </c>
      <c r="H34" s="83"/>
    </row>
    <row r="35" spans="1:8" ht="15" customHeight="1" x14ac:dyDescent="0.15">
      <c r="A35" s="382"/>
      <c r="B35" s="82" t="s">
        <v>101</v>
      </c>
      <c r="C35" s="83">
        <v>44</v>
      </c>
      <c r="D35" s="83"/>
      <c r="E35" s="83">
        <v>40</v>
      </c>
      <c r="F35" s="83"/>
      <c r="G35" s="83">
        <v>41</v>
      </c>
      <c r="H35" s="83"/>
    </row>
    <row r="36" spans="1:8" ht="15" customHeight="1" x14ac:dyDescent="0.15">
      <c r="A36" s="383"/>
      <c r="B36" s="80" t="s">
        <v>102</v>
      </c>
      <c r="C36" s="81">
        <v>1</v>
      </c>
      <c r="D36" s="81"/>
      <c r="E36" s="81">
        <v>1</v>
      </c>
      <c r="F36" s="81"/>
      <c r="G36" s="81">
        <v>0</v>
      </c>
      <c r="H36" s="81"/>
    </row>
    <row r="37" spans="1:8" ht="15" customHeight="1" x14ac:dyDescent="0.15">
      <c r="A37" s="382" t="s">
        <v>112</v>
      </c>
      <c r="B37" s="82" t="s">
        <v>97</v>
      </c>
      <c r="C37" s="83">
        <v>2</v>
      </c>
      <c r="D37" s="83"/>
      <c r="E37" s="83">
        <v>0</v>
      </c>
      <c r="F37" s="83"/>
      <c r="G37" s="83">
        <v>2</v>
      </c>
      <c r="H37" s="83"/>
    </row>
    <row r="38" spans="1:8" ht="15" customHeight="1" x14ac:dyDescent="0.15">
      <c r="A38" s="384"/>
      <c r="B38" s="89" t="s">
        <v>113</v>
      </c>
      <c r="C38" s="74">
        <v>2</v>
      </c>
      <c r="D38" s="74"/>
      <c r="E38" s="74">
        <v>0</v>
      </c>
      <c r="F38" s="74"/>
      <c r="G38" s="74">
        <v>2</v>
      </c>
      <c r="H38" s="74"/>
    </row>
    <row r="39" spans="1:8" ht="15" customHeight="1" x14ac:dyDescent="0.15">
      <c r="A39" s="18" t="s">
        <v>114</v>
      </c>
      <c r="B39" s="90"/>
      <c r="C39" s="18"/>
      <c r="D39" s="18"/>
      <c r="E39" s="18"/>
      <c r="F39" s="20"/>
      <c r="G39" s="18"/>
      <c r="H39" s="18"/>
    </row>
    <row r="40" spans="1:8" ht="15" customHeight="1" x14ac:dyDescent="0.15">
      <c r="A40" s="72" t="s">
        <v>115</v>
      </c>
      <c r="C40" s="2"/>
      <c r="H40" s="91"/>
    </row>
    <row r="41" spans="1:8" ht="15" customHeight="1" x14ac:dyDescent="0.15">
      <c r="A41" s="72" t="s">
        <v>116</v>
      </c>
      <c r="C41" s="2"/>
      <c r="H41" s="91"/>
    </row>
    <row r="42" spans="1:8" ht="15" customHeight="1" x14ac:dyDescent="0.15">
      <c r="A42" s="72" t="s">
        <v>117</v>
      </c>
      <c r="C42" s="2"/>
      <c r="H42" s="91"/>
    </row>
    <row r="43" spans="1:8" ht="15" customHeight="1" x14ac:dyDescent="0.15">
      <c r="H43" s="91" t="s">
        <v>118</v>
      </c>
    </row>
  </sheetData>
  <mergeCells count="16">
    <mergeCell ref="A9:A11"/>
    <mergeCell ref="A5:B5"/>
    <mergeCell ref="C5:D5"/>
    <mergeCell ref="E5:F5"/>
    <mergeCell ref="G5:H5"/>
    <mergeCell ref="A6:A8"/>
    <mergeCell ref="A30:A31"/>
    <mergeCell ref="A32:A33"/>
    <mergeCell ref="A34:A36"/>
    <mergeCell ref="A37:A38"/>
    <mergeCell ref="A12:A14"/>
    <mergeCell ref="A15:A17"/>
    <mergeCell ref="A18:A20"/>
    <mergeCell ref="A21:A23"/>
    <mergeCell ref="A24:A26"/>
    <mergeCell ref="A27:A29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C8"/>
  <sheetViews>
    <sheetView zoomScale="110" zoomScaleNormal="110" workbookViewId="0"/>
  </sheetViews>
  <sheetFormatPr defaultColWidth="8.75" defaultRowHeight="15" customHeight="1" x14ac:dyDescent="0.15"/>
  <cols>
    <col min="1" max="1" width="11.25" style="3" customWidth="1"/>
    <col min="2" max="3" width="15.625" style="3" customWidth="1"/>
    <col min="4" max="16384" width="8.75" style="3"/>
  </cols>
  <sheetData>
    <row r="1" spans="1:3" ht="15" customHeight="1" x14ac:dyDescent="0.15">
      <c r="A1" s="355" t="s">
        <v>516</v>
      </c>
    </row>
    <row r="3" spans="1:3" ht="15" customHeight="1" x14ac:dyDescent="0.15">
      <c r="A3" s="3" t="s">
        <v>119</v>
      </c>
      <c r="C3" s="62" t="s">
        <v>2</v>
      </c>
    </row>
    <row r="4" spans="1:3" ht="15" customHeight="1" x14ac:dyDescent="0.15">
      <c r="A4" s="92" t="s">
        <v>120</v>
      </c>
      <c r="B4" s="6" t="s">
        <v>121</v>
      </c>
      <c r="C4" s="7" t="s">
        <v>122</v>
      </c>
    </row>
    <row r="5" spans="1:3" ht="15" customHeight="1" x14ac:dyDescent="0.15">
      <c r="A5" s="65" t="s">
        <v>123</v>
      </c>
      <c r="B5" s="74">
        <v>31</v>
      </c>
      <c r="C5" s="74">
        <v>72</v>
      </c>
    </row>
    <row r="6" spans="1:3" ht="15" customHeight="1" x14ac:dyDescent="0.15">
      <c r="A6" s="66" t="s">
        <v>60</v>
      </c>
      <c r="B6" s="74">
        <v>9</v>
      </c>
      <c r="C6" s="74">
        <v>40</v>
      </c>
    </row>
    <row r="7" spans="1:3" ht="15" customHeight="1" x14ac:dyDescent="0.15">
      <c r="A7" s="93" t="s">
        <v>61</v>
      </c>
      <c r="B7" s="94">
        <v>8</v>
      </c>
      <c r="C7" s="95">
        <v>43</v>
      </c>
    </row>
    <row r="8" spans="1:3" ht="15" customHeight="1" x14ac:dyDescent="0.15">
      <c r="B8" s="74"/>
      <c r="C8" s="91" t="s">
        <v>124</v>
      </c>
    </row>
  </sheetData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8"/>
  <sheetViews>
    <sheetView zoomScale="110" zoomScaleNormal="110" workbookViewId="0"/>
  </sheetViews>
  <sheetFormatPr defaultColWidth="10" defaultRowHeight="15" customHeight="1" x14ac:dyDescent="0.15"/>
  <cols>
    <col min="1" max="1" width="11.25" style="3" customWidth="1"/>
    <col min="2" max="3" width="13.125" style="3" customWidth="1"/>
    <col min="4" max="4" width="48.75" style="3" customWidth="1"/>
    <col min="5" max="16384" width="10" style="3"/>
  </cols>
  <sheetData>
    <row r="1" spans="1:3" ht="15" customHeight="1" x14ac:dyDescent="0.15">
      <c r="A1" s="355" t="s">
        <v>516</v>
      </c>
    </row>
    <row r="3" spans="1:3" ht="15" customHeight="1" x14ac:dyDescent="0.15">
      <c r="A3" s="3" t="s">
        <v>125</v>
      </c>
      <c r="C3" s="5" t="s">
        <v>2</v>
      </c>
    </row>
    <row r="4" spans="1:3" ht="15" customHeight="1" x14ac:dyDescent="0.15">
      <c r="A4" s="92" t="s">
        <v>120</v>
      </c>
      <c r="B4" s="387" t="s">
        <v>126</v>
      </c>
      <c r="C4" s="385"/>
    </row>
    <row r="5" spans="1:3" ht="15" customHeight="1" x14ac:dyDescent="0.15">
      <c r="A5" s="65" t="s">
        <v>55</v>
      </c>
      <c r="B5" s="389">
        <v>1732</v>
      </c>
      <c r="C5" s="390"/>
    </row>
    <row r="6" spans="1:3" ht="15" customHeight="1" x14ac:dyDescent="0.15">
      <c r="A6" s="66" t="s">
        <v>60</v>
      </c>
      <c r="B6" s="391">
        <v>2108</v>
      </c>
      <c r="C6" s="392"/>
    </row>
    <row r="7" spans="1:3" ht="15" customHeight="1" x14ac:dyDescent="0.15">
      <c r="A7" s="93" t="s">
        <v>61</v>
      </c>
      <c r="B7" s="393">
        <v>2325</v>
      </c>
      <c r="C7" s="394"/>
    </row>
    <row r="8" spans="1:3" ht="15" customHeight="1" x14ac:dyDescent="0.15">
      <c r="B8" s="96"/>
      <c r="C8" s="91" t="s">
        <v>124</v>
      </c>
    </row>
  </sheetData>
  <mergeCells count="4">
    <mergeCell ref="B4:C4"/>
    <mergeCell ref="B5:C5"/>
    <mergeCell ref="B6:C6"/>
    <mergeCell ref="B7:C7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F11"/>
  <sheetViews>
    <sheetView zoomScale="110" zoomScaleNormal="110" workbookViewId="0"/>
  </sheetViews>
  <sheetFormatPr defaultColWidth="8.75" defaultRowHeight="15" customHeight="1" x14ac:dyDescent="0.15"/>
  <cols>
    <col min="1" max="1" width="11.25" style="24" customWidth="1"/>
    <col min="2" max="2" width="12.5" style="24" customWidth="1"/>
    <col min="3" max="6" width="15.625" style="24" customWidth="1"/>
    <col min="7" max="16384" width="8.75" style="24"/>
  </cols>
  <sheetData>
    <row r="1" spans="1:6" ht="15" customHeight="1" x14ac:dyDescent="0.15">
      <c r="A1" s="355" t="s">
        <v>516</v>
      </c>
    </row>
    <row r="3" spans="1:6" ht="15" customHeight="1" x14ac:dyDescent="0.15">
      <c r="A3" s="24" t="s">
        <v>127</v>
      </c>
      <c r="F3" s="28" t="s">
        <v>2</v>
      </c>
    </row>
    <row r="4" spans="1:6" ht="15" customHeight="1" x14ac:dyDescent="0.15">
      <c r="A4" s="97" t="s">
        <v>120</v>
      </c>
      <c r="B4" s="98" t="s">
        <v>3</v>
      </c>
      <c r="C4" s="98" t="s">
        <v>128</v>
      </c>
      <c r="D4" s="99" t="s">
        <v>129</v>
      </c>
      <c r="E4" s="98" t="s">
        <v>130</v>
      </c>
      <c r="F4" s="100" t="s">
        <v>131</v>
      </c>
    </row>
    <row r="5" spans="1:6" ht="15" customHeight="1" x14ac:dyDescent="0.15">
      <c r="A5" s="395" t="s">
        <v>132</v>
      </c>
      <c r="B5" s="101" t="s">
        <v>133</v>
      </c>
      <c r="C5" s="102">
        <v>3</v>
      </c>
      <c r="D5" s="102">
        <v>3</v>
      </c>
      <c r="E5" s="102">
        <v>0</v>
      </c>
      <c r="F5" s="103">
        <v>6</v>
      </c>
    </row>
    <row r="6" spans="1:6" ht="15" customHeight="1" x14ac:dyDescent="0.15">
      <c r="A6" s="396"/>
      <c r="B6" s="104" t="s">
        <v>134</v>
      </c>
      <c r="C6" s="105">
        <v>6</v>
      </c>
      <c r="D6" s="105">
        <v>6</v>
      </c>
      <c r="E6" s="105">
        <v>0</v>
      </c>
      <c r="F6" s="106">
        <v>12</v>
      </c>
    </row>
    <row r="7" spans="1:6" ht="15" customHeight="1" x14ac:dyDescent="0.15">
      <c r="A7" s="397" t="s">
        <v>60</v>
      </c>
      <c r="B7" s="107" t="s">
        <v>133</v>
      </c>
      <c r="C7" s="102">
        <v>0</v>
      </c>
      <c r="D7" s="102">
        <v>2</v>
      </c>
      <c r="E7" s="102">
        <v>0</v>
      </c>
      <c r="F7" s="103">
        <v>2</v>
      </c>
    </row>
    <row r="8" spans="1:6" ht="15" customHeight="1" x14ac:dyDescent="0.15">
      <c r="A8" s="398"/>
      <c r="B8" s="108" t="s">
        <v>134</v>
      </c>
      <c r="C8" s="105">
        <v>0</v>
      </c>
      <c r="D8" s="105">
        <v>2</v>
      </c>
      <c r="E8" s="105">
        <v>0</v>
      </c>
      <c r="F8" s="106">
        <v>2</v>
      </c>
    </row>
    <row r="9" spans="1:6" ht="15" customHeight="1" x14ac:dyDescent="0.15">
      <c r="A9" s="399" t="s">
        <v>61</v>
      </c>
      <c r="B9" s="104" t="s">
        <v>133</v>
      </c>
      <c r="C9" s="37">
        <v>0</v>
      </c>
      <c r="D9" s="37">
        <v>0</v>
      </c>
      <c r="E9" s="37">
        <v>0</v>
      </c>
      <c r="F9" s="109">
        <f>SUM(C9:E9)</f>
        <v>0</v>
      </c>
    </row>
    <row r="10" spans="1:6" ht="15" customHeight="1" x14ac:dyDescent="0.15">
      <c r="A10" s="400"/>
      <c r="B10" s="110" t="s">
        <v>134</v>
      </c>
      <c r="C10" s="37">
        <v>0</v>
      </c>
      <c r="D10" s="37">
        <v>0</v>
      </c>
      <c r="E10" s="37">
        <v>0</v>
      </c>
      <c r="F10" s="111">
        <f>SUM(C10:E10)</f>
        <v>0</v>
      </c>
    </row>
    <row r="11" spans="1:6" ht="15" customHeight="1" x14ac:dyDescent="0.15">
      <c r="A11" s="18"/>
      <c r="B11" s="112"/>
      <c r="C11" s="112"/>
      <c r="D11" s="112"/>
      <c r="E11" s="112"/>
      <c r="F11" s="113" t="s">
        <v>124</v>
      </c>
    </row>
  </sheetData>
  <mergeCells count="3">
    <mergeCell ref="A5:A6"/>
    <mergeCell ref="A7:A8"/>
    <mergeCell ref="A9:A10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C9"/>
  <sheetViews>
    <sheetView zoomScale="110" zoomScaleNormal="110" workbookViewId="0"/>
  </sheetViews>
  <sheetFormatPr defaultColWidth="8.875" defaultRowHeight="15" customHeight="1" x14ac:dyDescent="0.15"/>
  <cols>
    <col min="1" max="1" width="11.25" style="24" customWidth="1"/>
    <col min="2" max="2" width="14" style="24" customWidth="1"/>
    <col min="3" max="3" width="17.875" style="24" customWidth="1"/>
    <col min="4" max="16384" width="8.875" style="24"/>
  </cols>
  <sheetData>
    <row r="1" spans="1:3" ht="15" customHeight="1" x14ac:dyDescent="0.15">
      <c r="A1" s="355" t="s">
        <v>516</v>
      </c>
    </row>
    <row r="3" spans="1:3" ht="15" customHeight="1" x14ac:dyDescent="0.15">
      <c r="A3" s="24" t="s">
        <v>135</v>
      </c>
      <c r="C3" s="113" t="s">
        <v>136</v>
      </c>
    </row>
    <row r="4" spans="1:3" ht="15" customHeight="1" x14ac:dyDescent="0.15">
      <c r="A4" s="97" t="s">
        <v>120</v>
      </c>
      <c r="B4" s="373" t="s">
        <v>137</v>
      </c>
      <c r="C4" s="374"/>
    </row>
    <row r="5" spans="1:3" ht="15" customHeight="1" x14ac:dyDescent="0.15">
      <c r="A5" s="114" t="s">
        <v>132</v>
      </c>
      <c r="B5" s="115"/>
      <c r="C5" s="116">
        <v>15563</v>
      </c>
    </row>
    <row r="6" spans="1:3" ht="15" customHeight="1" x14ac:dyDescent="0.15">
      <c r="A6" s="117" t="s">
        <v>60</v>
      </c>
      <c r="B6" s="118"/>
      <c r="C6" s="74">
        <v>16028</v>
      </c>
    </row>
    <row r="7" spans="1:3" ht="15" customHeight="1" x14ac:dyDescent="0.15">
      <c r="A7" s="119" t="s">
        <v>61</v>
      </c>
      <c r="B7" s="94"/>
      <c r="C7" s="95">
        <v>17345</v>
      </c>
    </row>
    <row r="8" spans="1:3" ht="15" customHeight="1" x14ac:dyDescent="0.15">
      <c r="A8" s="120" t="s">
        <v>138</v>
      </c>
    </row>
    <row r="9" spans="1:3" ht="15" customHeight="1" x14ac:dyDescent="0.15">
      <c r="B9" s="121"/>
      <c r="C9" s="121" t="s">
        <v>139</v>
      </c>
    </row>
  </sheetData>
  <mergeCells count="1">
    <mergeCell ref="B4:C4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K10"/>
  <sheetViews>
    <sheetView zoomScale="110" zoomScaleNormal="110" workbookViewId="0"/>
  </sheetViews>
  <sheetFormatPr defaultColWidth="8.75" defaultRowHeight="15" customHeight="1" x14ac:dyDescent="0.15"/>
  <cols>
    <col min="1" max="1" width="11.25" style="3" customWidth="1"/>
    <col min="2" max="11" width="7.5" style="3" customWidth="1"/>
    <col min="12" max="16384" width="8.75" style="3"/>
  </cols>
  <sheetData>
    <row r="1" spans="1:11" ht="15" customHeight="1" x14ac:dyDescent="0.15">
      <c r="A1" s="355" t="s">
        <v>516</v>
      </c>
    </row>
    <row r="3" spans="1:11" ht="15" customHeight="1" x14ac:dyDescent="0.15">
      <c r="A3" s="71" t="s">
        <v>140</v>
      </c>
    </row>
    <row r="4" spans="1:11" ht="15" customHeight="1" x14ac:dyDescent="0.15">
      <c r="A4" s="2" t="s">
        <v>141</v>
      </c>
      <c r="G4" s="122"/>
      <c r="H4" s="122"/>
      <c r="I4" s="122"/>
      <c r="J4" s="122"/>
      <c r="K4" s="62" t="s">
        <v>142</v>
      </c>
    </row>
    <row r="5" spans="1:11" ht="15" customHeight="1" x14ac:dyDescent="0.15">
      <c r="A5" s="401" t="s">
        <v>120</v>
      </c>
      <c r="B5" s="403" t="s">
        <v>143</v>
      </c>
      <c r="C5" s="387" t="s">
        <v>144</v>
      </c>
      <c r="D5" s="385"/>
      <c r="E5" s="366"/>
      <c r="F5" s="405" t="s">
        <v>145</v>
      </c>
      <c r="G5" s="406"/>
      <c r="H5" s="407"/>
      <c r="I5" s="387" t="s">
        <v>146</v>
      </c>
      <c r="J5" s="385"/>
      <c r="K5" s="385"/>
    </row>
    <row r="6" spans="1:11" ht="15" customHeight="1" x14ac:dyDescent="0.15">
      <c r="A6" s="402"/>
      <c r="B6" s="404"/>
      <c r="C6" s="6" t="s">
        <v>147</v>
      </c>
      <c r="D6" s="6" t="s">
        <v>148</v>
      </c>
      <c r="E6" s="6" t="s">
        <v>149</v>
      </c>
      <c r="F6" s="6" t="s">
        <v>150</v>
      </c>
      <c r="G6" s="6" t="s">
        <v>151</v>
      </c>
      <c r="H6" s="7" t="s">
        <v>152</v>
      </c>
      <c r="I6" s="6" t="s">
        <v>153</v>
      </c>
      <c r="J6" s="6" t="s">
        <v>150</v>
      </c>
      <c r="K6" s="7" t="s">
        <v>154</v>
      </c>
    </row>
    <row r="7" spans="1:11" ht="15" customHeight="1" x14ac:dyDescent="0.15">
      <c r="A7" s="123" t="s">
        <v>132</v>
      </c>
      <c r="B7" s="118">
        <v>2502</v>
      </c>
      <c r="C7" s="74">
        <v>1176</v>
      </c>
      <c r="D7" s="74">
        <v>299</v>
      </c>
      <c r="E7" s="74">
        <v>257</v>
      </c>
      <c r="F7" s="74">
        <v>117</v>
      </c>
      <c r="G7" s="74">
        <v>169</v>
      </c>
      <c r="H7" s="74">
        <v>109</v>
      </c>
      <c r="I7" s="11">
        <v>31</v>
      </c>
      <c r="J7" s="74">
        <v>48</v>
      </c>
      <c r="K7" s="74">
        <v>137</v>
      </c>
    </row>
    <row r="8" spans="1:11" ht="15" customHeight="1" x14ac:dyDescent="0.15">
      <c r="A8" s="124" t="s">
        <v>60</v>
      </c>
      <c r="B8" s="118">
        <v>2503</v>
      </c>
      <c r="C8" s="74">
        <v>1749</v>
      </c>
      <c r="D8" s="125">
        <v>411</v>
      </c>
      <c r="E8" s="125">
        <v>416</v>
      </c>
      <c r="F8" s="74">
        <v>158</v>
      </c>
      <c r="G8" s="74">
        <v>206</v>
      </c>
      <c r="H8" s="74">
        <v>137</v>
      </c>
      <c r="I8" s="11">
        <v>51</v>
      </c>
      <c r="J8" s="74">
        <v>75</v>
      </c>
      <c r="K8" s="74">
        <v>258</v>
      </c>
    </row>
    <row r="9" spans="1:11" ht="15" customHeight="1" x14ac:dyDescent="0.15">
      <c r="A9" s="66" t="s">
        <v>61</v>
      </c>
      <c r="B9" s="118">
        <v>2320</v>
      </c>
      <c r="C9" s="74">
        <v>2171</v>
      </c>
      <c r="D9" s="74">
        <v>617</v>
      </c>
      <c r="E9" s="74">
        <v>469</v>
      </c>
      <c r="F9" s="74">
        <v>162</v>
      </c>
      <c r="G9" s="74">
        <v>217</v>
      </c>
      <c r="H9" s="74">
        <v>150</v>
      </c>
      <c r="I9" s="11">
        <v>48</v>
      </c>
      <c r="J9" s="74">
        <v>81</v>
      </c>
      <c r="K9" s="74">
        <v>249</v>
      </c>
    </row>
    <row r="10" spans="1:11" ht="15" customHeight="1" x14ac:dyDescent="0.15">
      <c r="A10" s="18" t="s">
        <v>155</v>
      </c>
      <c r="B10" s="126"/>
      <c r="C10" s="126"/>
      <c r="D10" s="126"/>
      <c r="E10" s="126"/>
      <c r="F10" s="126"/>
      <c r="G10" s="126"/>
      <c r="H10" s="126"/>
      <c r="I10" s="126"/>
      <c r="J10" s="90"/>
      <c r="K10" s="20" t="s">
        <v>156</v>
      </c>
    </row>
  </sheetData>
  <mergeCells count="5">
    <mergeCell ref="A5:A6"/>
    <mergeCell ref="B5:B6"/>
    <mergeCell ref="C5:E5"/>
    <mergeCell ref="F5:H5"/>
    <mergeCell ref="I5:K5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K10"/>
  <sheetViews>
    <sheetView zoomScale="110" zoomScaleNormal="110" workbookViewId="0"/>
  </sheetViews>
  <sheetFormatPr defaultColWidth="8.875" defaultRowHeight="15" customHeight="1" x14ac:dyDescent="0.15"/>
  <cols>
    <col min="1" max="1" width="11.25" style="42" customWidth="1"/>
    <col min="2" max="11" width="7.5" style="42" customWidth="1"/>
    <col min="12" max="16384" width="8.875" style="42"/>
  </cols>
  <sheetData>
    <row r="1" spans="1:11" s="3" customFormat="1" ht="15" customHeight="1" x14ac:dyDescent="0.15">
      <c r="A1" s="355" t="s">
        <v>516</v>
      </c>
    </row>
    <row r="2" spans="1:11" s="3" customFormat="1" ht="15" customHeight="1" x14ac:dyDescent="0.15"/>
    <row r="3" spans="1:11" s="3" customFormat="1" ht="15" customHeight="1" x14ac:dyDescent="0.15">
      <c r="A3" s="61" t="s">
        <v>157</v>
      </c>
      <c r="K3" s="62" t="s">
        <v>158</v>
      </c>
    </row>
    <row r="4" spans="1:11" s="3" customFormat="1" ht="15" customHeight="1" x14ac:dyDescent="0.15">
      <c r="A4" s="401" t="s">
        <v>120</v>
      </c>
      <c r="B4" s="410" t="s">
        <v>159</v>
      </c>
      <c r="C4" s="410" t="s">
        <v>160</v>
      </c>
      <c r="D4" s="410" t="s">
        <v>161</v>
      </c>
      <c r="E4" s="408" t="s">
        <v>162</v>
      </c>
      <c r="F4" s="408" t="s">
        <v>163</v>
      </c>
      <c r="G4" s="127" t="s">
        <v>164</v>
      </c>
      <c r="H4" s="128"/>
      <c r="I4" s="128"/>
      <c r="J4" s="129"/>
      <c r="K4" s="128"/>
    </row>
    <row r="5" spans="1:11" s="3" customFormat="1" ht="15" customHeight="1" x14ac:dyDescent="0.15">
      <c r="A5" s="402"/>
      <c r="B5" s="409"/>
      <c r="C5" s="409"/>
      <c r="D5" s="409"/>
      <c r="E5" s="409"/>
      <c r="F5" s="409"/>
      <c r="G5" s="6" t="s">
        <v>165</v>
      </c>
      <c r="H5" s="6" t="s">
        <v>166</v>
      </c>
      <c r="I5" s="6" t="s">
        <v>167</v>
      </c>
      <c r="J5" s="6" t="s">
        <v>168</v>
      </c>
      <c r="K5" s="7" t="s">
        <v>43</v>
      </c>
    </row>
    <row r="6" spans="1:11" s="3" customFormat="1" ht="15" customHeight="1" x14ac:dyDescent="0.15">
      <c r="A6" s="123" t="s">
        <v>132</v>
      </c>
      <c r="B6" s="130">
        <v>2573</v>
      </c>
      <c r="C6" s="11">
        <v>2404</v>
      </c>
      <c r="D6" s="131">
        <v>93.431791682860478</v>
      </c>
      <c r="E6" s="11">
        <v>149</v>
      </c>
      <c r="F6" s="131">
        <v>6.2</v>
      </c>
      <c r="G6" s="11">
        <v>57</v>
      </c>
      <c r="H6" s="11">
        <v>64</v>
      </c>
      <c r="I6" s="11">
        <v>39</v>
      </c>
      <c r="J6" s="11">
        <v>47</v>
      </c>
      <c r="K6" s="11">
        <v>78</v>
      </c>
    </row>
    <row r="7" spans="1:11" s="3" customFormat="1" ht="15" customHeight="1" x14ac:dyDescent="0.15">
      <c r="A7" s="124" t="s">
        <v>60</v>
      </c>
      <c r="B7" s="130">
        <v>2396</v>
      </c>
      <c r="C7" s="11">
        <v>2217</v>
      </c>
      <c r="D7" s="131">
        <v>92.5</v>
      </c>
      <c r="E7" s="11">
        <v>210</v>
      </c>
      <c r="F7" s="131">
        <v>9.5</v>
      </c>
      <c r="G7" s="11">
        <v>31</v>
      </c>
      <c r="H7" s="11">
        <v>25</v>
      </c>
      <c r="I7" s="11">
        <v>37</v>
      </c>
      <c r="J7" s="11">
        <v>40</v>
      </c>
      <c r="K7" s="11">
        <v>89</v>
      </c>
    </row>
    <row r="8" spans="1:11" s="3" customFormat="1" ht="15" customHeight="1" x14ac:dyDescent="0.15">
      <c r="A8" s="66" t="s">
        <v>61</v>
      </c>
      <c r="B8" s="130">
        <v>2280</v>
      </c>
      <c r="C8" s="11">
        <v>2222</v>
      </c>
      <c r="D8" s="131">
        <f>IFERROR(C8/B8,0)*100</f>
        <v>97.456140350877192</v>
      </c>
      <c r="E8" s="11">
        <v>231</v>
      </c>
      <c r="F8" s="131">
        <v>10.4</v>
      </c>
      <c r="G8" s="11">
        <v>44</v>
      </c>
      <c r="H8" s="11">
        <v>39</v>
      </c>
      <c r="I8" s="11">
        <v>39</v>
      </c>
      <c r="J8" s="11">
        <v>45</v>
      </c>
      <c r="K8" s="11">
        <v>77</v>
      </c>
    </row>
    <row r="9" spans="1:11" s="3" customFormat="1" ht="15" customHeight="1" x14ac:dyDescent="0.15">
      <c r="A9" s="18" t="s">
        <v>169</v>
      </c>
      <c r="B9" s="132"/>
      <c r="C9" s="132"/>
      <c r="D9" s="132"/>
      <c r="E9" s="132"/>
      <c r="F9" s="132"/>
      <c r="G9" s="133"/>
      <c r="H9" s="132"/>
      <c r="I9" s="132"/>
      <c r="J9" s="134"/>
      <c r="K9" s="18"/>
    </row>
    <row r="10" spans="1:11" ht="15" customHeight="1" x14ac:dyDescent="0.15">
      <c r="B10" s="135"/>
      <c r="C10" s="135"/>
      <c r="D10" s="135"/>
      <c r="E10" s="135"/>
      <c r="F10" s="135"/>
      <c r="G10" s="135"/>
      <c r="H10" s="135"/>
      <c r="I10" s="135"/>
      <c r="K10" s="91" t="s">
        <v>156</v>
      </c>
    </row>
  </sheetData>
  <mergeCells count="6">
    <mergeCell ref="F4:F5"/>
    <mergeCell ref="A4:A5"/>
    <mergeCell ref="B4:B5"/>
    <mergeCell ref="C4:C5"/>
    <mergeCell ref="D4:D5"/>
    <mergeCell ref="E4:E5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K10"/>
  <sheetViews>
    <sheetView zoomScale="110" zoomScaleNormal="110" workbookViewId="0"/>
  </sheetViews>
  <sheetFormatPr defaultColWidth="9" defaultRowHeight="15" customHeight="1" x14ac:dyDescent="0.15"/>
  <cols>
    <col min="1" max="1" width="11.25" style="136" customWidth="1"/>
    <col min="2" max="11" width="7.5" style="136" customWidth="1"/>
    <col min="12" max="16384" width="9" style="136"/>
  </cols>
  <sheetData>
    <row r="1" spans="1:11" s="357" customFormat="1" ht="15" customHeight="1" x14ac:dyDescent="0.15">
      <c r="A1" s="355" t="s">
        <v>516</v>
      </c>
    </row>
    <row r="2" spans="1:11" s="357" customFormat="1" ht="15" customHeight="1" x14ac:dyDescent="0.15"/>
    <row r="3" spans="1:11" ht="15" customHeight="1" x14ac:dyDescent="0.15">
      <c r="A3" s="61" t="s">
        <v>170</v>
      </c>
      <c r="B3" s="3"/>
      <c r="C3" s="3"/>
      <c r="D3" s="3"/>
      <c r="E3" s="3"/>
      <c r="F3" s="3"/>
      <c r="G3" s="3"/>
      <c r="H3" s="3"/>
      <c r="I3" s="3"/>
      <c r="J3" s="3"/>
      <c r="K3" s="62" t="s">
        <v>158</v>
      </c>
    </row>
    <row r="4" spans="1:11" ht="15" customHeight="1" x14ac:dyDescent="0.15">
      <c r="A4" s="401" t="s">
        <v>120</v>
      </c>
      <c r="B4" s="410" t="s">
        <v>159</v>
      </c>
      <c r="C4" s="410" t="s">
        <v>160</v>
      </c>
      <c r="D4" s="410" t="s">
        <v>161</v>
      </c>
      <c r="E4" s="408" t="s">
        <v>162</v>
      </c>
      <c r="F4" s="408" t="s">
        <v>163</v>
      </c>
      <c r="G4" s="127" t="s">
        <v>164</v>
      </c>
      <c r="H4" s="128"/>
      <c r="I4" s="128"/>
      <c r="J4" s="129"/>
      <c r="K4" s="128"/>
    </row>
    <row r="5" spans="1:11" ht="15" customHeight="1" x14ac:dyDescent="0.15">
      <c r="A5" s="402"/>
      <c r="B5" s="409"/>
      <c r="C5" s="409"/>
      <c r="D5" s="409"/>
      <c r="E5" s="409"/>
      <c r="F5" s="409"/>
      <c r="G5" s="6" t="s">
        <v>165</v>
      </c>
      <c r="H5" s="6" t="s">
        <v>166</v>
      </c>
      <c r="I5" s="6" t="s">
        <v>167</v>
      </c>
      <c r="J5" s="6" t="s">
        <v>168</v>
      </c>
      <c r="K5" s="7" t="s">
        <v>43</v>
      </c>
    </row>
    <row r="6" spans="1:11" ht="15" customHeight="1" x14ac:dyDescent="0.15">
      <c r="A6" s="123" t="s">
        <v>132</v>
      </c>
      <c r="B6" s="130">
        <v>2527</v>
      </c>
      <c r="C6" s="11">
        <v>2345</v>
      </c>
      <c r="D6" s="131">
        <v>92.797783933518005</v>
      </c>
      <c r="E6" s="11">
        <v>152</v>
      </c>
      <c r="F6" s="131">
        <v>6.5</v>
      </c>
      <c r="G6" s="11">
        <v>160</v>
      </c>
      <c r="H6" s="11">
        <v>49</v>
      </c>
      <c r="I6" s="11">
        <v>18</v>
      </c>
      <c r="J6" s="74">
        <v>14</v>
      </c>
      <c r="K6" s="11">
        <v>73</v>
      </c>
    </row>
    <row r="7" spans="1:11" ht="15" customHeight="1" x14ac:dyDescent="0.15">
      <c r="A7" s="124" t="s">
        <v>60</v>
      </c>
      <c r="B7" s="130">
        <v>2360</v>
      </c>
      <c r="C7" s="11">
        <v>2131</v>
      </c>
      <c r="D7" s="131">
        <v>90.3</v>
      </c>
      <c r="E7" s="11">
        <v>330</v>
      </c>
      <c r="F7" s="131">
        <v>15.5</v>
      </c>
      <c r="G7" s="11">
        <v>188</v>
      </c>
      <c r="H7" s="11">
        <v>46</v>
      </c>
      <c r="I7" s="11">
        <v>36</v>
      </c>
      <c r="J7" s="74">
        <v>17</v>
      </c>
      <c r="K7" s="11">
        <v>83</v>
      </c>
    </row>
    <row r="8" spans="1:11" ht="15" customHeight="1" x14ac:dyDescent="0.15">
      <c r="A8" s="93" t="s">
        <v>61</v>
      </c>
      <c r="B8" s="137">
        <v>2355</v>
      </c>
      <c r="C8" s="138">
        <v>2162</v>
      </c>
      <c r="D8" s="139">
        <v>91.8</v>
      </c>
      <c r="E8" s="138">
        <v>280</v>
      </c>
      <c r="F8" s="139">
        <v>13</v>
      </c>
      <c r="G8" s="138">
        <v>135</v>
      </c>
      <c r="H8" s="138">
        <v>25</v>
      </c>
      <c r="I8" s="138">
        <v>31</v>
      </c>
      <c r="J8" s="95">
        <v>22</v>
      </c>
      <c r="K8" s="138">
        <v>73</v>
      </c>
    </row>
    <row r="9" spans="1:11" ht="15" customHeight="1" x14ac:dyDescent="0.15">
      <c r="A9" s="3" t="s">
        <v>169</v>
      </c>
      <c r="B9" s="3"/>
      <c r="C9" s="3"/>
      <c r="D9" s="3"/>
      <c r="E9" s="3"/>
      <c r="F9" s="3"/>
      <c r="G9" s="140"/>
      <c r="H9" s="3"/>
      <c r="I9" s="3"/>
      <c r="J9" s="3"/>
    </row>
    <row r="10" spans="1:11" ht="15" customHeight="1" x14ac:dyDescent="0.15">
      <c r="K10" s="91" t="s">
        <v>156</v>
      </c>
    </row>
  </sheetData>
  <mergeCells count="6">
    <mergeCell ref="F4:F5"/>
    <mergeCell ref="A4:A5"/>
    <mergeCell ref="B4:B5"/>
    <mergeCell ref="C4:C5"/>
    <mergeCell ref="D4:D5"/>
    <mergeCell ref="E4:E5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J10"/>
  <sheetViews>
    <sheetView zoomScale="110" zoomScaleNormal="110" workbookViewId="0"/>
  </sheetViews>
  <sheetFormatPr defaultColWidth="8.75" defaultRowHeight="15" customHeight="1" x14ac:dyDescent="0.15"/>
  <cols>
    <col min="1" max="1" width="11.25" style="3" customWidth="1"/>
    <col min="2" max="6" width="7.5" style="3" customWidth="1"/>
    <col min="7" max="10" width="9.375" style="3" customWidth="1"/>
    <col min="11" max="16384" width="8.75" style="3"/>
  </cols>
  <sheetData>
    <row r="1" spans="1:10" ht="15" customHeight="1" x14ac:dyDescent="0.15">
      <c r="A1" s="355" t="s">
        <v>516</v>
      </c>
    </row>
    <row r="3" spans="1:10" ht="15" customHeight="1" x14ac:dyDescent="0.15">
      <c r="A3" s="61" t="s">
        <v>171</v>
      </c>
      <c r="J3" s="62" t="s">
        <v>158</v>
      </c>
    </row>
    <row r="4" spans="1:10" ht="15" customHeight="1" x14ac:dyDescent="0.15">
      <c r="A4" s="401" t="s">
        <v>120</v>
      </c>
      <c r="B4" s="410" t="s">
        <v>159</v>
      </c>
      <c r="C4" s="410" t="s">
        <v>160</v>
      </c>
      <c r="D4" s="410" t="s">
        <v>161</v>
      </c>
      <c r="E4" s="408" t="s">
        <v>172</v>
      </c>
      <c r="F4" s="408" t="s">
        <v>163</v>
      </c>
      <c r="G4" s="387" t="s">
        <v>164</v>
      </c>
      <c r="H4" s="385"/>
      <c r="I4" s="411"/>
      <c r="J4" s="141" t="s">
        <v>173</v>
      </c>
    </row>
    <row r="5" spans="1:10" ht="15" customHeight="1" x14ac:dyDescent="0.15">
      <c r="A5" s="402"/>
      <c r="B5" s="409"/>
      <c r="C5" s="409"/>
      <c r="D5" s="409"/>
      <c r="E5" s="409"/>
      <c r="F5" s="412"/>
      <c r="G5" s="6" t="s">
        <v>174</v>
      </c>
      <c r="H5" s="7" t="s">
        <v>175</v>
      </c>
      <c r="I5" s="7" t="s">
        <v>176</v>
      </c>
      <c r="J5" s="7" t="s">
        <v>177</v>
      </c>
    </row>
    <row r="6" spans="1:10" ht="15" customHeight="1" x14ac:dyDescent="0.15">
      <c r="A6" s="123" t="s">
        <v>132</v>
      </c>
      <c r="B6" s="130">
        <v>2602</v>
      </c>
      <c r="C6" s="11">
        <v>2458</v>
      </c>
      <c r="D6" s="131">
        <v>94.465795541890856</v>
      </c>
      <c r="E6" s="11">
        <v>297</v>
      </c>
      <c r="F6" s="131">
        <v>12.08</v>
      </c>
      <c r="G6" s="11">
        <v>67</v>
      </c>
      <c r="H6" s="11">
        <v>216</v>
      </c>
      <c r="I6" s="11">
        <v>14</v>
      </c>
      <c r="J6" s="11">
        <v>30</v>
      </c>
    </row>
    <row r="7" spans="1:10" ht="15" customHeight="1" x14ac:dyDescent="0.15">
      <c r="A7" s="124" t="s">
        <v>60</v>
      </c>
      <c r="B7" s="130">
        <v>2543</v>
      </c>
      <c r="C7" s="11">
        <v>2378</v>
      </c>
      <c r="D7" s="131">
        <v>93.5</v>
      </c>
      <c r="E7" s="11">
        <v>14</v>
      </c>
      <c r="F7" s="131">
        <v>0.6</v>
      </c>
      <c r="G7" s="11">
        <v>14</v>
      </c>
      <c r="H7" s="11">
        <v>0</v>
      </c>
      <c r="I7" s="11">
        <v>0</v>
      </c>
      <c r="J7" s="11">
        <v>19</v>
      </c>
    </row>
    <row r="8" spans="1:10" ht="15" customHeight="1" x14ac:dyDescent="0.15">
      <c r="A8" s="66" t="s">
        <v>61</v>
      </c>
      <c r="B8" s="130">
        <v>2346</v>
      </c>
      <c r="C8" s="11">
        <v>2220</v>
      </c>
      <c r="D8" s="131">
        <f>IFERROR(C8/B8*100,0)</f>
        <v>94.629156010230176</v>
      </c>
      <c r="E8" s="11">
        <v>13</v>
      </c>
      <c r="F8" s="131">
        <v>0.6</v>
      </c>
      <c r="G8" s="11">
        <v>11</v>
      </c>
      <c r="H8" s="11">
        <v>1</v>
      </c>
      <c r="I8" s="11">
        <v>1</v>
      </c>
      <c r="J8" s="138">
        <v>19</v>
      </c>
    </row>
    <row r="9" spans="1:10" ht="15" customHeight="1" x14ac:dyDescent="0.15">
      <c r="A9" s="18" t="s">
        <v>178</v>
      </c>
      <c r="B9" s="18"/>
      <c r="C9" s="18"/>
      <c r="D9" s="18"/>
      <c r="E9" s="18"/>
      <c r="F9" s="18"/>
      <c r="G9" s="142"/>
      <c r="H9" s="18"/>
      <c r="I9" s="18"/>
    </row>
    <row r="10" spans="1:10" ht="15" customHeight="1" x14ac:dyDescent="0.15">
      <c r="A10" s="3" t="s">
        <v>179</v>
      </c>
      <c r="J10" s="22" t="s">
        <v>156</v>
      </c>
    </row>
  </sheetData>
  <mergeCells count="7">
    <mergeCell ref="G4:I4"/>
    <mergeCell ref="A4:A5"/>
    <mergeCell ref="B4:B5"/>
    <mergeCell ref="C4:C5"/>
    <mergeCell ref="D4:D5"/>
    <mergeCell ref="E4:E5"/>
    <mergeCell ref="F4:F5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K10"/>
  <sheetViews>
    <sheetView zoomScale="110" zoomScaleNormal="110" workbookViewId="0"/>
  </sheetViews>
  <sheetFormatPr defaultColWidth="8.75" defaultRowHeight="15" customHeight="1" x14ac:dyDescent="0.15"/>
  <cols>
    <col min="1" max="1" width="11.25" style="145" customWidth="1"/>
    <col min="2" max="11" width="7.5" style="145" customWidth="1"/>
    <col min="12" max="16384" width="8.75" style="145"/>
  </cols>
  <sheetData>
    <row r="1" spans="1:11" s="358" customFormat="1" ht="15" customHeight="1" x14ac:dyDescent="0.15">
      <c r="A1" s="359" t="s">
        <v>516</v>
      </c>
    </row>
    <row r="2" spans="1:11" s="358" customFormat="1" ht="15" customHeight="1" x14ac:dyDescent="0.15"/>
    <row r="3" spans="1:11" ht="15" customHeight="1" x14ac:dyDescent="0.15">
      <c r="A3" s="61" t="s">
        <v>180</v>
      </c>
      <c r="B3" s="3"/>
      <c r="C3" s="3"/>
      <c r="D3" s="3"/>
      <c r="E3" s="3"/>
      <c r="F3" s="3"/>
      <c r="G3" s="3"/>
      <c r="H3" s="143"/>
      <c r="I3" s="61"/>
      <c r="J3" s="3"/>
      <c r="K3" s="144" t="s">
        <v>181</v>
      </c>
    </row>
    <row r="4" spans="1:11" ht="15" customHeight="1" x14ac:dyDescent="0.15">
      <c r="A4" s="401" t="s">
        <v>182</v>
      </c>
      <c r="B4" s="410" t="s">
        <v>183</v>
      </c>
      <c r="C4" s="410" t="s">
        <v>184</v>
      </c>
      <c r="D4" s="410" t="s">
        <v>185</v>
      </c>
      <c r="E4" s="408" t="s">
        <v>186</v>
      </c>
      <c r="F4" s="408" t="s">
        <v>163</v>
      </c>
      <c r="G4" s="413" t="s">
        <v>187</v>
      </c>
      <c r="H4" s="414"/>
      <c r="I4" s="414"/>
      <c r="J4" s="146" t="s">
        <v>188</v>
      </c>
      <c r="K4" s="147" t="s">
        <v>189</v>
      </c>
    </row>
    <row r="5" spans="1:11" ht="15" customHeight="1" x14ac:dyDescent="0.15">
      <c r="A5" s="402"/>
      <c r="B5" s="409"/>
      <c r="C5" s="409"/>
      <c r="D5" s="415"/>
      <c r="E5" s="412"/>
      <c r="F5" s="412"/>
      <c r="G5" s="6" t="s">
        <v>174</v>
      </c>
      <c r="H5" s="7" t="s">
        <v>175</v>
      </c>
      <c r="I5" s="7" t="s">
        <v>176</v>
      </c>
      <c r="J5" s="6" t="s">
        <v>190</v>
      </c>
      <c r="K5" s="7" t="s">
        <v>191</v>
      </c>
    </row>
    <row r="6" spans="1:11" ht="15" customHeight="1" x14ac:dyDescent="0.15">
      <c r="A6" s="123" t="s">
        <v>132</v>
      </c>
      <c r="B6" s="130">
        <v>2873</v>
      </c>
      <c r="C6" s="11">
        <v>2670</v>
      </c>
      <c r="D6" s="131">
        <v>92.934215106160806</v>
      </c>
      <c r="E6" s="11">
        <v>572</v>
      </c>
      <c r="F6" s="131">
        <v>21.4</v>
      </c>
      <c r="G6" s="11">
        <v>479</v>
      </c>
      <c r="H6" s="11">
        <v>49</v>
      </c>
      <c r="I6" s="148">
        <v>44</v>
      </c>
      <c r="J6" s="11">
        <v>238</v>
      </c>
      <c r="K6" s="11">
        <v>459</v>
      </c>
    </row>
    <row r="7" spans="1:11" ht="15" customHeight="1" x14ac:dyDescent="0.15">
      <c r="A7" s="124" t="s">
        <v>60</v>
      </c>
      <c r="B7" s="130">
        <v>2761</v>
      </c>
      <c r="C7" s="11">
        <v>2588</v>
      </c>
      <c r="D7" s="131">
        <v>93.7</v>
      </c>
      <c r="E7" s="11">
        <v>4</v>
      </c>
      <c r="F7" s="131">
        <v>0.2</v>
      </c>
      <c r="G7" s="11">
        <v>2</v>
      </c>
      <c r="H7" s="11">
        <v>0</v>
      </c>
      <c r="I7" s="148">
        <v>2</v>
      </c>
      <c r="J7" s="11">
        <v>222</v>
      </c>
      <c r="K7" s="11">
        <v>361</v>
      </c>
    </row>
    <row r="8" spans="1:11" ht="15" customHeight="1" x14ac:dyDescent="0.15">
      <c r="A8" s="66" t="s">
        <v>61</v>
      </c>
      <c r="B8" s="130">
        <v>2625</v>
      </c>
      <c r="C8" s="11">
        <v>2474</v>
      </c>
      <c r="D8" s="131">
        <f>IFERROR(C8/B8*100,0)</f>
        <v>94.247619047619054</v>
      </c>
      <c r="E8" s="11">
        <v>11</v>
      </c>
      <c r="F8" s="131">
        <v>0.4</v>
      </c>
      <c r="G8" s="11">
        <v>9</v>
      </c>
      <c r="H8" s="11">
        <v>0</v>
      </c>
      <c r="I8" s="148">
        <v>2</v>
      </c>
      <c r="J8" s="11">
        <v>180</v>
      </c>
      <c r="K8" s="138">
        <v>386</v>
      </c>
    </row>
    <row r="9" spans="1:11" ht="15" customHeight="1" x14ac:dyDescent="0.15">
      <c r="A9" s="18" t="s">
        <v>178</v>
      </c>
      <c r="B9" s="18"/>
      <c r="C9" s="18"/>
      <c r="D9" s="18"/>
      <c r="E9" s="18"/>
      <c r="F9" s="18"/>
      <c r="G9" s="142"/>
      <c r="H9" s="18"/>
      <c r="I9" s="18"/>
      <c r="J9" s="18"/>
      <c r="K9" s="20"/>
    </row>
    <row r="10" spans="1:11" ht="15" customHeight="1" x14ac:dyDescent="0.15">
      <c r="A10" s="3" t="s">
        <v>179</v>
      </c>
      <c r="B10" s="3"/>
      <c r="C10" s="3"/>
      <c r="D10" s="3"/>
      <c r="E10" s="3"/>
      <c r="F10" s="3"/>
      <c r="G10" s="3"/>
      <c r="H10" s="3"/>
      <c r="I10" s="3"/>
      <c r="K10" s="22" t="s">
        <v>156</v>
      </c>
    </row>
  </sheetData>
  <mergeCells count="7">
    <mergeCell ref="G4:I4"/>
    <mergeCell ref="A4:A5"/>
    <mergeCell ref="B4:B5"/>
    <mergeCell ref="C4:C5"/>
    <mergeCell ref="D4:D5"/>
    <mergeCell ref="E4:E5"/>
    <mergeCell ref="F4:F5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M10"/>
  <sheetViews>
    <sheetView zoomScale="110" zoomScaleNormal="110" workbookViewId="0"/>
  </sheetViews>
  <sheetFormatPr defaultColWidth="8.75" defaultRowHeight="15" customHeight="1" x14ac:dyDescent="0.15"/>
  <cols>
    <col min="1" max="1" width="11.25" style="150" customWidth="1"/>
    <col min="2" max="2" width="6.875" style="150" customWidth="1"/>
    <col min="3" max="3" width="8.625" style="150" bestFit="1" customWidth="1"/>
    <col min="4" max="4" width="5" style="150" customWidth="1"/>
    <col min="5" max="5" width="5.625" style="150" customWidth="1"/>
    <col min="6" max="6" width="5" style="150" customWidth="1"/>
    <col min="7" max="7" width="4.375" style="150" customWidth="1"/>
    <col min="8" max="8" width="6.875" style="150" customWidth="1"/>
    <col min="9" max="9" width="7.5" style="150" customWidth="1"/>
    <col min="10" max="10" width="5.625" style="150" customWidth="1"/>
    <col min="11" max="11" width="6.25" style="150" customWidth="1"/>
    <col min="12" max="12" width="6.875" style="150" customWidth="1"/>
    <col min="13" max="13" width="7.5" style="150" customWidth="1"/>
    <col min="14" max="16384" width="8.75" style="150"/>
  </cols>
  <sheetData>
    <row r="1" spans="1:13" ht="15" customHeight="1" x14ac:dyDescent="0.15">
      <c r="A1" s="359" t="s">
        <v>516</v>
      </c>
    </row>
    <row r="3" spans="1:13" ht="15" customHeight="1" x14ac:dyDescent="0.15">
      <c r="A3" s="149" t="s">
        <v>192</v>
      </c>
      <c r="B3" s="149"/>
      <c r="C3" s="149"/>
      <c r="D3" s="149"/>
      <c r="E3" s="149"/>
      <c r="F3" s="149"/>
      <c r="G3" s="149"/>
      <c r="H3" s="149"/>
      <c r="I3" s="149"/>
      <c r="J3" s="149"/>
      <c r="M3" s="151" t="s">
        <v>2</v>
      </c>
    </row>
    <row r="4" spans="1:13" ht="15" customHeight="1" x14ac:dyDescent="0.15">
      <c r="A4" s="152" t="s">
        <v>120</v>
      </c>
      <c r="B4" s="416" t="s">
        <v>193</v>
      </c>
      <c r="C4" s="417"/>
      <c r="D4" s="416" t="s">
        <v>194</v>
      </c>
      <c r="E4" s="417"/>
      <c r="F4" s="416" t="s">
        <v>195</v>
      </c>
      <c r="G4" s="417"/>
      <c r="H4" s="416" t="s">
        <v>196</v>
      </c>
      <c r="I4" s="417"/>
      <c r="J4" s="153" t="s">
        <v>197</v>
      </c>
      <c r="K4" s="153" t="s">
        <v>130</v>
      </c>
      <c r="L4" s="418" t="s">
        <v>8</v>
      </c>
      <c r="M4" s="419"/>
    </row>
    <row r="5" spans="1:13" ht="15" customHeight="1" x14ac:dyDescent="0.15">
      <c r="A5" s="123" t="s">
        <v>132</v>
      </c>
      <c r="B5" s="154">
        <v>1750</v>
      </c>
      <c r="C5" s="155">
        <v>1321</v>
      </c>
      <c r="D5" s="156">
        <v>115</v>
      </c>
      <c r="E5" s="155">
        <v>51</v>
      </c>
      <c r="F5" s="156">
        <v>154</v>
      </c>
      <c r="G5" s="155">
        <v>17</v>
      </c>
      <c r="H5" s="156">
        <v>1532</v>
      </c>
      <c r="I5" s="155">
        <v>1265</v>
      </c>
      <c r="J5" s="156">
        <v>318</v>
      </c>
      <c r="K5" s="156">
        <v>347</v>
      </c>
      <c r="L5" s="157">
        <v>4216</v>
      </c>
      <c r="M5" s="158">
        <v>2654</v>
      </c>
    </row>
    <row r="6" spans="1:13" ht="15" customHeight="1" x14ac:dyDescent="0.15">
      <c r="A6" s="66" t="s">
        <v>60</v>
      </c>
      <c r="B6" s="154">
        <v>2097</v>
      </c>
      <c r="C6" s="155">
        <v>1642</v>
      </c>
      <c r="D6" s="156">
        <v>173</v>
      </c>
      <c r="E6" s="155">
        <v>92</v>
      </c>
      <c r="F6" s="156">
        <v>98</v>
      </c>
      <c r="G6" s="155">
        <v>28</v>
      </c>
      <c r="H6" s="156">
        <v>1828</v>
      </c>
      <c r="I6" s="155">
        <v>1535</v>
      </c>
      <c r="J6" s="156">
        <v>398</v>
      </c>
      <c r="K6" s="156">
        <v>458</v>
      </c>
      <c r="L6" s="157">
        <v>5052</v>
      </c>
      <c r="M6" s="158">
        <v>3297</v>
      </c>
    </row>
    <row r="7" spans="1:13" ht="15" customHeight="1" x14ac:dyDescent="0.15">
      <c r="A7" s="66" t="s">
        <v>61</v>
      </c>
      <c r="B7" s="154">
        <v>2379</v>
      </c>
      <c r="C7" s="155">
        <v>1862</v>
      </c>
      <c r="D7" s="156">
        <v>257</v>
      </c>
      <c r="E7" s="155">
        <v>151</v>
      </c>
      <c r="F7" s="156">
        <v>145</v>
      </c>
      <c r="G7" s="155">
        <v>14</v>
      </c>
      <c r="H7" s="156">
        <v>2012</v>
      </c>
      <c r="I7" s="155">
        <v>1710</v>
      </c>
      <c r="J7" s="156">
        <v>277</v>
      </c>
      <c r="K7" s="156">
        <v>396</v>
      </c>
      <c r="L7" s="157">
        <f>SUM(B7+D7+F7+H7+J7+K7)</f>
        <v>5466</v>
      </c>
      <c r="M7" s="158">
        <f>SUM(C7+E7+G7+I7)</f>
        <v>3737</v>
      </c>
    </row>
    <row r="8" spans="1:13" ht="15" customHeight="1" x14ac:dyDescent="0.15">
      <c r="A8" s="159" t="s">
        <v>198</v>
      </c>
      <c r="B8" s="159"/>
      <c r="C8" s="160"/>
      <c r="D8" s="160"/>
      <c r="E8" s="160"/>
      <c r="F8" s="160"/>
      <c r="G8" s="160"/>
      <c r="H8" s="160"/>
      <c r="I8" s="160"/>
      <c r="J8" s="160"/>
      <c r="K8" s="161"/>
      <c r="L8" s="161"/>
      <c r="M8" s="162" t="s">
        <v>199</v>
      </c>
    </row>
    <row r="10" spans="1:13" ht="15" customHeight="1" x14ac:dyDescent="0.15">
      <c r="L10" s="163"/>
    </row>
  </sheetData>
  <mergeCells count="5">
    <mergeCell ref="B4:C4"/>
    <mergeCell ref="D4:E4"/>
    <mergeCell ref="F4:G4"/>
    <mergeCell ref="H4:I4"/>
    <mergeCell ref="L4:M4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copies="2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F9"/>
  <sheetViews>
    <sheetView zoomScale="110" zoomScaleNormal="110" workbookViewId="0"/>
  </sheetViews>
  <sheetFormatPr defaultColWidth="8.875" defaultRowHeight="15" customHeight="1" x14ac:dyDescent="0.15"/>
  <cols>
    <col min="1" max="1" width="11.25" style="42" customWidth="1"/>
    <col min="2" max="2" width="25" style="42" customWidth="1"/>
    <col min="3" max="3" width="18.125" style="42" customWidth="1"/>
    <col min="4" max="4" width="6.875" style="42" customWidth="1"/>
    <col min="5" max="5" width="18.125" style="42" customWidth="1"/>
    <col min="6" max="6" width="6.875" style="42" customWidth="1"/>
    <col min="7" max="16384" width="8.875" style="42"/>
  </cols>
  <sheetData>
    <row r="1" spans="1:6" s="3" customFormat="1" ht="15" customHeight="1" x14ac:dyDescent="0.15">
      <c r="A1" s="355" t="s">
        <v>516</v>
      </c>
    </row>
    <row r="2" spans="1:6" s="3" customFormat="1" ht="15" customHeight="1" x14ac:dyDescent="0.15"/>
    <row r="3" spans="1:6" s="3" customFormat="1" ht="15" customHeight="1" x14ac:dyDescent="0.15">
      <c r="A3" s="164" t="s">
        <v>200</v>
      </c>
    </row>
    <row r="4" spans="1:6" s="3" customFormat="1" ht="15" customHeight="1" x14ac:dyDescent="0.15">
      <c r="A4" s="2" t="s">
        <v>201</v>
      </c>
      <c r="B4" s="2"/>
      <c r="C4" s="2"/>
      <c r="D4" s="2"/>
      <c r="E4" s="2"/>
      <c r="F4" s="5" t="s">
        <v>2</v>
      </c>
    </row>
    <row r="5" spans="1:6" s="3" customFormat="1" ht="15" customHeight="1" x14ac:dyDescent="0.15">
      <c r="A5" s="92" t="s">
        <v>120</v>
      </c>
      <c r="B5" s="7" t="s">
        <v>202</v>
      </c>
      <c r="C5" s="405" t="s">
        <v>203</v>
      </c>
      <c r="D5" s="407"/>
      <c r="E5" s="387" t="s">
        <v>204</v>
      </c>
      <c r="F5" s="385"/>
    </row>
    <row r="6" spans="1:6" s="3" customFormat="1" ht="15" customHeight="1" x14ac:dyDescent="0.15">
      <c r="A6" s="123" t="s">
        <v>132</v>
      </c>
      <c r="B6" s="130">
        <v>1313</v>
      </c>
      <c r="C6" s="11"/>
      <c r="D6" s="11">
        <v>540</v>
      </c>
      <c r="E6" s="11"/>
      <c r="F6" s="11">
        <v>476</v>
      </c>
    </row>
    <row r="7" spans="1:6" s="3" customFormat="1" ht="15" customHeight="1" x14ac:dyDescent="0.15">
      <c r="A7" s="124" t="s">
        <v>60</v>
      </c>
      <c r="B7" s="130">
        <v>1225</v>
      </c>
      <c r="C7" s="11"/>
      <c r="D7" s="11">
        <v>707</v>
      </c>
      <c r="E7" s="11"/>
      <c r="F7" s="11">
        <v>606</v>
      </c>
    </row>
    <row r="8" spans="1:6" s="3" customFormat="1" ht="15" customHeight="1" x14ac:dyDescent="0.15">
      <c r="A8" s="66" t="s">
        <v>61</v>
      </c>
      <c r="B8" s="130">
        <v>2691</v>
      </c>
      <c r="C8" s="11"/>
      <c r="D8" s="11">
        <v>368</v>
      </c>
      <c r="E8" s="11"/>
      <c r="F8" s="11">
        <v>1570</v>
      </c>
    </row>
    <row r="9" spans="1:6" s="3" customFormat="1" ht="15" customHeight="1" x14ac:dyDescent="0.15">
      <c r="A9" s="18" t="s">
        <v>205</v>
      </c>
      <c r="B9" s="18"/>
      <c r="C9" s="18"/>
      <c r="D9" s="18"/>
      <c r="E9" s="18"/>
      <c r="F9" s="20" t="s">
        <v>124</v>
      </c>
    </row>
  </sheetData>
  <mergeCells count="2">
    <mergeCell ref="C5:D5"/>
    <mergeCell ref="E5:F5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E9"/>
  <sheetViews>
    <sheetView zoomScale="110" zoomScaleNormal="110" workbookViewId="0"/>
  </sheetViews>
  <sheetFormatPr defaultColWidth="5.125" defaultRowHeight="15" customHeight="1" x14ac:dyDescent="0.15"/>
  <cols>
    <col min="1" max="1" width="12.75" style="42" customWidth="1"/>
    <col min="2" max="5" width="18.375" style="42" customWidth="1"/>
    <col min="6" max="16384" width="5.125" style="42"/>
  </cols>
  <sheetData>
    <row r="1" spans="1:5" s="3" customFormat="1" ht="15" customHeight="1" x14ac:dyDescent="0.15">
      <c r="A1" s="355" t="s">
        <v>516</v>
      </c>
    </row>
    <row r="2" spans="1:5" s="3" customFormat="1" ht="15" customHeight="1" x14ac:dyDescent="0.15"/>
    <row r="3" spans="1:5" ht="15" customHeight="1" x14ac:dyDescent="0.15">
      <c r="A3" s="2" t="s">
        <v>206</v>
      </c>
      <c r="B3" s="2"/>
      <c r="C3" s="2"/>
      <c r="E3" s="5" t="s">
        <v>2</v>
      </c>
    </row>
    <row r="4" spans="1:5" ht="15" customHeight="1" x14ac:dyDescent="0.15">
      <c r="A4" s="401" t="s">
        <v>120</v>
      </c>
      <c r="B4" s="387" t="s">
        <v>207</v>
      </c>
      <c r="C4" s="385"/>
      <c r="D4" s="385"/>
      <c r="E4" s="385"/>
    </row>
    <row r="5" spans="1:5" ht="15" customHeight="1" x14ac:dyDescent="0.15">
      <c r="A5" s="420"/>
      <c r="B5" s="387" t="s">
        <v>208</v>
      </c>
      <c r="C5" s="385"/>
      <c r="D5" s="387" t="s">
        <v>209</v>
      </c>
      <c r="E5" s="385"/>
    </row>
    <row r="6" spans="1:5" ht="15" customHeight="1" x14ac:dyDescent="0.15">
      <c r="A6" s="123" t="s">
        <v>132</v>
      </c>
      <c r="B6" s="118">
        <v>523</v>
      </c>
      <c r="C6" s="165" t="s">
        <v>210</v>
      </c>
      <c r="D6" s="165">
        <v>138</v>
      </c>
      <c r="E6" s="165" t="s">
        <v>211</v>
      </c>
    </row>
    <row r="7" spans="1:5" ht="15" customHeight="1" x14ac:dyDescent="0.15">
      <c r="A7" s="124" t="s">
        <v>60</v>
      </c>
      <c r="B7" s="118">
        <v>497</v>
      </c>
      <c r="C7" s="166" t="s">
        <v>212</v>
      </c>
      <c r="D7" s="165">
        <v>131</v>
      </c>
      <c r="E7" s="166" t="s">
        <v>213</v>
      </c>
    </row>
    <row r="8" spans="1:5" ht="15" customHeight="1" x14ac:dyDescent="0.15">
      <c r="A8" s="66" t="s">
        <v>61</v>
      </c>
      <c r="B8" s="118">
        <v>731</v>
      </c>
      <c r="C8" s="166" t="s">
        <v>214</v>
      </c>
      <c r="D8" s="165">
        <v>146</v>
      </c>
      <c r="E8" s="166" t="s">
        <v>215</v>
      </c>
    </row>
    <row r="9" spans="1:5" ht="15" customHeight="1" x14ac:dyDescent="0.15">
      <c r="A9" s="18" t="s">
        <v>216</v>
      </c>
      <c r="B9" s="18"/>
      <c r="C9" s="18"/>
      <c r="D9" s="60"/>
      <c r="E9" s="167" t="s">
        <v>124</v>
      </c>
    </row>
  </sheetData>
  <mergeCells count="4">
    <mergeCell ref="A4:A5"/>
    <mergeCell ref="B4:E4"/>
    <mergeCell ref="B5:C5"/>
    <mergeCell ref="D5:E5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H9"/>
  <sheetViews>
    <sheetView zoomScale="110" zoomScaleNormal="110" workbookViewId="0"/>
  </sheetViews>
  <sheetFormatPr defaultColWidth="8.875" defaultRowHeight="15" customHeight="1" x14ac:dyDescent="0.15"/>
  <cols>
    <col min="1" max="1" width="11.25" style="3" customWidth="1"/>
    <col min="2" max="5" width="10.625" style="3" customWidth="1"/>
    <col min="6" max="6" width="11.25" style="3" customWidth="1"/>
    <col min="7" max="7" width="10" style="3" customWidth="1"/>
    <col min="8" max="8" width="11.25" style="3" customWidth="1"/>
    <col min="9" max="16384" width="8.875" style="3"/>
  </cols>
  <sheetData>
    <row r="1" spans="1:8" ht="15" customHeight="1" x14ac:dyDescent="0.15">
      <c r="A1" s="355" t="s">
        <v>516</v>
      </c>
    </row>
    <row r="3" spans="1:8" ht="15" customHeight="1" x14ac:dyDescent="0.15">
      <c r="A3" s="71" t="s">
        <v>217</v>
      </c>
    </row>
    <row r="4" spans="1:8" ht="15" customHeight="1" x14ac:dyDescent="0.15">
      <c r="A4" s="61"/>
      <c r="B4" s="61"/>
      <c r="C4" s="61"/>
      <c r="D4" s="61"/>
      <c r="E4" s="2"/>
      <c r="F4" s="2"/>
      <c r="G4" s="62"/>
      <c r="H4" s="62" t="s">
        <v>142</v>
      </c>
    </row>
    <row r="5" spans="1:8" ht="15" customHeight="1" x14ac:dyDescent="0.15">
      <c r="A5" s="92" t="s">
        <v>182</v>
      </c>
      <c r="B5" s="7" t="s">
        <v>218</v>
      </c>
      <c r="C5" s="6" t="s">
        <v>219</v>
      </c>
      <c r="D5" s="6" t="s">
        <v>220</v>
      </c>
      <c r="E5" s="6" t="s">
        <v>221</v>
      </c>
      <c r="F5" s="6" t="s">
        <v>222</v>
      </c>
      <c r="G5" s="387" t="s">
        <v>223</v>
      </c>
      <c r="H5" s="421"/>
    </row>
    <row r="6" spans="1:8" ht="15" customHeight="1" x14ac:dyDescent="0.15">
      <c r="A6" s="123" t="s">
        <v>132</v>
      </c>
      <c r="B6" s="118">
        <v>124</v>
      </c>
      <c r="C6" s="11">
        <v>192</v>
      </c>
      <c r="D6" s="11">
        <v>302</v>
      </c>
      <c r="E6" s="11">
        <v>96</v>
      </c>
      <c r="F6" s="58">
        <v>306</v>
      </c>
      <c r="G6" s="168">
        <v>659</v>
      </c>
      <c r="H6" s="169">
        <v>360</v>
      </c>
    </row>
    <row r="7" spans="1:8" ht="15" customHeight="1" x14ac:dyDescent="0.15">
      <c r="A7" s="124" t="s">
        <v>60</v>
      </c>
      <c r="B7" s="118">
        <v>156</v>
      </c>
      <c r="C7" s="11">
        <v>180</v>
      </c>
      <c r="D7" s="11">
        <v>381</v>
      </c>
      <c r="E7" s="11">
        <v>179</v>
      </c>
      <c r="F7" s="58">
        <v>525</v>
      </c>
      <c r="G7" s="168">
        <v>709</v>
      </c>
      <c r="H7" s="169">
        <v>313</v>
      </c>
    </row>
    <row r="8" spans="1:8" ht="15" customHeight="1" x14ac:dyDescent="0.15">
      <c r="A8" s="66" t="s">
        <v>61</v>
      </c>
      <c r="B8" s="118">
        <v>168</v>
      </c>
      <c r="C8" s="11">
        <v>285</v>
      </c>
      <c r="D8" s="11">
        <v>307</v>
      </c>
      <c r="E8" s="11">
        <v>135</v>
      </c>
      <c r="F8" s="168">
        <v>699</v>
      </c>
      <c r="G8" s="168">
        <v>2291</v>
      </c>
      <c r="H8" s="169">
        <v>307</v>
      </c>
    </row>
    <row r="9" spans="1:8" ht="15" customHeight="1" x14ac:dyDescent="0.15">
      <c r="A9" s="18" t="s">
        <v>224</v>
      </c>
      <c r="B9" s="170"/>
      <c r="C9" s="170"/>
      <c r="D9" s="18"/>
      <c r="E9" s="18"/>
      <c r="F9" s="18"/>
      <c r="G9" s="20"/>
      <c r="H9" s="20" t="s">
        <v>124</v>
      </c>
    </row>
  </sheetData>
  <mergeCells count="1">
    <mergeCell ref="G5:H5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F10"/>
  <sheetViews>
    <sheetView zoomScale="110" zoomScaleNormal="110" workbookViewId="0"/>
  </sheetViews>
  <sheetFormatPr defaultColWidth="8.875" defaultRowHeight="15" customHeight="1" x14ac:dyDescent="0.15"/>
  <cols>
    <col min="1" max="1" width="11.25" style="24" customWidth="1"/>
    <col min="2" max="6" width="15" style="24" customWidth="1"/>
    <col min="7" max="16384" width="8.875" style="24"/>
  </cols>
  <sheetData>
    <row r="1" spans="1:6" ht="15" customHeight="1" x14ac:dyDescent="0.15">
      <c r="A1" s="355" t="s">
        <v>516</v>
      </c>
    </row>
    <row r="3" spans="1:6" ht="15" customHeight="1" x14ac:dyDescent="0.15">
      <c r="A3" s="171" t="s">
        <v>225</v>
      </c>
    </row>
    <row r="4" spans="1:6" ht="15" customHeight="1" x14ac:dyDescent="0.15">
      <c r="A4" s="27"/>
      <c r="B4" s="27"/>
      <c r="C4" s="27"/>
      <c r="D4" s="27"/>
      <c r="E4" s="27"/>
      <c r="F4" s="28" t="s">
        <v>142</v>
      </c>
    </row>
    <row r="5" spans="1:6" ht="15" customHeight="1" x14ac:dyDescent="0.15">
      <c r="A5" s="422" t="s">
        <v>182</v>
      </c>
      <c r="B5" s="423" t="s">
        <v>226</v>
      </c>
      <c r="C5" s="423" t="s">
        <v>227</v>
      </c>
      <c r="D5" s="423"/>
      <c r="E5" s="423"/>
      <c r="F5" s="373"/>
    </row>
    <row r="6" spans="1:6" ht="15" customHeight="1" x14ac:dyDescent="0.15">
      <c r="A6" s="422"/>
      <c r="B6" s="423"/>
      <c r="C6" s="99" t="s">
        <v>228</v>
      </c>
      <c r="D6" s="99" t="s">
        <v>229</v>
      </c>
      <c r="E6" s="99" t="s">
        <v>230</v>
      </c>
      <c r="F6" s="100" t="s">
        <v>131</v>
      </c>
    </row>
    <row r="7" spans="1:6" ht="15" customHeight="1" x14ac:dyDescent="0.15">
      <c r="A7" s="172" t="s">
        <v>132</v>
      </c>
      <c r="B7" s="130">
        <v>1264</v>
      </c>
      <c r="C7" s="11">
        <v>223</v>
      </c>
      <c r="D7" s="11">
        <v>779</v>
      </c>
      <c r="E7" s="11">
        <v>0</v>
      </c>
      <c r="F7" s="9">
        <v>1002</v>
      </c>
    </row>
    <row r="8" spans="1:6" ht="15" customHeight="1" x14ac:dyDescent="0.15">
      <c r="A8" s="66" t="s">
        <v>60</v>
      </c>
      <c r="B8" s="130">
        <v>1400</v>
      </c>
      <c r="C8" s="11">
        <v>249</v>
      </c>
      <c r="D8" s="11">
        <v>850</v>
      </c>
      <c r="E8" s="11">
        <v>0</v>
      </c>
      <c r="F8" s="9">
        <v>1099</v>
      </c>
    </row>
    <row r="9" spans="1:6" ht="15" customHeight="1" x14ac:dyDescent="0.15">
      <c r="A9" s="93" t="s">
        <v>61</v>
      </c>
      <c r="B9" s="137">
        <v>1494</v>
      </c>
      <c r="C9" s="138">
        <v>235</v>
      </c>
      <c r="D9" s="138">
        <v>936</v>
      </c>
      <c r="E9" s="138">
        <v>0</v>
      </c>
      <c r="F9" s="173">
        <f>SUM(C9:D9)</f>
        <v>1171</v>
      </c>
    </row>
    <row r="10" spans="1:6" ht="15" customHeight="1" x14ac:dyDescent="0.15">
      <c r="F10" s="113" t="s">
        <v>231</v>
      </c>
    </row>
  </sheetData>
  <mergeCells count="3">
    <mergeCell ref="A5:A6"/>
    <mergeCell ref="B5:B6"/>
    <mergeCell ref="C5:F5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J11"/>
  <sheetViews>
    <sheetView zoomScale="110" zoomScaleNormal="110" workbookViewId="0"/>
  </sheetViews>
  <sheetFormatPr defaultColWidth="7.125" defaultRowHeight="15" customHeight="1" x14ac:dyDescent="0.15"/>
  <cols>
    <col min="1" max="1" width="11.25" style="24" customWidth="1"/>
    <col min="2" max="2" width="9.375" style="24" customWidth="1"/>
    <col min="3" max="3" width="6.25" style="24" customWidth="1"/>
    <col min="4" max="4" width="8.125" style="24" customWidth="1"/>
    <col min="5" max="5" width="11.875" style="24" customWidth="1"/>
    <col min="6" max="6" width="6.875" style="24" customWidth="1"/>
    <col min="7" max="10" width="8.125" style="24" customWidth="1"/>
    <col min="11" max="16384" width="7.125" style="24"/>
  </cols>
  <sheetData>
    <row r="1" spans="1:10" ht="15" customHeight="1" x14ac:dyDescent="0.15">
      <c r="A1" s="355" t="s">
        <v>516</v>
      </c>
    </row>
    <row r="3" spans="1:10" ht="15" customHeight="1" x14ac:dyDescent="0.15">
      <c r="A3" s="171" t="s">
        <v>232</v>
      </c>
      <c r="E3" s="174"/>
    </row>
    <row r="4" spans="1:10" ht="15" customHeight="1" x14ac:dyDescent="0.15">
      <c r="A4" s="175" t="s">
        <v>233</v>
      </c>
      <c r="J4" s="176" t="s">
        <v>234</v>
      </c>
    </row>
    <row r="5" spans="1:10" ht="15" customHeight="1" x14ac:dyDescent="0.15">
      <c r="A5" s="433" t="s">
        <v>66</v>
      </c>
      <c r="B5" s="436" t="s">
        <v>235</v>
      </c>
      <c r="C5" s="423" t="s">
        <v>236</v>
      </c>
      <c r="D5" s="423"/>
      <c r="E5" s="423"/>
      <c r="F5" s="423"/>
      <c r="G5" s="429" t="s">
        <v>237</v>
      </c>
      <c r="H5" s="429" t="s">
        <v>238</v>
      </c>
      <c r="I5" s="424" t="s">
        <v>239</v>
      </c>
      <c r="J5" s="424" t="s">
        <v>240</v>
      </c>
    </row>
    <row r="6" spans="1:10" ht="15" customHeight="1" x14ac:dyDescent="0.15">
      <c r="A6" s="434"/>
      <c r="B6" s="437"/>
      <c r="C6" s="423" t="s">
        <v>241</v>
      </c>
      <c r="D6" s="427" t="s">
        <v>242</v>
      </c>
      <c r="E6" s="427" t="s">
        <v>243</v>
      </c>
      <c r="F6" s="429" t="s">
        <v>244</v>
      </c>
      <c r="G6" s="439"/>
      <c r="H6" s="439"/>
      <c r="I6" s="431"/>
      <c r="J6" s="425"/>
    </row>
    <row r="7" spans="1:10" ht="15" customHeight="1" x14ac:dyDescent="0.15">
      <c r="A7" s="435"/>
      <c r="B7" s="438"/>
      <c r="C7" s="423"/>
      <c r="D7" s="428"/>
      <c r="E7" s="423"/>
      <c r="F7" s="430"/>
      <c r="G7" s="430"/>
      <c r="H7" s="430"/>
      <c r="I7" s="432"/>
      <c r="J7" s="426"/>
    </row>
    <row r="8" spans="1:10" ht="15" customHeight="1" x14ac:dyDescent="0.15">
      <c r="A8" s="172" t="s">
        <v>132</v>
      </c>
      <c r="B8" s="177">
        <v>25</v>
      </c>
      <c r="C8" s="74">
        <v>22</v>
      </c>
      <c r="D8" s="178">
        <v>8</v>
      </c>
      <c r="E8" s="74">
        <v>13</v>
      </c>
      <c r="F8" s="178">
        <v>1</v>
      </c>
      <c r="G8" s="178">
        <v>3</v>
      </c>
      <c r="H8" s="179" t="s">
        <v>59</v>
      </c>
      <c r="I8" s="179" t="s">
        <v>59</v>
      </c>
      <c r="J8" s="34">
        <v>17</v>
      </c>
    </row>
    <row r="9" spans="1:10" ht="15" customHeight="1" x14ac:dyDescent="0.15">
      <c r="A9" s="66" t="s">
        <v>60</v>
      </c>
      <c r="B9" s="177">
        <v>27</v>
      </c>
      <c r="C9" s="74">
        <v>21</v>
      </c>
      <c r="D9" s="178">
        <v>10</v>
      </c>
      <c r="E9" s="74">
        <v>9</v>
      </c>
      <c r="F9" s="178">
        <v>2</v>
      </c>
      <c r="G9" s="178">
        <v>6</v>
      </c>
      <c r="H9" s="179" t="s">
        <v>58</v>
      </c>
      <c r="I9" s="179" t="s">
        <v>59</v>
      </c>
      <c r="J9" s="34">
        <v>11</v>
      </c>
    </row>
    <row r="10" spans="1:10" ht="15" customHeight="1" x14ac:dyDescent="0.15">
      <c r="A10" s="66" t="s">
        <v>61</v>
      </c>
      <c r="B10" s="177">
        <f>SUM(C10,G10:I10)</f>
        <v>20</v>
      </c>
      <c r="C10" s="74">
        <f>SUM(D10:F10)</f>
        <v>17</v>
      </c>
      <c r="D10" s="180">
        <v>9</v>
      </c>
      <c r="E10" s="181">
        <v>7</v>
      </c>
      <c r="F10" s="180">
        <v>1</v>
      </c>
      <c r="G10" s="180">
        <v>3</v>
      </c>
      <c r="H10" s="179" t="s">
        <v>59</v>
      </c>
      <c r="I10" s="179" t="s">
        <v>59</v>
      </c>
      <c r="J10" s="181">
        <v>11</v>
      </c>
    </row>
    <row r="11" spans="1:10" ht="15" customHeight="1" x14ac:dyDescent="0.15">
      <c r="A11" s="182"/>
      <c r="B11" s="183"/>
      <c r="C11" s="183"/>
      <c r="D11" s="39"/>
      <c r="E11" s="39"/>
      <c r="F11" s="39"/>
      <c r="G11" s="39"/>
      <c r="H11" s="39"/>
      <c r="I11" s="39"/>
      <c r="J11" s="184" t="s">
        <v>245</v>
      </c>
    </row>
  </sheetData>
  <mergeCells count="11">
    <mergeCell ref="A5:A7"/>
    <mergeCell ref="B5:B7"/>
    <mergeCell ref="C5:F5"/>
    <mergeCell ref="G5:G7"/>
    <mergeCell ref="H5:H7"/>
    <mergeCell ref="J5:J7"/>
    <mergeCell ref="C6:C7"/>
    <mergeCell ref="D6:D7"/>
    <mergeCell ref="E6:E7"/>
    <mergeCell ref="F6:F7"/>
    <mergeCell ref="I5:I7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J11"/>
  <sheetViews>
    <sheetView zoomScale="110" zoomScaleNormal="110" workbookViewId="0"/>
  </sheetViews>
  <sheetFormatPr defaultColWidth="7.125" defaultRowHeight="15" customHeight="1" x14ac:dyDescent="0.15"/>
  <cols>
    <col min="1" max="1" width="11.25" style="24" customWidth="1"/>
    <col min="2" max="2" width="9.375" style="24" customWidth="1"/>
    <col min="3" max="3" width="6.25" style="24" customWidth="1"/>
    <col min="4" max="4" width="8.125" style="24" customWidth="1"/>
    <col min="5" max="5" width="11.875" style="24" customWidth="1"/>
    <col min="6" max="6" width="6.875" style="24" customWidth="1"/>
    <col min="7" max="10" width="8.125" style="24" customWidth="1"/>
    <col min="11" max="16384" width="7.125" style="24"/>
  </cols>
  <sheetData>
    <row r="1" spans="1:10" ht="15" customHeight="1" x14ac:dyDescent="0.15">
      <c r="A1" s="355" t="s">
        <v>516</v>
      </c>
    </row>
    <row r="3" spans="1:10" ht="15" customHeight="1" x14ac:dyDescent="0.15">
      <c r="A3" s="171" t="s">
        <v>246</v>
      </c>
    </row>
    <row r="4" spans="1:10" ht="15" customHeight="1" x14ac:dyDescent="0.15">
      <c r="A4" s="175" t="s">
        <v>233</v>
      </c>
      <c r="J4" s="176" t="s">
        <v>234</v>
      </c>
    </row>
    <row r="5" spans="1:10" ht="15" customHeight="1" x14ac:dyDescent="0.15">
      <c r="A5" s="433" t="s">
        <v>66</v>
      </c>
      <c r="B5" s="436" t="s">
        <v>235</v>
      </c>
      <c r="C5" s="423" t="s">
        <v>236</v>
      </c>
      <c r="D5" s="423"/>
      <c r="E5" s="423"/>
      <c r="F5" s="423"/>
      <c r="G5" s="429" t="s">
        <v>237</v>
      </c>
      <c r="H5" s="429" t="s">
        <v>238</v>
      </c>
      <c r="I5" s="424" t="s">
        <v>239</v>
      </c>
      <c r="J5" s="424" t="s">
        <v>240</v>
      </c>
    </row>
    <row r="6" spans="1:10" ht="15" customHeight="1" x14ac:dyDescent="0.15">
      <c r="A6" s="444"/>
      <c r="B6" s="446"/>
      <c r="C6" s="423" t="s">
        <v>241</v>
      </c>
      <c r="D6" s="427" t="s">
        <v>242</v>
      </c>
      <c r="E6" s="427" t="s">
        <v>243</v>
      </c>
      <c r="F6" s="429" t="s">
        <v>244</v>
      </c>
      <c r="G6" s="448"/>
      <c r="H6" s="448"/>
      <c r="I6" s="442"/>
      <c r="J6" s="425"/>
    </row>
    <row r="7" spans="1:10" ht="15" customHeight="1" x14ac:dyDescent="0.15">
      <c r="A7" s="445"/>
      <c r="B7" s="447"/>
      <c r="C7" s="423"/>
      <c r="D7" s="440"/>
      <c r="E7" s="423"/>
      <c r="F7" s="441"/>
      <c r="G7" s="441"/>
      <c r="H7" s="441"/>
      <c r="I7" s="443"/>
      <c r="J7" s="426"/>
    </row>
    <row r="8" spans="1:10" ht="15" customHeight="1" x14ac:dyDescent="0.15">
      <c r="A8" s="185" t="s">
        <v>132</v>
      </c>
      <c r="B8" s="186">
        <v>88</v>
      </c>
      <c r="C8" s="37">
        <v>21</v>
      </c>
      <c r="D8" s="165">
        <v>9</v>
      </c>
      <c r="E8" s="37">
        <v>10</v>
      </c>
      <c r="F8" s="165">
        <v>2</v>
      </c>
      <c r="G8" s="165">
        <v>1</v>
      </c>
      <c r="H8" s="165">
        <v>24</v>
      </c>
      <c r="I8" s="165">
        <v>42</v>
      </c>
      <c r="J8" s="34">
        <v>40</v>
      </c>
    </row>
    <row r="9" spans="1:10" ht="15" customHeight="1" x14ac:dyDescent="0.15">
      <c r="A9" s="187" t="s">
        <v>60</v>
      </c>
      <c r="B9" s="186">
        <v>84</v>
      </c>
      <c r="C9" s="37">
        <v>9</v>
      </c>
      <c r="D9" s="165">
        <v>7</v>
      </c>
      <c r="E9" s="37">
        <v>1</v>
      </c>
      <c r="F9" s="165">
        <v>1</v>
      </c>
      <c r="G9" s="165">
        <v>4</v>
      </c>
      <c r="H9" s="165">
        <v>32</v>
      </c>
      <c r="I9" s="165">
        <v>39</v>
      </c>
      <c r="J9" s="34">
        <v>33</v>
      </c>
    </row>
    <row r="10" spans="1:10" ht="15" customHeight="1" x14ac:dyDescent="0.15">
      <c r="A10" s="188" t="s">
        <v>61</v>
      </c>
      <c r="B10" s="189">
        <f>SUM(C10,G10:I10)</f>
        <v>72</v>
      </c>
      <c r="C10" s="181">
        <f>SUM(D10:F10)</f>
        <v>14</v>
      </c>
      <c r="D10" s="180">
        <v>8</v>
      </c>
      <c r="E10" s="181">
        <v>6</v>
      </c>
      <c r="F10" s="180">
        <v>0</v>
      </c>
      <c r="G10" s="180">
        <v>0</v>
      </c>
      <c r="H10" s="180">
        <v>19</v>
      </c>
      <c r="I10" s="180">
        <v>39</v>
      </c>
      <c r="J10" s="181">
        <v>23</v>
      </c>
    </row>
    <row r="11" spans="1:10" ht="15" customHeight="1" x14ac:dyDescent="0.15">
      <c r="C11" s="190"/>
      <c r="D11" s="191"/>
      <c r="E11" s="191"/>
      <c r="F11" s="191"/>
      <c r="G11" s="191"/>
      <c r="H11" s="191"/>
      <c r="I11" s="191"/>
      <c r="J11" s="192" t="s">
        <v>245</v>
      </c>
    </row>
  </sheetData>
  <mergeCells count="11">
    <mergeCell ref="A5:A7"/>
    <mergeCell ref="B5:B7"/>
    <mergeCell ref="C5:F5"/>
    <mergeCell ref="G5:G7"/>
    <mergeCell ref="H5:H7"/>
    <mergeCell ref="J5:J7"/>
    <mergeCell ref="C6:C7"/>
    <mergeCell ref="D6:D7"/>
    <mergeCell ref="E6:E7"/>
    <mergeCell ref="F6:F7"/>
    <mergeCell ref="I5:I7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D9"/>
  <sheetViews>
    <sheetView zoomScale="110" zoomScaleNormal="110" workbookViewId="0"/>
  </sheetViews>
  <sheetFormatPr defaultColWidth="7.125" defaultRowHeight="15" customHeight="1" x14ac:dyDescent="0.15"/>
  <cols>
    <col min="1" max="1" width="11.25" style="24" customWidth="1"/>
    <col min="2" max="4" width="25" style="24" customWidth="1"/>
    <col min="5" max="16384" width="7.125" style="24"/>
  </cols>
  <sheetData>
    <row r="1" spans="1:4" ht="15" customHeight="1" x14ac:dyDescent="0.15">
      <c r="A1" s="355" t="s">
        <v>516</v>
      </c>
    </row>
    <row r="3" spans="1:4" ht="15" customHeight="1" x14ac:dyDescent="0.15">
      <c r="A3" s="171" t="s">
        <v>247</v>
      </c>
    </row>
    <row r="4" spans="1:4" ht="15" customHeight="1" x14ac:dyDescent="0.15">
      <c r="D4" s="193" t="s">
        <v>23</v>
      </c>
    </row>
    <row r="5" spans="1:4" ht="15" customHeight="1" x14ac:dyDescent="0.15">
      <c r="A5" s="194" t="s">
        <v>248</v>
      </c>
      <c r="B5" s="98" t="s">
        <v>249</v>
      </c>
      <c r="C5" s="98" t="s">
        <v>250</v>
      </c>
      <c r="D5" s="98" t="s">
        <v>251</v>
      </c>
    </row>
    <row r="6" spans="1:4" ht="15" customHeight="1" x14ac:dyDescent="0.15">
      <c r="A6" s="123" t="s">
        <v>132</v>
      </c>
      <c r="B6" s="118">
        <v>20490</v>
      </c>
      <c r="C6" s="74">
        <v>4</v>
      </c>
      <c r="D6" s="74">
        <v>0</v>
      </c>
    </row>
    <row r="7" spans="1:4" s="174" customFormat="1" ht="15" customHeight="1" x14ac:dyDescent="0.15">
      <c r="A7" s="124" t="s">
        <v>60</v>
      </c>
      <c r="B7" s="118">
        <v>19446</v>
      </c>
      <c r="C7" s="74">
        <v>3</v>
      </c>
      <c r="D7" s="74">
        <v>0</v>
      </c>
    </row>
    <row r="8" spans="1:4" s="174" customFormat="1" ht="15" customHeight="1" x14ac:dyDescent="0.15">
      <c r="A8" s="93" t="s">
        <v>61</v>
      </c>
      <c r="B8" s="94">
        <v>21691</v>
      </c>
      <c r="C8" s="95">
        <v>0</v>
      </c>
      <c r="D8" s="95">
        <v>0</v>
      </c>
    </row>
    <row r="9" spans="1:4" ht="15" customHeight="1" x14ac:dyDescent="0.15">
      <c r="A9" s="195"/>
      <c r="B9" s="195"/>
      <c r="D9" s="113" t="s">
        <v>156</v>
      </c>
    </row>
  </sheetData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E41"/>
  <sheetViews>
    <sheetView zoomScale="110" zoomScaleNormal="110" workbookViewId="0"/>
  </sheetViews>
  <sheetFormatPr defaultColWidth="8.625" defaultRowHeight="15" customHeight="1" x14ac:dyDescent="0.15"/>
  <cols>
    <col min="1" max="1" width="9.375" style="3" customWidth="1"/>
    <col min="2" max="2" width="30" style="3" customWidth="1"/>
    <col min="3" max="4" width="15.625" style="3" customWidth="1"/>
    <col min="5" max="5" width="15.625" style="196" customWidth="1"/>
    <col min="6" max="16384" width="8.625" style="3"/>
  </cols>
  <sheetData>
    <row r="1" spans="1:5" ht="15" customHeight="1" x14ac:dyDescent="0.15">
      <c r="A1" s="355" t="s">
        <v>516</v>
      </c>
    </row>
    <row r="3" spans="1:5" ht="15" customHeight="1" x14ac:dyDescent="0.15">
      <c r="A3" s="1" t="s">
        <v>252</v>
      </c>
    </row>
    <row r="4" spans="1:5" ht="15" customHeight="1" x14ac:dyDescent="0.15">
      <c r="A4" s="4" t="s">
        <v>253</v>
      </c>
      <c r="E4" s="197" t="s">
        <v>181</v>
      </c>
    </row>
    <row r="5" spans="1:5" ht="15" customHeight="1" x14ac:dyDescent="0.15">
      <c r="A5" s="454" t="s">
        <v>254</v>
      </c>
      <c r="B5" s="455"/>
      <c r="C5" s="47" t="s">
        <v>255</v>
      </c>
      <c r="D5" s="47" t="s">
        <v>256</v>
      </c>
      <c r="E5" s="198" t="s">
        <v>257</v>
      </c>
    </row>
    <row r="6" spans="1:5" ht="15" customHeight="1" x14ac:dyDescent="0.15">
      <c r="A6" s="456" t="s">
        <v>258</v>
      </c>
      <c r="B6" s="199" t="s">
        <v>259</v>
      </c>
      <c r="C6" s="459">
        <v>2443</v>
      </c>
      <c r="D6" s="200">
        <v>3621</v>
      </c>
      <c r="E6" s="201" t="s">
        <v>59</v>
      </c>
    </row>
    <row r="7" spans="1:5" ht="15" customHeight="1" x14ac:dyDescent="0.15">
      <c r="A7" s="457"/>
      <c r="B7" s="202" t="s">
        <v>260</v>
      </c>
      <c r="C7" s="460"/>
      <c r="D7" s="11">
        <v>1335</v>
      </c>
      <c r="E7" s="203" t="s">
        <v>59</v>
      </c>
    </row>
    <row r="8" spans="1:5" ht="15" customHeight="1" x14ac:dyDescent="0.15">
      <c r="A8" s="457"/>
      <c r="B8" s="204" t="s">
        <v>261</v>
      </c>
      <c r="C8" s="391">
        <v>7299</v>
      </c>
      <c r="D8" s="11">
        <v>2281</v>
      </c>
      <c r="E8" s="449">
        <v>93.2</v>
      </c>
    </row>
    <row r="9" spans="1:5" ht="15" customHeight="1" x14ac:dyDescent="0.15">
      <c r="A9" s="457"/>
      <c r="B9" s="204" t="s">
        <v>262</v>
      </c>
      <c r="C9" s="391"/>
      <c r="D9" s="11">
        <v>2257</v>
      </c>
      <c r="E9" s="449"/>
    </row>
    <row r="10" spans="1:5" ht="15" customHeight="1" x14ac:dyDescent="0.15">
      <c r="A10" s="457"/>
      <c r="B10" s="204" t="s">
        <v>263</v>
      </c>
      <c r="C10" s="391"/>
      <c r="D10" s="11">
        <v>2263</v>
      </c>
      <c r="E10" s="449"/>
    </row>
    <row r="11" spans="1:5" ht="15" customHeight="1" x14ac:dyDescent="0.15">
      <c r="A11" s="457"/>
      <c r="B11" s="205" t="s">
        <v>264</v>
      </c>
      <c r="C11" s="130">
        <v>7299</v>
      </c>
      <c r="D11" s="11">
        <v>6798</v>
      </c>
      <c r="E11" s="206">
        <v>93.1</v>
      </c>
    </row>
    <row r="12" spans="1:5" ht="15" customHeight="1" x14ac:dyDescent="0.15">
      <c r="A12" s="457"/>
      <c r="B12" s="205" t="s">
        <v>265</v>
      </c>
      <c r="C12" s="130">
        <v>2450</v>
      </c>
      <c r="D12" s="11">
        <v>2303</v>
      </c>
      <c r="E12" s="206">
        <v>94</v>
      </c>
    </row>
    <row r="13" spans="1:5" ht="15" customHeight="1" x14ac:dyDescent="0.15">
      <c r="A13" s="457"/>
      <c r="B13" s="205" t="s">
        <v>266</v>
      </c>
      <c r="C13" s="130">
        <v>7299</v>
      </c>
      <c r="D13" s="11">
        <v>6807</v>
      </c>
      <c r="E13" s="206">
        <v>93.3</v>
      </c>
    </row>
    <row r="14" spans="1:5" ht="15" customHeight="1" x14ac:dyDescent="0.15">
      <c r="A14" s="457"/>
      <c r="B14" s="205" t="s">
        <v>267</v>
      </c>
      <c r="C14" s="130">
        <v>2418</v>
      </c>
      <c r="D14" s="11">
        <v>2302</v>
      </c>
      <c r="E14" s="206">
        <v>95.2</v>
      </c>
    </row>
    <row r="15" spans="1:5" ht="15" customHeight="1" x14ac:dyDescent="0.15">
      <c r="A15" s="457"/>
      <c r="B15" s="205" t="s">
        <v>268</v>
      </c>
      <c r="C15" s="130">
        <v>2433</v>
      </c>
      <c r="D15" s="11">
        <v>2362</v>
      </c>
      <c r="E15" s="206">
        <v>97.1</v>
      </c>
    </row>
    <row r="16" spans="1:5" ht="15" customHeight="1" x14ac:dyDescent="0.15">
      <c r="A16" s="457"/>
      <c r="B16" s="205" t="s">
        <v>269</v>
      </c>
      <c r="C16" s="207" t="s">
        <v>270</v>
      </c>
      <c r="D16" s="208">
        <v>0</v>
      </c>
      <c r="E16" s="203" t="s">
        <v>59</v>
      </c>
    </row>
    <row r="17" spans="1:5" ht="15" customHeight="1" x14ac:dyDescent="0.15">
      <c r="A17" s="457"/>
      <c r="B17" s="205" t="s">
        <v>271</v>
      </c>
      <c r="C17" s="209" t="s">
        <v>59</v>
      </c>
      <c r="D17" s="208">
        <v>1</v>
      </c>
      <c r="E17" s="203" t="s">
        <v>59</v>
      </c>
    </row>
    <row r="18" spans="1:5" ht="15" customHeight="1" x14ac:dyDescent="0.15">
      <c r="A18" s="457"/>
      <c r="B18" s="205" t="s">
        <v>272</v>
      </c>
      <c r="C18" s="130">
        <v>6900</v>
      </c>
      <c r="D18" s="74">
        <v>6893</v>
      </c>
      <c r="E18" s="206">
        <v>99.9</v>
      </c>
    </row>
    <row r="19" spans="1:5" ht="15" customHeight="1" x14ac:dyDescent="0.15">
      <c r="A19" s="457"/>
      <c r="B19" s="205" t="s">
        <v>273</v>
      </c>
      <c r="C19" s="130">
        <v>2426</v>
      </c>
      <c r="D19" s="74">
        <v>2149</v>
      </c>
      <c r="E19" s="206">
        <v>88.6</v>
      </c>
    </row>
    <row r="20" spans="1:5" ht="15" customHeight="1" x14ac:dyDescent="0.15">
      <c r="A20" s="457"/>
      <c r="B20" s="205" t="s">
        <v>274</v>
      </c>
      <c r="C20" s="130">
        <v>2418</v>
      </c>
      <c r="D20" s="11">
        <v>2295</v>
      </c>
      <c r="E20" s="206">
        <v>94.9</v>
      </c>
    </row>
    <row r="21" spans="1:5" ht="15" customHeight="1" x14ac:dyDescent="0.15">
      <c r="A21" s="457"/>
      <c r="B21" s="205" t="s">
        <v>275</v>
      </c>
      <c r="C21" s="130">
        <v>2919</v>
      </c>
      <c r="D21" s="11">
        <v>2614</v>
      </c>
      <c r="E21" s="206">
        <v>89.6</v>
      </c>
    </row>
    <row r="22" spans="1:5" ht="15" customHeight="1" x14ac:dyDescent="0.15">
      <c r="A22" s="457"/>
      <c r="B22" s="205" t="s">
        <v>276</v>
      </c>
      <c r="C22" s="130">
        <v>4836</v>
      </c>
      <c r="D22" s="11">
        <v>4352</v>
      </c>
      <c r="E22" s="206">
        <v>90</v>
      </c>
    </row>
    <row r="23" spans="1:5" ht="15" customHeight="1" x14ac:dyDescent="0.15">
      <c r="A23" s="457"/>
      <c r="B23" s="205" t="s">
        <v>277</v>
      </c>
      <c r="C23" s="130">
        <v>5062</v>
      </c>
      <c r="D23" s="11">
        <v>5758</v>
      </c>
      <c r="E23" s="206">
        <v>113.7</v>
      </c>
    </row>
    <row r="24" spans="1:5" ht="15" customHeight="1" x14ac:dyDescent="0.15">
      <c r="A24" s="458"/>
      <c r="B24" s="205" t="s">
        <v>278</v>
      </c>
      <c r="C24" s="210">
        <v>2700</v>
      </c>
      <c r="D24" s="16">
        <v>3056</v>
      </c>
      <c r="E24" s="211">
        <v>113.2</v>
      </c>
    </row>
    <row r="25" spans="1:5" ht="15" customHeight="1" x14ac:dyDescent="0.15">
      <c r="A25" s="212" t="s">
        <v>279</v>
      </c>
      <c r="B25" s="213" t="s">
        <v>280</v>
      </c>
      <c r="C25" s="130">
        <v>3002</v>
      </c>
      <c r="D25" s="11">
        <v>4019</v>
      </c>
      <c r="E25" s="206">
        <v>133.9</v>
      </c>
    </row>
    <row r="26" spans="1:5" ht="15" customHeight="1" x14ac:dyDescent="0.15">
      <c r="A26" s="214"/>
      <c r="B26" s="205" t="s">
        <v>281</v>
      </c>
      <c r="C26" s="130">
        <v>2959</v>
      </c>
      <c r="D26" s="11">
        <v>2171</v>
      </c>
      <c r="E26" s="206">
        <v>73.3</v>
      </c>
    </row>
    <row r="27" spans="1:5" ht="15" customHeight="1" x14ac:dyDescent="0.15">
      <c r="A27" s="215"/>
      <c r="B27" s="216" t="s">
        <v>282</v>
      </c>
      <c r="C27" s="210">
        <v>4647</v>
      </c>
      <c r="D27" s="16">
        <v>1772</v>
      </c>
      <c r="E27" s="211">
        <v>38.1</v>
      </c>
    </row>
    <row r="28" spans="1:5" s="218" customFormat="1" ht="15" customHeight="1" x14ac:dyDescent="0.15">
      <c r="A28" s="217" t="s">
        <v>283</v>
      </c>
      <c r="B28" s="205" t="s">
        <v>284</v>
      </c>
      <c r="C28" s="118">
        <v>87974</v>
      </c>
      <c r="D28" s="74">
        <v>46504</v>
      </c>
      <c r="E28" s="206">
        <v>52.9</v>
      </c>
    </row>
    <row r="29" spans="1:5" s="218" customFormat="1" ht="15" customHeight="1" x14ac:dyDescent="0.15">
      <c r="A29" s="217"/>
      <c r="B29" s="205" t="s">
        <v>285</v>
      </c>
      <c r="C29" s="118">
        <v>12593</v>
      </c>
      <c r="D29" s="74">
        <v>2330</v>
      </c>
      <c r="E29" s="206">
        <v>18.5</v>
      </c>
    </row>
    <row r="30" spans="1:5" s="218" customFormat="1" ht="15" customHeight="1" x14ac:dyDescent="0.15">
      <c r="A30" s="450" t="s">
        <v>286</v>
      </c>
      <c r="B30" s="219" t="s">
        <v>287</v>
      </c>
      <c r="C30" s="452">
        <v>344678</v>
      </c>
      <c r="D30" s="79">
        <v>278631</v>
      </c>
      <c r="E30" s="220">
        <v>80.8</v>
      </c>
    </row>
    <row r="31" spans="1:5" s="218" customFormat="1" ht="15" customHeight="1" x14ac:dyDescent="0.15">
      <c r="A31" s="451"/>
      <c r="B31" s="221" t="s">
        <v>288</v>
      </c>
      <c r="C31" s="391"/>
      <c r="D31" s="74">
        <v>272060</v>
      </c>
      <c r="E31" s="222">
        <v>78.900000000000006</v>
      </c>
    </row>
    <row r="32" spans="1:5" s="218" customFormat="1" ht="15" customHeight="1" x14ac:dyDescent="0.15">
      <c r="A32" s="217"/>
      <c r="B32" s="221" t="s">
        <v>289</v>
      </c>
      <c r="C32" s="391"/>
      <c r="D32" s="74">
        <v>228123</v>
      </c>
      <c r="E32" s="222">
        <v>66.2</v>
      </c>
    </row>
    <row r="33" spans="1:5" s="218" customFormat="1" ht="15" customHeight="1" x14ac:dyDescent="0.15">
      <c r="A33" s="217"/>
      <c r="B33" s="221" t="s">
        <v>290</v>
      </c>
      <c r="C33" s="391"/>
      <c r="D33" s="74">
        <v>152082</v>
      </c>
      <c r="E33" s="222">
        <v>44.1</v>
      </c>
    </row>
    <row r="34" spans="1:5" s="218" customFormat="1" ht="15" customHeight="1" x14ac:dyDescent="0.15">
      <c r="A34" s="223"/>
      <c r="B34" s="224" t="s">
        <v>291</v>
      </c>
      <c r="C34" s="453"/>
      <c r="D34" s="95">
        <v>76988</v>
      </c>
      <c r="E34" s="225">
        <v>22.3</v>
      </c>
    </row>
    <row r="35" spans="1:5" s="218" customFormat="1" ht="15" customHeight="1" x14ac:dyDescent="0.15">
      <c r="A35" s="3" t="s">
        <v>292</v>
      </c>
      <c r="B35" s="2"/>
      <c r="C35" s="2"/>
      <c r="D35" s="2"/>
    </row>
    <row r="36" spans="1:5" ht="15" customHeight="1" x14ac:dyDescent="0.15">
      <c r="A36" s="3" t="s">
        <v>293</v>
      </c>
      <c r="E36" s="3"/>
    </row>
    <row r="37" spans="1:5" ht="15" customHeight="1" x14ac:dyDescent="0.15">
      <c r="A37" s="3" t="s">
        <v>294</v>
      </c>
      <c r="E37" s="3"/>
    </row>
    <row r="38" spans="1:5" ht="15" customHeight="1" x14ac:dyDescent="0.15">
      <c r="A38" s="3" t="s">
        <v>295</v>
      </c>
    </row>
    <row r="39" spans="1:5" ht="15" customHeight="1" x14ac:dyDescent="0.15">
      <c r="A39" s="3" t="s">
        <v>296</v>
      </c>
    </row>
    <row r="40" spans="1:5" ht="15" customHeight="1" x14ac:dyDescent="0.15">
      <c r="A40" s="3" t="s">
        <v>297</v>
      </c>
    </row>
    <row r="41" spans="1:5" ht="15" customHeight="1" x14ac:dyDescent="0.15">
      <c r="E41" s="226" t="s">
        <v>124</v>
      </c>
    </row>
  </sheetData>
  <mergeCells count="7">
    <mergeCell ref="E8:E10"/>
    <mergeCell ref="A30:A31"/>
    <mergeCell ref="C30:C34"/>
    <mergeCell ref="A5:B5"/>
    <mergeCell ref="A6:A24"/>
    <mergeCell ref="C6:C7"/>
    <mergeCell ref="C8:C10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D9"/>
  <sheetViews>
    <sheetView zoomScale="110" zoomScaleNormal="110" workbookViewId="0"/>
  </sheetViews>
  <sheetFormatPr defaultColWidth="8.875" defaultRowHeight="15" customHeight="1" x14ac:dyDescent="0.15"/>
  <cols>
    <col min="1" max="1" width="26.25" style="3" customWidth="1"/>
    <col min="2" max="2" width="3.75" style="3" customWidth="1"/>
    <col min="3" max="3" width="26.25" style="3" customWidth="1"/>
    <col min="4" max="4" width="30" style="3" customWidth="1"/>
    <col min="5" max="16384" width="8.875" style="3"/>
  </cols>
  <sheetData>
    <row r="1" spans="1:4" ht="15" customHeight="1" x14ac:dyDescent="0.15">
      <c r="A1" s="355" t="s">
        <v>516</v>
      </c>
    </row>
    <row r="3" spans="1:4" ht="15" customHeight="1" x14ac:dyDescent="0.15">
      <c r="A3" s="71" t="s">
        <v>298</v>
      </c>
    </row>
    <row r="4" spans="1:4" ht="15" customHeight="1" x14ac:dyDescent="0.15">
      <c r="A4" s="227" t="s">
        <v>299</v>
      </c>
    </row>
    <row r="5" spans="1:4" ht="15" customHeight="1" x14ac:dyDescent="0.15">
      <c r="A5" s="92" t="s">
        <v>3</v>
      </c>
      <c r="B5" s="387" t="s">
        <v>300</v>
      </c>
      <c r="C5" s="366"/>
      <c r="D5" s="7" t="s">
        <v>301</v>
      </c>
    </row>
    <row r="6" spans="1:4" ht="15" customHeight="1" x14ac:dyDescent="0.15">
      <c r="A6" s="228" t="s">
        <v>302</v>
      </c>
      <c r="B6" s="461" t="s">
        <v>303</v>
      </c>
      <c r="C6" s="463">
        <v>21013.9</v>
      </c>
      <c r="D6" s="229">
        <v>28942.526999999998</v>
      </c>
    </row>
    <row r="7" spans="1:4" ht="15" customHeight="1" x14ac:dyDescent="0.15">
      <c r="A7" s="230" t="s">
        <v>304</v>
      </c>
      <c r="B7" s="462"/>
      <c r="C7" s="464"/>
      <c r="D7" s="231">
        <v>2075.11</v>
      </c>
    </row>
    <row r="8" spans="1:4" ht="15" customHeight="1" x14ac:dyDescent="0.15">
      <c r="A8" s="228" t="s">
        <v>305</v>
      </c>
      <c r="B8" s="232"/>
      <c r="C8" s="233">
        <v>2107</v>
      </c>
      <c r="D8" s="234">
        <v>901.39</v>
      </c>
    </row>
    <row r="9" spans="1:4" ht="15" customHeight="1" x14ac:dyDescent="0.15">
      <c r="D9" s="91" t="s">
        <v>306</v>
      </c>
    </row>
  </sheetData>
  <mergeCells count="3">
    <mergeCell ref="B5:C5"/>
    <mergeCell ref="B6:B7"/>
    <mergeCell ref="C6:C7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H25"/>
  <sheetViews>
    <sheetView zoomScale="110" zoomScaleNormal="110" workbookViewId="0"/>
  </sheetViews>
  <sheetFormatPr defaultColWidth="8.875" defaultRowHeight="15" customHeight="1" x14ac:dyDescent="0.15"/>
  <cols>
    <col min="1" max="1" width="7.5" style="24" customWidth="1"/>
    <col min="2" max="2" width="18.75" style="24" customWidth="1"/>
    <col min="3" max="8" width="10" style="24" customWidth="1"/>
    <col min="9" max="16384" width="8.875" style="24"/>
  </cols>
  <sheetData>
    <row r="1" spans="1:8" ht="15" customHeight="1" x14ac:dyDescent="0.15">
      <c r="A1" s="355" t="s">
        <v>516</v>
      </c>
    </row>
    <row r="3" spans="1:8" ht="15" customHeight="1" x14ac:dyDescent="0.15">
      <c r="A3" s="171" t="s">
        <v>307</v>
      </c>
    </row>
    <row r="4" spans="1:8" ht="15" customHeight="1" x14ac:dyDescent="0.15">
      <c r="A4" s="25" t="s">
        <v>308</v>
      </c>
      <c r="B4" s="27"/>
      <c r="C4" s="27"/>
      <c r="D4" s="235"/>
      <c r="E4" s="235"/>
      <c r="F4" s="235"/>
      <c r="G4" s="235"/>
      <c r="H4" s="28" t="s">
        <v>23</v>
      </c>
    </row>
    <row r="5" spans="1:8" ht="15" customHeight="1" x14ac:dyDescent="0.15">
      <c r="A5" s="374" t="s">
        <v>309</v>
      </c>
      <c r="B5" s="422"/>
      <c r="C5" s="373" t="s">
        <v>310</v>
      </c>
      <c r="D5" s="422"/>
      <c r="E5" s="373" t="s">
        <v>6</v>
      </c>
      <c r="F5" s="422"/>
      <c r="G5" s="373" t="s">
        <v>311</v>
      </c>
      <c r="H5" s="374"/>
    </row>
    <row r="6" spans="1:8" ht="15" customHeight="1" x14ac:dyDescent="0.15">
      <c r="A6" s="473" t="s">
        <v>312</v>
      </c>
      <c r="B6" s="474"/>
      <c r="C6" s="109">
        <v>630</v>
      </c>
      <c r="D6" s="236">
        <v>27</v>
      </c>
      <c r="E6" s="109">
        <v>624</v>
      </c>
      <c r="F6" s="236">
        <v>28</v>
      </c>
      <c r="G6" s="109">
        <v>634</v>
      </c>
      <c r="H6" s="236">
        <v>31</v>
      </c>
    </row>
    <row r="7" spans="1:8" ht="15" customHeight="1" x14ac:dyDescent="0.15">
      <c r="A7" s="475" t="s">
        <v>313</v>
      </c>
      <c r="B7" s="476"/>
      <c r="C7" s="237">
        <v>90</v>
      </c>
      <c r="D7" s="238"/>
      <c r="E7" s="237">
        <v>93</v>
      </c>
      <c r="F7" s="239">
        <v>1</v>
      </c>
      <c r="G7" s="237">
        <v>94</v>
      </c>
      <c r="H7" s="239">
        <v>2</v>
      </c>
    </row>
    <row r="8" spans="1:8" ht="15" customHeight="1" x14ac:dyDescent="0.15">
      <c r="A8" s="465" t="s">
        <v>314</v>
      </c>
      <c r="B8" s="33" t="s">
        <v>315</v>
      </c>
      <c r="C8" s="37">
        <v>29</v>
      </c>
      <c r="D8" s="240">
        <v>5</v>
      </c>
      <c r="E8" s="37">
        <v>33</v>
      </c>
      <c r="F8" s="240">
        <v>4</v>
      </c>
      <c r="G8" s="37">
        <v>35</v>
      </c>
      <c r="H8" s="240">
        <v>4</v>
      </c>
    </row>
    <row r="9" spans="1:8" ht="15" customHeight="1" x14ac:dyDescent="0.15">
      <c r="A9" s="466"/>
      <c r="B9" s="33" t="s">
        <v>314</v>
      </c>
      <c r="C9" s="37">
        <v>344</v>
      </c>
      <c r="D9" s="240">
        <v>21</v>
      </c>
      <c r="E9" s="37">
        <v>342</v>
      </c>
      <c r="F9" s="240">
        <v>21</v>
      </c>
      <c r="G9" s="37">
        <v>346</v>
      </c>
      <c r="H9" s="240">
        <v>23</v>
      </c>
    </row>
    <row r="10" spans="1:8" ht="15" customHeight="1" x14ac:dyDescent="0.15">
      <c r="A10" s="466"/>
      <c r="B10" s="33" t="s">
        <v>316</v>
      </c>
      <c r="C10" s="37">
        <v>0</v>
      </c>
      <c r="D10" s="241"/>
      <c r="E10" s="37">
        <v>0</v>
      </c>
      <c r="F10" s="241"/>
      <c r="G10" s="37">
        <v>0</v>
      </c>
      <c r="H10" s="241"/>
    </row>
    <row r="11" spans="1:8" ht="15" customHeight="1" x14ac:dyDescent="0.15">
      <c r="A11" s="465" t="s">
        <v>317</v>
      </c>
      <c r="B11" s="242" t="s">
        <v>318</v>
      </c>
      <c r="C11" s="102">
        <v>14</v>
      </c>
      <c r="D11" s="243">
        <v>1</v>
      </c>
      <c r="E11" s="102">
        <v>13</v>
      </c>
      <c r="F11" s="244"/>
      <c r="G11" s="102">
        <v>13</v>
      </c>
      <c r="H11" s="244"/>
    </row>
    <row r="12" spans="1:8" ht="15" customHeight="1" x14ac:dyDescent="0.15">
      <c r="A12" s="467"/>
      <c r="B12" s="33" t="s">
        <v>319</v>
      </c>
      <c r="C12" s="37">
        <v>4</v>
      </c>
      <c r="D12" s="241"/>
      <c r="E12" s="37">
        <v>3</v>
      </c>
      <c r="F12" s="241"/>
      <c r="G12" s="37">
        <v>3</v>
      </c>
      <c r="H12" s="241"/>
    </row>
    <row r="13" spans="1:8" ht="15" customHeight="1" x14ac:dyDescent="0.15">
      <c r="A13" s="467"/>
      <c r="B13" s="33" t="s">
        <v>320</v>
      </c>
      <c r="C13" s="37">
        <v>2</v>
      </c>
      <c r="D13" s="241"/>
      <c r="E13" s="37">
        <v>2</v>
      </c>
      <c r="F13" s="241"/>
      <c r="G13" s="37">
        <v>2</v>
      </c>
      <c r="H13" s="241"/>
    </row>
    <row r="14" spans="1:8" ht="15" customHeight="1" x14ac:dyDescent="0.15">
      <c r="A14" s="467"/>
      <c r="B14" s="33" t="s">
        <v>321</v>
      </c>
      <c r="C14" s="37">
        <v>21</v>
      </c>
      <c r="D14" s="241"/>
      <c r="E14" s="37">
        <v>21</v>
      </c>
      <c r="F14" s="241"/>
      <c r="G14" s="37">
        <v>21</v>
      </c>
      <c r="H14" s="241"/>
    </row>
    <row r="15" spans="1:8" ht="15" customHeight="1" x14ac:dyDescent="0.15">
      <c r="A15" s="467"/>
      <c r="B15" s="33" t="s">
        <v>322</v>
      </c>
      <c r="C15" s="37">
        <v>24</v>
      </c>
      <c r="D15" s="241"/>
      <c r="E15" s="37">
        <v>22</v>
      </c>
      <c r="F15" s="241"/>
      <c r="G15" s="37">
        <v>24</v>
      </c>
      <c r="H15" s="241"/>
    </row>
    <row r="16" spans="1:8" ht="15" customHeight="1" x14ac:dyDescent="0.15">
      <c r="A16" s="467"/>
      <c r="B16" s="33" t="s">
        <v>323</v>
      </c>
      <c r="C16" s="37">
        <v>4</v>
      </c>
      <c r="D16" s="241"/>
      <c r="E16" s="37">
        <v>3</v>
      </c>
      <c r="F16" s="241"/>
      <c r="G16" s="37">
        <v>3</v>
      </c>
      <c r="H16" s="241"/>
    </row>
    <row r="17" spans="1:8" ht="15" customHeight="1" x14ac:dyDescent="0.15">
      <c r="A17" s="467"/>
      <c r="B17" s="33" t="s">
        <v>324</v>
      </c>
      <c r="C17" s="37">
        <v>25</v>
      </c>
      <c r="D17" s="241"/>
      <c r="E17" s="37">
        <v>22</v>
      </c>
      <c r="F17" s="241"/>
      <c r="G17" s="37">
        <v>22</v>
      </c>
      <c r="H17" s="240">
        <v>1</v>
      </c>
    </row>
    <row r="18" spans="1:8" ht="15" customHeight="1" x14ac:dyDescent="0.15">
      <c r="A18" s="467"/>
      <c r="B18" s="33" t="s">
        <v>325</v>
      </c>
      <c r="C18" s="37">
        <v>5</v>
      </c>
      <c r="D18" s="241"/>
      <c r="E18" s="37">
        <v>4</v>
      </c>
      <c r="F18" s="240">
        <v>1</v>
      </c>
      <c r="G18" s="37">
        <v>5</v>
      </c>
      <c r="H18" s="241"/>
    </row>
    <row r="19" spans="1:8" ht="15" customHeight="1" x14ac:dyDescent="0.15">
      <c r="A19" s="468"/>
      <c r="B19" s="245" t="s">
        <v>326</v>
      </c>
      <c r="C19" s="105">
        <v>2</v>
      </c>
      <c r="D19" s="246"/>
      <c r="E19" s="105">
        <v>2</v>
      </c>
      <c r="F19" s="246"/>
      <c r="G19" s="105">
        <v>2</v>
      </c>
      <c r="H19" s="246"/>
    </row>
    <row r="20" spans="1:8" ht="15" customHeight="1" x14ac:dyDescent="0.15">
      <c r="A20" s="469" t="s">
        <v>327</v>
      </c>
      <c r="B20" s="242" t="s">
        <v>328</v>
      </c>
      <c r="C20" s="102">
        <v>32</v>
      </c>
      <c r="D20" s="244"/>
      <c r="E20" s="102">
        <v>31</v>
      </c>
      <c r="F20" s="243">
        <v>1</v>
      </c>
      <c r="G20" s="102">
        <v>31</v>
      </c>
      <c r="H20" s="243">
        <v>1</v>
      </c>
    </row>
    <row r="21" spans="1:8" ht="15" customHeight="1" x14ac:dyDescent="0.15">
      <c r="A21" s="470"/>
      <c r="B21" s="245" t="s">
        <v>329</v>
      </c>
      <c r="C21" s="105">
        <v>9</v>
      </c>
      <c r="D21" s="246"/>
      <c r="E21" s="105">
        <v>8</v>
      </c>
      <c r="F21" s="246"/>
      <c r="G21" s="105">
        <v>8</v>
      </c>
      <c r="H21" s="246"/>
    </row>
    <row r="22" spans="1:8" ht="15" customHeight="1" x14ac:dyDescent="0.15">
      <c r="A22" s="471" t="s">
        <v>330</v>
      </c>
      <c r="B22" s="33" t="s">
        <v>331</v>
      </c>
      <c r="C22" s="37">
        <v>15</v>
      </c>
      <c r="D22" s="241"/>
      <c r="E22" s="37">
        <v>15</v>
      </c>
      <c r="F22" s="241"/>
      <c r="G22" s="37">
        <v>15</v>
      </c>
      <c r="H22" s="241"/>
    </row>
    <row r="23" spans="1:8" ht="15" customHeight="1" x14ac:dyDescent="0.15">
      <c r="A23" s="472"/>
      <c r="B23" s="247" t="s">
        <v>332</v>
      </c>
      <c r="C23" s="37">
        <v>10</v>
      </c>
      <c r="D23" s="241"/>
      <c r="E23" s="37">
        <v>10</v>
      </c>
      <c r="F23" s="241"/>
      <c r="G23" s="37">
        <v>10</v>
      </c>
      <c r="H23" s="241"/>
    </row>
    <row r="24" spans="1:8" ht="15" customHeight="1" x14ac:dyDescent="0.15">
      <c r="A24" s="248" t="s">
        <v>333</v>
      </c>
      <c r="B24" s="248"/>
      <c r="C24" s="248"/>
      <c r="D24" s="249"/>
      <c r="E24" s="249"/>
      <c r="F24" s="249"/>
      <c r="G24" s="249"/>
      <c r="H24" s="249" t="s">
        <v>334</v>
      </c>
    </row>
    <row r="25" spans="1:8" ht="15" customHeight="1" x14ac:dyDescent="0.15">
      <c r="A25" s="24" t="s">
        <v>335</v>
      </c>
    </row>
  </sheetData>
  <mergeCells count="10">
    <mergeCell ref="C5:D5"/>
    <mergeCell ref="E5:F5"/>
    <mergeCell ref="G5:H5"/>
    <mergeCell ref="A6:B6"/>
    <mergeCell ref="A7:B7"/>
    <mergeCell ref="A8:A10"/>
    <mergeCell ref="A11:A19"/>
    <mergeCell ref="A20:A21"/>
    <mergeCell ref="A22:A23"/>
    <mergeCell ref="A5:B5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pageSetUpPr fitToPage="1"/>
  </sheetPr>
  <dimension ref="A1:H43"/>
  <sheetViews>
    <sheetView zoomScale="110" zoomScaleNormal="110" workbookViewId="0"/>
  </sheetViews>
  <sheetFormatPr defaultColWidth="8.875" defaultRowHeight="15" customHeight="1" x14ac:dyDescent="0.15"/>
  <cols>
    <col min="1" max="2" width="15" style="24" customWidth="1"/>
    <col min="3" max="5" width="8.75" style="24" customWidth="1"/>
    <col min="6" max="8" width="10" style="24" customWidth="1"/>
    <col min="9" max="16384" width="8.875" style="24"/>
  </cols>
  <sheetData>
    <row r="1" spans="1:8" ht="15" customHeight="1" x14ac:dyDescent="0.15">
      <c r="A1" s="355" t="s">
        <v>516</v>
      </c>
    </row>
    <row r="3" spans="1:8" ht="15" customHeight="1" x14ac:dyDescent="0.15">
      <c r="A3" s="171" t="s">
        <v>336</v>
      </c>
      <c r="D3" s="250"/>
      <c r="E3" s="250"/>
      <c r="F3" s="250"/>
      <c r="G3" s="250"/>
      <c r="H3" s="250"/>
    </row>
    <row r="4" spans="1:8" ht="15" customHeight="1" x14ac:dyDescent="0.15">
      <c r="A4" s="488" t="s">
        <v>337</v>
      </c>
      <c r="B4" s="489"/>
      <c r="H4" s="28" t="s">
        <v>23</v>
      </c>
    </row>
    <row r="5" spans="1:8" s="251" customFormat="1" ht="15" customHeight="1" x14ac:dyDescent="0.15">
      <c r="A5" s="433" t="s">
        <v>338</v>
      </c>
      <c r="B5" s="490"/>
      <c r="C5" s="373" t="s">
        <v>339</v>
      </c>
      <c r="D5" s="374"/>
      <c r="E5" s="422"/>
      <c r="F5" s="429" t="s">
        <v>340</v>
      </c>
      <c r="G5" s="429" t="s">
        <v>341</v>
      </c>
      <c r="H5" s="424" t="s">
        <v>342</v>
      </c>
    </row>
    <row r="6" spans="1:8" ht="15" customHeight="1" x14ac:dyDescent="0.15">
      <c r="A6" s="445"/>
      <c r="B6" s="491"/>
      <c r="C6" s="99" t="s">
        <v>343</v>
      </c>
      <c r="D6" s="99" t="s">
        <v>344</v>
      </c>
      <c r="E6" s="98" t="s">
        <v>345</v>
      </c>
      <c r="F6" s="492"/>
      <c r="G6" s="493"/>
      <c r="H6" s="487"/>
    </row>
    <row r="7" spans="1:8" ht="15" customHeight="1" x14ac:dyDescent="0.15">
      <c r="A7" s="482" t="s">
        <v>346</v>
      </c>
      <c r="B7" s="483"/>
      <c r="C7" s="252">
        <v>94</v>
      </c>
      <c r="D7" s="252">
        <v>107</v>
      </c>
      <c r="E7" s="252">
        <f>SUM(C7:D7)</f>
        <v>201</v>
      </c>
      <c r="F7" s="253">
        <v>117.1</v>
      </c>
      <c r="G7" s="254">
        <f>F7/481*100</f>
        <v>24.345114345114343</v>
      </c>
      <c r="H7" s="254">
        <v>1</v>
      </c>
    </row>
    <row r="8" spans="1:8" ht="15" customHeight="1" x14ac:dyDescent="0.15">
      <c r="A8" s="484" t="s">
        <v>347</v>
      </c>
      <c r="B8" s="255" t="s">
        <v>348</v>
      </c>
      <c r="C8" s="256">
        <v>13</v>
      </c>
      <c r="D8" s="256">
        <v>0</v>
      </c>
      <c r="E8" s="256">
        <f t="shared" ref="E8:E37" si="0">SUM(C8:D8)</f>
        <v>13</v>
      </c>
      <c r="F8" s="257">
        <v>13</v>
      </c>
      <c r="G8" s="258">
        <f>F8/481*100</f>
        <v>2.7027027027027026</v>
      </c>
      <c r="H8" s="258">
        <f>IFERROR(E8/$F$7,"")</f>
        <v>0.11101622544833477</v>
      </c>
    </row>
    <row r="9" spans="1:8" ht="15" customHeight="1" x14ac:dyDescent="0.15">
      <c r="A9" s="485"/>
      <c r="B9" s="259" t="s">
        <v>319</v>
      </c>
      <c r="C9" s="252">
        <v>3</v>
      </c>
      <c r="D9" s="252">
        <v>0</v>
      </c>
      <c r="E9" s="252">
        <f t="shared" si="0"/>
        <v>3</v>
      </c>
      <c r="F9" s="253">
        <v>3</v>
      </c>
      <c r="G9" s="254">
        <f>F9/481*100</f>
        <v>0.62370062370062374</v>
      </c>
      <c r="H9" s="254">
        <f t="shared" ref="H9:H39" si="1">IFERROR(E9/$F$7,"")</f>
        <v>2.5619128949615714E-2</v>
      </c>
    </row>
    <row r="10" spans="1:8" ht="15" customHeight="1" x14ac:dyDescent="0.15">
      <c r="A10" s="485"/>
      <c r="B10" s="259" t="s">
        <v>320</v>
      </c>
      <c r="C10" s="252">
        <v>2</v>
      </c>
      <c r="D10" s="252">
        <v>0</v>
      </c>
      <c r="E10" s="252">
        <f t="shared" si="0"/>
        <v>2</v>
      </c>
      <c r="F10" s="253">
        <v>2</v>
      </c>
      <c r="G10" s="254">
        <f>F10/481*100</f>
        <v>0.41580041580041582</v>
      </c>
      <c r="H10" s="254">
        <f t="shared" si="1"/>
        <v>1.7079419299743808E-2</v>
      </c>
    </row>
    <row r="11" spans="1:8" ht="15" customHeight="1" x14ac:dyDescent="0.15">
      <c r="A11" s="485"/>
      <c r="B11" s="259" t="s">
        <v>223</v>
      </c>
      <c r="C11" s="252">
        <v>0</v>
      </c>
      <c r="D11" s="252">
        <v>2</v>
      </c>
      <c r="E11" s="252">
        <f t="shared" si="0"/>
        <v>2</v>
      </c>
      <c r="F11" s="253">
        <v>1.7</v>
      </c>
      <c r="G11" s="254">
        <f>F11/481*100</f>
        <v>0.35343035343035339</v>
      </c>
      <c r="H11" s="254">
        <f t="shared" si="1"/>
        <v>1.7079419299743808E-2</v>
      </c>
    </row>
    <row r="12" spans="1:8" ht="15" customHeight="1" x14ac:dyDescent="0.15">
      <c r="A12" s="486"/>
      <c r="B12" s="260" t="s">
        <v>345</v>
      </c>
      <c r="C12" s="261">
        <f>SUM(C8:C11)</f>
        <v>18</v>
      </c>
      <c r="D12" s="261">
        <f>SUM(D8:D11)</f>
        <v>2</v>
      </c>
      <c r="E12" s="261">
        <f>SUM(E8:E11)</f>
        <v>20</v>
      </c>
      <c r="F12" s="262">
        <f>SUM(F8:F11)</f>
        <v>19.7</v>
      </c>
      <c r="G12" s="263">
        <f>SUM(G8:G11)</f>
        <v>4.0956340956340958</v>
      </c>
      <c r="H12" s="263">
        <f t="shared" si="1"/>
        <v>0.17079419299743809</v>
      </c>
    </row>
    <row r="13" spans="1:8" ht="15" customHeight="1" x14ac:dyDescent="0.15">
      <c r="A13" s="478" t="s">
        <v>349</v>
      </c>
      <c r="B13" s="259" t="s">
        <v>321</v>
      </c>
      <c r="C13" s="252">
        <v>21</v>
      </c>
      <c r="D13" s="252">
        <v>0</v>
      </c>
      <c r="E13" s="252">
        <f t="shared" si="0"/>
        <v>21</v>
      </c>
      <c r="F13" s="253">
        <v>21</v>
      </c>
      <c r="G13" s="254">
        <f>F13/481*100</f>
        <v>4.3659043659043659</v>
      </c>
      <c r="H13" s="254">
        <f t="shared" si="1"/>
        <v>0.17933390264731</v>
      </c>
    </row>
    <row r="14" spans="1:8" ht="15" customHeight="1" x14ac:dyDescent="0.15">
      <c r="A14" s="478"/>
      <c r="B14" s="259" t="s">
        <v>223</v>
      </c>
      <c r="C14" s="252">
        <v>0</v>
      </c>
      <c r="D14" s="252">
        <v>5</v>
      </c>
      <c r="E14" s="252">
        <f t="shared" si="0"/>
        <v>5</v>
      </c>
      <c r="F14" s="253">
        <v>4.4000000000000004</v>
      </c>
      <c r="G14" s="254">
        <f>F14/481*100</f>
        <v>0.91476091476091481</v>
      </c>
      <c r="H14" s="254">
        <f t="shared" si="1"/>
        <v>4.2698548249359522E-2</v>
      </c>
    </row>
    <row r="15" spans="1:8" ht="15" customHeight="1" x14ac:dyDescent="0.15">
      <c r="A15" s="478"/>
      <c r="B15" s="264" t="s">
        <v>345</v>
      </c>
      <c r="C15" s="252">
        <f>SUM(C13:C14)</f>
        <v>21</v>
      </c>
      <c r="D15" s="252">
        <f>SUM(D13:D14)</f>
        <v>5</v>
      </c>
      <c r="E15" s="252">
        <f>SUM(E13:E14)</f>
        <v>26</v>
      </c>
      <c r="F15" s="253">
        <f>SUM(F13:F14)</f>
        <v>25.4</v>
      </c>
      <c r="G15" s="254">
        <f>SUM(G13:G14)</f>
        <v>5.2806652806652803</v>
      </c>
      <c r="H15" s="254">
        <f t="shared" si="1"/>
        <v>0.22203245089666954</v>
      </c>
    </row>
    <row r="16" spans="1:8" ht="15" customHeight="1" x14ac:dyDescent="0.15">
      <c r="A16" s="477" t="s">
        <v>350</v>
      </c>
      <c r="B16" s="255" t="s">
        <v>322</v>
      </c>
      <c r="C16" s="256">
        <v>24</v>
      </c>
      <c r="D16" s="256">
        <v>9</v>
      </c>
      <c r="E16" s="256">
        <f t="shared" si="0"/>
        <v>33</v>
      </c>
      <c r="F16" s="257">
        <v>30.7</v>
      </c>
      <c r="G16" s="258">
        <f>F16/481*100</f>
        <v>6.382536382536383</v>
      </c>
      <c r="H16" s="258">
        <f t="shared" si="1"/>
        <v>0.28181041844577287</v>
      </c>
    </row>
    <row r="17" spans="1:8" ht="15" customHeight="1" x14ac:dyDescent="0.15">
      <c r="A17" s="485"/>
      <c r="B17" s="259" t="s">
        <v>223</v>
      </c>
      <c r="C17" s="252">
        <v>0</v>
      </c>
      <c r="D17" s="252">
        <v>2</v>
      </c>
      <c r="E17" s="252">
        <f t="shared" si="0"/>
        <v>2</v>
      </c>
      <c r="F17" s="253">
        <v>1.7</v>
      </c>
      <c r="G17" s="254">
        <f>F17/481*100</f>
        <v>0.35343035343035339</v>
      </c>
      <c r="H17" s="254">
        <f t="shared" si="1"/>
        <v>1.7079419299743808E-2</v>
      </c>
    </row>
    <row r="18" spans="1:8" ht="15" customHeight="1" x14ac:dyDescent="0.15">
      <c r="A18" s="486"/>
      <c r="B18" s="260" t="s">
        <v>345</v>
      </c>
      <c r="C18" s="261">
        <f>SUM(C16:C17)</f>
        <v>24</v>
      </c>
      <c r="D18" s="261">
        <f>SUM(D16:D17)</f>
        <v>11</v>
      </c>
      <c r="E18" s="261">
        <f>SUM(E16:E17)</f>
        <v>35</v>
      </c>
      <c r="F18" s="262">
        <f>SUM(F16:F17)</f>
        <v>32.4</v>
      </c>
      <c r="G18" s="263">
        <f>SUM(G16:G17)</f>
        <v>6.7359667359667368</v>
      </c>
      <c r="H18" s="263">
        <f t="shared" si="1"/>
        <v>0.29888983774551664</v>
      </c>
    </row>
    <row r="19" spans="1:8" ht="15" customHeight="1" x14ac:dyDescent="0.15">
      <c r="A19" s="265" t="s">
        <v>351</v>
      </c>
      <c r="B19" s="259" t="s">
        <v>352</v>
      </c>
      <c r="C19" s="252">
        <v>3</v>
      </c>
      <c r="D19" s="252">
        <v>0</v>
      </c>
      <c r="E19" s="252">
        <f t="shared" si="0"/>
        <v>3</v>
      </c>
      <c r="F19" s="253">
        <v>3</v>
      </c>
      <c r="G19" s="266">
        <f>F19/481*100</f>
        <v>0.62370062370062374</v>
      </c>
      <c r="H19" s="254">
        <f t="shared" si="1"/>
        <v>2.5619128949615714E-2</v>
      </c>
    </row>
    <row r="20" spans="1:8" ht="15" customHeight="1" x14ac:dyDescent="0.15">
      <c r="A20" s="477" t="s">
        <v>353</v>
      </c>
      <c r="B20" s="255" t="s">
        <v>324</v>
      </c>
      <c r="C20" s="256">
        <v>22</v>
      </c>
      <c r="D20" s="256">
        <v>5</v>
      </c>
      <c r="E20" s="256">
        <f t="shared" si="0"/>
        <v>27</v>
      </c>
      <c r="F20" s="257">
        <v>25.9</v>
      </c>
      <c r="G20" s="254">
        <f>F20/481*100</f>
        <v>5.3846153846153841</v>
      </c>
      <c r="H20" s="258">
        <f t="shared" si="1"/>
        <v>0.23057216054654142</v>
      </c>
    </row>
    <row r="21" spans="1:8" ht="15" customHeight="1" x14ac:dyDescent="0.15">
      <c r="A21" s="478"/>
      <c r="B21" s="259" t="s">
        <v>223</v>
      </c>
      <c r="C21" s="252">
        <v>0</v>
      </c>
      <c r="D21" s="252">
        <v>2</v>
      </c>
      <c r="E21" s="252">
        <f t="shared" si="0"/>
        <v>2</v>
      </c>
      <c r="F21" s="253">
        <v>1.6</v>
      </c>
      <c r="G21" s="254">
        <f>F21/481*100</f>
        <v>0.33264033264033266</v>
      </c>
      <c r="H21" s="254">
        <f t="shared" si="1"/>
        <v>1.7079419299743808E-2</v>
      </c>
    </row>
    <row r="22" spans="1:8" ht="15" customHeight="1" x14ac:dyDescent="0.15">
      <c r="A22" s="486"/>
      <c r="B22" s="260" t="s">
        <v>345</v>
      </c>
      <c r="C22" s="261">
        <f>SUM(C20:C21)</f>
        <v>22</v>
      </c>
      <c r="D22" s="261">
        <f>SUM(D20:D21)</f>
        <v>7</v>
      </c>
      <c r="E22" s="261">
        <f>SUM(E20:E21)</f>
        <v>29</v>
      </c>
      <c r="F22" s="262">
        <f>SUM(F20:F21)</f>
        <v>27.5</v>
      </c>
      <c r="G22" s="263">
        <f>SUM(G20:G21)</f>
        <v>5.7172557172557168</v>
      </c>
      <c r="H22" s="263">
        <f t="shared" si="1"/>
        <v>0.24765157984628525</v>
      </c>
    </row>
    <row r="23" spans="1:8" ht="15" customHeight="1" x14ac:dyDescent="0.15">
      <c r="A23" s="478" t="s">
        <v>354</v>
      </c>
      <c r="B23" s="259" t="s">
        <v>325</v>
      </c>
      <c r="C23" s="252">
        <v>5</v>
      </c>
      <c r="D23" s="252">
        <v>1</v>
      </c>
      <c r="E23" s="252">
        <f t="shared" si="0"/>
        <v>6</v>
      </c>
      <c r="F23" s="253">
        <v>6</v>
      </c>
      <c r="G23" s="254">
        <f>F23/481*100</f>
        <v>1.2474012474012475</v>
      </c>
      <c r="H23" s="254">
        <f t="shared" si="1"/>
        <v>5.1238257899231428E-2</v>
      </c>
    </row>
    <row r="24" spans="1:8" ht="15" customHeight="1" x14ac:dyDescent="0.15">
      <c r="A24" s="478"/>
      <c r="B24" s="259" t="s">
        <v>355</v>
      </c>
      <c r="C24" s="252">
        <v>15</v>
      </c>
      <c r="D24" s="252">
        <v>10</v>
      </c>
      <c r="E24" s="252">
        <f t="shared" si="0"/>
        <v>25</v>
      </c>
      <c r="F24" s="253">
        <v>23.8</v>
      </c>
      <c r="G24" s="254">
        <f>F24/481*100</f>
        <v>4.9480249480249485</v>
      </c>
      <c r="H24" s="254">
        <f t="shared" si="1"/>
        <v>0.21349274124679762</v>
      </c>
    </row>
    <row r="25" spans="1:8" ht="15" customHeight="1" x14ac:dyDescent="0.15">
      <c r="A25" s="478"/>
      <c r="B25" s="259" t="s">
        <v>356</v>
      </c>
      <c r="C25" s="252">
        <v>1</v>
      </c>
      <c r="D25" s="252">
        <v>0</v>
      </c>
      <c r="E25" s="252">
        <f t="shared" si="0"/>
        <v>1</v>
      </c>
      <c r="F25" s="253">
        <v>1</v>
      </c>
      <c r="G25" s="254">
        <f>F25/481*100</f>
        <v>0.20790020790020791</v>
      </c>
      <c r="H25" s="254">
        <f t="shared" si="1"/>
        <v>8.539709649871904E-3</v>
      </c>
    </row>
    <row r="26" spans="1:8" ht="15" customHeight="1" x14ac:dyDescent="0.15">
      <c r="A26" s="478"/>
      <c r="B26" s="264" t="s">
        <v>345</v>
      </c>
      <c r="C26" s="252">
        <f>SUM(C23:C25)</f>
        <v>21</v>
      </c>
      <c r="D26" s="252">
        <f>SUM(D23:D25)</f>
        <v>11</v>
      </c>
      <c r="E26" s="252">
        <f>SUM(E23:E25)</f>
        <v>32</v>
      </c>
      <c r="F26" s="253">
        <f>SUM(F23:F25)</f>
        <v>30.8</v>
      </c>
      <c r="G26" s="254">
        <f>SUM(G23:G25)</f>
        <v>6.4033264033264032</v>
      </c>
      <c r="H26" s="254">
        <f>IFERROR(E26/$F$7,"")</f>
        <v>0.27327070879590093</v>
      </c>
    </row>
    <row r="27" spans="1:8" ht="15" customHeight="1" x14ac:dyDescent="0.15">
      <c r="A27" s="267" t="s">
        <v>357</v>
      </c>
      <c r="B27" s="268" t="s">
        <v>358</v>
      </c>
      <c r="C27" s="269">
        <v>2</v>
      </c>
      <c r="D27" s="269">
        <v>0</v>
      </c>
      <c r="E27" s="269">
        <f t="shared" si="0"/>
        <v>2</v>
      </c>
      <c r="F27" s="270">
        <v>2</v>
      </c>
      <c r="G27" s="266">
        <f t="shared" ref="G27:G33" si="2">F27/481*100</f>
        <v>0.41580041580041582</v>
      </c>
      <c r="H27" s="266">
        <f t="shared" si="1"/>
        <v>1.7079419299743808E-2</v>
      </c>
    </row>
    <row r="28" spans="1:8" ht="15" customHeight="1" x14ac:dyDescent="0.15">
      <c r="A28" s="265" t="s">
        <v>130</v>
      </c>
      <c r="B28" s="259" t="s">
        <v>223</v>
      </c>
      <c r="C28" s="252">
        <v>0</v>
      </c>
      <c r="D28" s="252">
        <v>1</v>
      </c>
      <c r="E28" s="252">
        <f t="shared" si="0"/>
        <v>1</v>
      </c>
      <c r="F28" s="253">
        <v>1</v>
      </c>
      <c r="G28" s="266">
        <f t="shared" si="2"/>
        <v>0.20790020790020791</v>
      </c>
      <c r="H28" s="254">
        <f t="shared" si="1"/>
        <v>8.539709649871904E-3</v>
      </c>
    </row>
    <row r="29" spans="1:8" ht="15" customHeight="1" x14ac:dyDescent="0.15">
      <c r="A29" s="477" t="s">
        <v>359</v>
      </c>
      <c r="B29" s="255" t="s">
        <v>315</v>
      </c>
      <c r="C29" s="256">
        <v>35</v>
      </c>
      <c r="D29" s="256">
        <v>1</v>
      </c>
      <c r="E29" s="256">
        <f t="shared" si="0"/>
        <v>36</v>
      </c>
      <c r="F29" s="257">
        <v>36</v>
      </c>
      <c r="G29" s="258">
        <f t="shared" si="2"/>
        <v>7.4844074844074848</v>
      </c>
      <c r="H29" s="258">
        <f t="shared" si="1"/>
        <v>0.30742954739538858</v>
      </c>
    </row>
    <row r="30" spans="1:8" ht="15" customHeight="1" x14ac:dyDescent="0.15">
      <c r="A30" s="478"/>
      <c r="B30" s="259" t="s">
        <v>314</v>
      </c>
      <c r="C30" s="252">
        <v>346</v>
      </c>
      <c r="D30" s="252">
        <v>30</v>
      </c>
      <c r="E30" s="252">
        <f t="shared" si="0"/>
        <v>376</v>
      </c>
      <c r="F30" s="253">
        <v>370.8</v>
      </c>
      <c r="G30" s="254">
        <f t="shared" si="2"/>
        <v>77.089397089397096</v>
      </c>
      <c r="H30" s="254">
        <f t="shared" si="1"/>
        <v>3.2109308283518363</v>
      </c>
    </row>
    <row r="31" spans="1:8" ht="15" customHeight="1" x14ac:dyDescent="0.15">
      <c r="A31" s="478"/>
      <c r="B31" s="259" t="s">
        <v>316</v>
      </c>
      <c r="C31" s="252">
        <v>0</v>
      </c>
      <c r="D31" s="252">
        <v>1</v>
      </c>
      <c r="E31" s="252">
        <f t="shared" si="0"/>
        <v>1</v>
      </c>
      <c r="F31" s="253">
        <v>1</v>
      </c>
      <c r="G31" s="254">
        <f t="shared" si="2"/>
        <v>0.20790020790020791</v>
      </c>
      <c r="H31" s="254">
        <f t="shared" si="1"/>
        <v>8.539709649871904E-3</v>
      </c>
    </row>
    <row r="32" spans="1:8" ht="15" customHeight="1" x14ac:dyDescent="0.15">
      <c r="A32" s="478"/>
      <c r="B32" s="259" t="s">
        <v>360</v>
      </c>
      <c r="C32" s="252">
        <v>5</v>
      </c>
      <c r="D32" s="252">
        <v>48</v>
      </c>
      <c r="E32" s="252">
        <f t="shared" si="0"/>
        <v>53</v>
      </c>
      <c r="F32" s="253">
        <v>46.9</v>
      </c>
      <c r="G32" s="254">
        <f t="shared" si="2"/>
        <v>9.7505197505197501</v>
      </c>
      <c r="H32" s="254">
        <f t="shared" si="1"/>
        <v>0.45260461144321096</v>
      </c>
    </row>
    <row r="33" spans="1:8" ht="15" customHeight="1" x14ac:dyDescent="0.15">
      <c r="A33" s="478"/>
      <c r="B33" s="259" t="s">
        <v>328</v>
      </c>
      <c r="C33" s="252">
        <v>1</v>
      </c>
      <c r="D33" s="252">
        <v>3</v>
      </c>
      <c r="E33" s="252">
        <f t="shared" si="0"/>
        <v>4</v>
      </c>
      <c r="F33" s="253">
        <v>3.6</v>
      </c>
      <c r="G33" s="254">
        <f t="shared" si="2"/>
        <v>0.74844074844074848</v>
      </c>
      <c r="H33" s="254">
        <f t="shared" si="1"/>
        <v>3.4158838599487616E-2</v>
      </c>
    </row>
    <row r="34" spans="1:8" ht="15" customHeight="1" x14ac:dyDescent="0.15">
      <c r="A34" s="479"/>
      <c r="B34" s="260" t="s">
        <v>345</v>
      </c>
      <c r="C34" s="261">
        <f>SUM(C29:C33)</f>
        <v>387</v>
      </c>
      <c r="D34" s="261">
        <f>SUM(D29:D33)</f>
        <v>83</v>
      </c>
      <c r="E34" s="261">
        <f>SUM(E29:E33)</f>
        <v>470</v>
      </c>
      <c r="F34" s="262">
        <f>SUM(F29:F33)</f>
        <v>458.3</v>
      </c>
      <c r="G34" s="263">
        <f>SUM(G29:G33)</f>
        <v>95.280665280665289</v>
      </c>
      <c r="H34" s="263">
        <f t="shared" si="1"/>
        <v>4.0136635354397949</v>
      </c>
    </row>
    <row r="35" spans="1:8" ht="15" customHeight="1" x14ac:dyDescent="0.15">
      <c r="A35" s="478" t="s">
        <v>361</v>
      </c>
      <c r="B35" s="259" t="s">
        <v>328</v>
      </c>
      <c r="C35" s="271">
        <v>15</v>
      </c>
      <c r="D35" s="252">
        <v>4</v>
      </c>
      <c r="E35" s="252">
        <f t="shared" si="0"/>
        <v>19</v>
      </c>
      <c r="F35" s="253">
        <v>18.2</v>
      </c>
      <c r="G35" s="254">
        <f>F35/481*100</f>
        <v>3.7837837837837833</v>
      </c>
      <c r="H35" s="254">
        <f t="shared" si="1"/>
        <v>0.1622544833475662</v>
      </c>
    </row>
    <row r="36" spans="1:8" ht="15" customHeight="1" x14ac:dyDescent="0.15">
      <c r="A36" s="478"/>
      <c r="B36" s="259" t="s">
        <v>362</v>
      </c>
      <c r="C36" s="252">
        <v>8</v>
      </c>
      <c r="D36" s="252">
        <v>0</v>
      </c>
      <c r="E36" s="252">
        <f t="shared" si="0"/>
        <v>8</v>
      </c>
      <c r="F36" s="253">
        <v>8</v>
      </c>
      <c r="G36" s="254">
        <f>F36/481*100</f>
        <v>1.6632016632016633</v>
      </c>
      <c r="H36" s="254">
        <f t="shared" si="1"/>
        <v>6.8317677198975232E-2</v>
      </c>
    </row>
    <row r="37" spans="1:8" ht="15" customHeight="1" x14ac:dyDescent="0.15">
      <c r="A37" s="478"/>
      <c r="B37" s="259" t="s">
        <v>130</v>
      </c>
      <c r="C37" s="252">
        <v>5</v>
      </c>
      <c r="D37" s="252">
        <v>0</v>
      </c>
      <c r="E37" s="252">
        <f t="shared" si="0"/>
        <v>5</v>
      </c>
      <c r="F37" s="253">
        <v>5</v>
      </c>
      <c r="G37" s="254">
        <f>F37/481*100</f>
        <v>1.0395010395010396</v>
      </c>
      <c r="H37" s="254">
        <f t="shared" si="1"/>
        <v>4.2698548249359522E-2</v>
      </c>
    </row>
    <row r="38" spans="1:8" ht="15" customHeight="1" x14ac:dyDescent="0.15">
      <c r="A38" s="478"/>
      <c r="B38" s="264" t="s">
        <v>345</v>
      </c>
      <c r="C38" s="252">
        <f>SUM(C35:C37)</f>
        <v>28</v>
      </c>
      <c r="D38" s="252">
        <f>SUM(D35:D37)</f>
        <v>4</v>
      </c>
      <c r="E38" s="252">
        <f>SUM(E35:E37)</f>
        <v>32</v>
      </c>
      <c r="F38" s="272">
        <f>SUM(F35:F37)</f>
        <v>31.2</v>
      </c>
      <c r="G38" s="252">
        <f>SUM(G35:G37)</f>
        <v>6.486486486486486</v>
      </c>
      <c r="H38" s="254">
        <f t="shared" si="1"/>
        <v>0.27327070879590093</v>
      </c>
    </row>
    <row r="39" spans="1:8" ht="15" customHeight="1" x14ac:dyDescent="0.15">
      <c r="A39" s="273" t="s">
        <v>363</v>
      </c>
      <c r="B39" s="255" t="s">
        <v>328</v>
      </c>
      <c r="C39" s="256">
        <v>14</v>
      </c>
      <c r="D39" s="256">
        <v>16</v>
      </c>
      <c r="E39" s="256">
        <f>SUM(C39:D39)</f>
        <v>30</v>
      </c>
      <c r="F39" s="257">
        <v>27.6</v>
      </c>
      <c r="G39" s="274">
        <f>F39/481*100</f>
        <v>5.7380457380457379</v>
      </c>
      <c r="H39" s="258">
        <f t="shared" si="1"/>
        <v>0.25619128949615716</v>
      </c>
    </row>
    <row r="40" spans="1:8" ht="15" customHeight="1" x14ac:dyDescent="0.15">
      <c r="A40" s="480" t="s">
        <v>364</v>
      </c>
      <c r="B40" s="481"/>
      <c r="C40" s="275">
        <f t="shared" ref="C40:H40" si="3">SUM(C7,C12,C15,C18,C19,C22,C26,C27,C28,C34,C38,C39)</f>
        <v>634</v>
      </c>
      <c r="D40" s="275">
        <f t="shared" si="3"/>
        <v>247</v>
      </c>
      <c r="E40" s="275">
        <f t="shared" si="3"/>
        <v>881</v>
      </c>
      <c r="F40" s="276">
        <f t="shared" si="3"/>
        <v>776.00000000000011</v>
      </c>
      <c r="G40" s="277">
        <f t="shared" si="3"/>
        <v>161.33056133056132</v>
      </c>
      <c r="H40" s="277">
        <f t="shared" si="3"/>
        <v>6.8070025619128955</v>
      </c>
    </row>
    <row r="41" spans="1:8" ht="15" customHeight="1" x14ac:dyDescent="0.15">
      <c r="A41" s="24" t="s">
        <v>365</v>
      </c>
      <c r="B41" s="278"/>
      <c r="C41" s="278"/>
      <c r="D41" s="278"/>
      <c r="E41" s="278"/>
      <c r="F41" s="278"/>
      <c r="G41" s="278"/>
      <c r="H41" s="113" t="s">
        <v>334</v>
      </c>
    </row>
    <row r="42" spans="1:8" ht="15" customHeight="1" x14ac:dyDescent="0.15">
      <c r="A42" s="24" t="s">
        <v>366</v>
      </c>
    </row>
    <row r="43" spans="1:8" ht="15" customHeight="1" x14ac:dyDescent="0.15">
      <c r="A43" s="24" t="s">
        <v>367</v>
      </c>
    </row>
  </sheetData>
  <mergeCells count="15">
    <mergeCell ref="H5:H6"/>
    <mergeCell ref="A4:B4"/>
    <mergeCell ref="A5:B6"/>
    <mergeCell ref="C5:E5"/>
    <mergeCell ref="F5:F6"/>
    <mergeCell ref="G5:G6"/>
    <mergeCell ref="A29:A34"/>
    <mergeCell ref="A35:A38"/>
    <mergeCell ref="A40:B40"/>
    <mergeCell ref="A7:B7"/>
    <mergeCell ref="A8:A12"/>
    <mergeCell ref="A13:A15"/>
    <mergeCell ref="A16:A18"/>
    <mergeCell ref="A20:A22"/>
    <mergeCell ref="A23:A26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scale="92" fitToHeight="0" orientation="portrait" cellComments="atEnd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D23"/>
  <sheetViews>
    <sheetView zoomScale="110" zoomScaleNormal="110" workbookViewId="0"/>
  </sheetViews>
  <sheetFormatPr defaultColWidth="8.875" defaultRowHeight="15" customHeight="1" x14ac:dyDescent="0.15"/>
  <cols>
    <col min="1" max="1" width="26.25" style="3" customWidth="1"/>
    <col min="2" max="4" width="20" style="3" customWidth="1"/>
    <col min="5" max="16384" width="8.875" style="3"/>
  </cols>
  <sheetData>
    <row r="1" spans="1:4" ht="15" customHeight="1" x14ac:dyDescent="0.15">
      <c r="A1" s="355" t="s">
        <v>516</v>
      </c>
    </row>
    <row r="3" spans="1:4" ht="15" customHeight="1" x14ac:dyDescent="0.15">
      <c r="A3" s="71" t="s">
        <v>368</v>
      </c>
    </row>
    <row r="4" spans="1:4" ht="15" customHeight="1" x14ac:dyDescent="0.15">
      <c r="B4" s="22"/>
      <c r="C4" s="22"/>
      <c r="D4" s="5" t="s">
        <v>2</v>
      </c>
    </row>
    <row r="5" spans="1:4" ht="13.5" customHeight="1" x14ac:dyDescent="0.15">
      <c r="A5" s="141" t="s">
        <v>369</v>
      </c>
      <c r="B5" s="6" t="s">
        <v>83</v>
      </c>
      <c r="C5" s="7" t="s">
        <v>84</v>
      </c>
      <c r="D5" s="7" t="s">
        <v>85</v>
      </c>
    </row>
    <row r="6" spans="1:4" s="218" customFormat="1" ht="13.5" customHeight="1" x14ac:dyDescent="0.15">
      <c r="A6" s="279" t="s">
        <v>370</v>
      </c>
      <c r="B6" s="280">
        <v>8964</v>
      </c>
      <c r="C6" s="281">
        <v>6901</v>
      </c>
      <c r="D6" s="281">
        <v>6338</v>
      </c>
    </row>
    <row r="7" spans="1:4" s="218" customFormat="1" ht="13.5" customHeight="1" x14ac:dyDescent="0.15">
      <c r="A7" s="279" t="s">
        <v>371</v>
      </c>
      <c r="B7" s="280">
        <v>9575</v>
      </c>
      <c r="C7" s="281">
        <v>10781</v>
      </c>
      <c r="D7" s="281">
        <v>11287</v>
      </c>
    </row>
    <row r="8" spans="1:4" s="218" customFormat="1" ht="13.5" customHeight="1" x14ac:dyDescent="0.15">
      <c r="A8" s="279" t="s">
        <v>372</v>
      </c>
      <c r="B8" s="280">
        <v>8471</v>
      </c>
      <c r="C8" s="281">
        <v>7182</v>
      </c>
      <c r="D8" s="281">
        <v>6865</v>
      </c>
    </row>
    <row r="9" spans="1:4" s="218" customFormat="1" ht="13.5" customHeight="1" x14ac:dyDescent="0.15">
      <c r="A9" s="279" t="s">
        <v>373</v>
      </c>
      <c r="B9" s="280">
        <v>13389</v>
      </c>
      <c r="C9" s="281">
        <v>12880</v>
      </c>
      <c r="D9" s="281">
        <v>12797</v>
      </c>
    </row>
    <row r="10" spans="1:4" s="218" customFormat="1" ht="13.5" customHeight="1" x14ac:dyDescent="0.15">
      <c r="A10" s="279" t="s">
        <v>374</v>
      </c>
      <c r="B10" s="280">
        <v>14130</v>
      </c>
      <c r="C10" s="281">
        <v>13056</v>
      </c>
      <c r="D10" s="281">
        <v>12895</v>
      </c>
    </row>
    <row r="11" spans="1:4" s="218" customFormat="1" ht="13.5" customHeight="1" x14ac:dyDescent="0.15">
      <c r="A11" s="279" t="s">
        <v>375</v>
      </c>
      <c r="B11" s="280">
        <v>14472</v>
      </c>
      <c r="C11" s="281">
        <v>14241</v>
      </c>
      <c r="D11" s="281">
        <v>13644</v>
      </c>
    </row>
    <row r="12" spans="1:4" s="218" customFormat="1" ht="13.5" customHeight="1" x14ac:dyDescent="0.15">
      <c r="A12" s="279" t="s">
        <v>376</v>
      </c>
      <c r="B12" s="280">
        <v>9104</v>
      </c>
      <c r="C12" s="281">
        <v>8319</v>
      </c>
      <c r="D12" s="281">
        <v>10443</v>
      </c>
    </row>
    <row r="13" spans="1:4" s="218" customFormat="1" ht="13.5" customHeight="1" x14ac:dyDescent="0.15">
      <c r="A13" s="279" t="s">
        <v>377</v>
      </c>
      <c r="B13" s="280">
        <v>3293</v>
      </c>
      <c r="C13" s="281">
        <v>3801</v>
      </c>
      <c r="D13" s="281">
        <v>3916</v>
      </c>
    </row>
    <row r="14" spans="1:4" s="218" customFormat="1" ht="13.5" customHeight="1" x14ac:dyDescent="0.15">
      <c r="A14" s="279" t="s">
        <v>378</v>
      </c>
      <c r="B14" s="280">
        <v>3983</v>
      </c>
      <c r="C14" s="281">
        <v>4572</v>
      </c>
      <c r="D14" s="281">
        <v>3584</v>
      </c>
    </row>
    <row r="15" spans="1:4" s="218" customFormat="1" ht="13.5" customHeight="1" x14ac:dyDescent="0.15">
      <c r="A15" s="279" t="s">
        <v>379</v>
      </c>
      <c r="B15" s="280">
        <v>452</v>
      </c>
      <c r="C15" s="281">
        <v>291</v>
      </c>
      <c r="D15" s="281">
        <v>287</v>
      </c>
    </row>
    <row r="16" spans="1:4" s="218" customFormat="1" ht="13.5" customHeight="1" x14ac:dyDescent="0.15">
      <c r="A16" s="279" t="s">
        <v>380</v>
      </c>
      <c r="B16" s="280">
        <v>3375</v>
      </c>
      <c r="C16" s="282">
        <v>3123</v>
      </c>
      <c r="D16" s="282">
        <v>3871</v>
      </c>
    </row>
    <row r="17" spans="1:4" s="218" customFormat="1" ht="13.5" customHeight="1" x14ac:dyDescent="0.15">
      <c r="A17" s="279" t="s">
        <v>381</v>
      </c>
      <c r="B17" s="280">
        <v>805</v>
      </c>
      <c r="C17" s="282">
        <v>949</v>
      </c>
      <c r="D17" s="282">
        <v>1057</v>
      </c>
    </row>
    <row r="18" spans="1:4" s="218" customFormat="1" ht="13.5" customHeight="1" x14ac:dyDescent="0.15">
      <c r="A18" s="279" t="s">
        <v>382</v>
      </c>
      <c r="B18" s="280">
        <v>1266</v>
      </c>
      <c r="C18" s="282">
        <v>1019</v>
      </c>
      <c r="D18" s="282">
        <v>1192</v>
      </c>
    </row>
    <row r="19" spans="1:4" s="218" customFormat="1" ht="13.5" customHeight="1" x14ac:dyDescent="0.15">
      <c r="A19" s="279" t="s">
        <v>383</v>
      </c>
      <c r="B19" s="283">
        <v>17415</v>
      </c>
      <c r="C19" s="281">
        <v>16214</v>
      </c>
      <c r="D19" s="281">
        <v>17295</v>
      </c>
    </row>
    <row r="20" spans="1:4" s="218" customFormat="1" ht="13.5" customHeight="1" x14ac:dyDescent="0.15">
      <c r="A20" s="284" t="s">
        <v>131</v>
      </c>
      <c r="B20" s="285">
        <v>108694</v>
      </c>
      <c r="C20" s="285">
        <v>103329</v>
      </c>
      <c r="D20" s="285">
        <f>SUM(D6:D19)</f>
        <v>105471</v>
      </c>
    </row>
    <row r="21" spans="1:4" s="218" customFormat="1" ht="13.5" customHeight="1" x14ac:dyDescent="0.15">
      <c r="A21" s="286" t="s">
        <v>384</v>
      </c>
      <c r="B21" s="287">
        <v>365</v>
      </c>
      <c r="C21" s="287">
        <v>365</v>
      </c>
      <c r="D21" s="288">
        <v>365</v>
      </c>
    </row>
    <row r="22" spans="1:4" s="218" customFormat="1" ht="13.5" customHeight="1" x14ac:dyDescent="0.15">
      <c r="A22" s="289" t="s">
        <v>385</v>
      </c>
      <c r="B22" s="290">
        <v>298</v>
      </c>
      <c r="C22" s="290">
        <v>283</v>
      </c>
      <c r="D22" s="291">
        <v>289</v>
      </c>
    </row>
    <row r="23" spans="1:4" ht="15" customHeight="1" x14ac:dyDescent="0.15">
      <c r="A23" s="2"/>
      <c r="B23" s="91"/>
      <c r="C23" s="91"/>
      <c r="D23" s="91" t="s">
        <v>306</v>
      </c>
    </row>
  </sheetData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D25"/>
  <sheetViews>
    <sheetView zoomScale="110" zoomScaleNormal="110" workbookViewId="0"/>
  </sheetViews>
  <sheetFormatPr defaultColWidth="8.875" defaultRowHeight="15" customHeight="1" x14ac:dyDescent="0.15"/>
  <cols>
    <col min="1" max="1" width="26.25" style="3" customWidth="1"/>
    <col min="2" max="4" width="20" style="3" customWidth="1"/>
    <col min="5" max="16384" width="8.875" style="3"/>
  </cols>
  <sheetData>
    <row r="1" spans="1:4" ht="15" customHeight="1" x14ac:dyDescent="0.15">
      <c r="A1" s="355" t="s">
        <v>516</v>
      </c>
    </row>
    <row r="3" spans="1:4" ht="15" customHeight="1" x14ac:dyDescent="0.15">
      <c r="A3" s="71" t="s">
        <v>386</v>
      </c>
    </row>
    <row r="4" spans="1:4" ht="15" customHeight="1" x14ac:dyDescent="0.15">
      <c r="B4" s="22"/>
      <c r="C4" s="22"/>
      <c r="D4" s="5" t="s">
        <v>2</v>
      </c>
    </row>
    <row r="5" spans="1:4" ht="12.75" customHeight="1" x14ac:dyDescent="0.15">
      <c r="A5" s="92" t="s">
        <v>369</v>
      </c>
      <c r="B5" s="6" t="s">
        <v>83</v>
      </c>
      <c r="C5" s="7" t="s">
        <v>84</v>
      </c>
      <c r="D5" s="7" t="s">
        <v>85</v>
      </c>
    </row>
    <row r="6" spans="1:4" ht="12.75" customHeight="1" x14ac:dyDescent="0.15">
      <c r="A6" s="292" t="s">
        <v>387</v>
      </c>
      <c r="B6" s="280">
        <v>21902</v>
      </c>
      <c r="C6" s="280">
        <v>20852</v>
      </c>
      <c r="D6" s="280">
        <v>19532</v>
      </c>
    </row>
    <row r="7" spans="1:4" ht="12.75" customHeight="1" x14ac:dyDescent="0.15">
      <c r="A7" s="279" t="s">
        <v>371</v>
      </c>
      <c r="B7" s="280">
        <v>10400</v>
      </c>
      <c r="C7" s="280">
        <v>10335</v>
      </c>
      <c r="D7" s="280">
        <v>10569</v>
      </c>
    </row>
    <row r="8" spans="1:4" ht="12.75" customHeight="1" x14ac:dyDescent="0.15">
      <c r="A8" s="279" t="s">
        <v>372</v>
      </c>
      <c r="B8" s="280">
        <v>14030</v>
      </c>
      <c r="C8" s="280">
        <v>13525</v>
      </c>
      <c r="D8" s="280">
        <v>13056</v>
      </c>
    </row>
    <row r="9" spans="1:4" ht="12.75" customHeight="1" x14ac:dyDescent="0.15">
      <c r="A9" s="279" t="s">
        <v>373</v>
      </c>
      <c r="B9" s="280">
        <v>19883</v>
      </c>
      <c r="C9" s="280">
        <v>21118</v>
      </c>
      <c r="D9" s="280">
        <v>21486</v>
      </c>
    </row>
    <row r="10" spans="1:4" ht="12.75" customHeight="1" x14ac:dyDescent="0.15">
      <c r="A10" s="279" t="s">
        <v>388</v>
      </c>
      <c r="B10" s="280">
        <v>17965</v>
      </c>
      <c r="C10" s="280">
        <v>17424</v>
      </c>
      <c r="D10" s="280">
        <v>16501</v>
      </c>
    </row>
    <row r="11" spans="1:4" ht="12.75" customHeight="1" x14ac:dyDescent="0.15">
      <c r="A11" s="279" t="s">
        <v>375</v>
      </c>
      <c r="B11" s="280">
        <v>27490</v>
      </c>
      <c r="C11" s="280">
        <v>28843</v>
      </c>
      <c r="D11" s="280">
        <v>27737</v>
      </c>
    </row>
    <row r="12" spans="1:4" ht="12.75" customHeight="1" x14ac:dyDescent="0.15">
      <c r="A12" s="279" t="s">
        <v>376</v>
      </c>
      <c r="B12" s="280">
        <v>6120</v>
      </c>
      <c r="C12" s="280">
        <v>5954</v>
      </c>
      <c r="D12" s="280">
        <v>6117</v>
      </c>
    </row>
    <row r="13" spans="1:4" ht="12.75" customHeight="1" x14ac:dyDescent="0.15">
      <c r="A13" s="279" t="s">
        <v>389</v>
      </c>
      <c r="B13" s="280">
        <v>6208</v>
      </c>
      <c r="C13" s="280">
        <v>6806</v>
      </c>
      <c r="D13" s="280">
        <v>6648</v>
      </c>
    </row>
    <row r="14" spans="1:4" ht="12.75" customHeight="1" x14ac:dyDescent="0.15">
      <c r="A14" s="279" t="s">
        <v>390</v>
      </c>
      <c r="B14" s="280">
        <v>3649</v>
      </c>
      <c r="C14" s="280">
        <v>3527</v>
      </c>
      <c r="D14" s="280">
        <v>3635</v>
      </c>
    </row>
    <row r="15" spans="1:4" ht="12.75" customHeight="1" x14ac:dyDescent="0.15">
      <c r="A15" s="279" t="s">
        <v>378</v>
      </c>
      <c r="B15" s="280">
        <v>13784</v>
      </c>
      <c r="C15" s="280">
        <v>15253</v>
      </c>
      <c r="D15" s="280">
        <v>16052</v>
      </c>
    </row>
    <row r="16" spans="1:4" ht="12.75" customHeight="1" x14ac:dyDescent="0.15">
      <c r="A16" s="279" t="s">
        <v>379</v>
      </c>
      <c r="B16" s="280">
        <v>7894</v>
      </c>
      <c r="C16" s="280">
        <v>7414</v>
      </c>
      <c r="D16" s="280">
        <v>7179</v>
      </c>
    </row>
    <row r="17" spans="1:4" ht="12.75" customHeight="1" x14ac:dyDescent="0.15">
      <c r="A17" s="279" t="s">
        <v>380</v>
      </c>
      <c r="B17" s="280">
        <v>13180</v>
      </c>
      <c r="C17" s="280">
        <v>13464</v>
      </c>
      <c r="D17" s="280">
        <v>13773</v>
      </c>
    </row>
    <row r="18" spans="1:4" ht="12.75" customHeight="1" x14ac:dyDescent="0.15">
      <c r="A18" s="279" t="s">
        <v>391</v>
      </c>
      <c r="B18" s="283">
        <v>1831</v>
      </c>
      <c r="C18" s="283">
        <v>1693</v>
      </c>
      <c r="D18" s="283">
        <v>1609</v>
      </c>
    </row>
    <row r="19" spans="1:4" ht="12.75" customHeight="1" x14ac:dyDescent="0.15">
      <c r="A19" s="279" t="s">
        <v>392</v>
      </c>
      <c r="B19" s="280">
        <v>5971</v>
      </c>
      <c r="C19" s="280">
        <v>6637</v>
      </c>
      <c r="D19" s="280">
        <v>6593</v>
      </c>
    </row>
    <row r="20" spans="1:4" ht="12.75" customHeight="1" x14ac:dyDescent="0.15">
      <c r="A20" s="279" t="s">
        <v>382</v>
      </c>
      <c r="B20" s="280">
        <v>8386</v>
      </c>
      <c r="C20" s="280">
        <v>8491</v>
      </c>
      <c r="D20" s="280">
        <v>8820</v>
      </c>
    </row>
    <row r="21" spans="1:4" ht="12.75" customHeight="1" x14ac:dyDescent="0.15">
      <c r="A21" s="279" t="s">
        <v>383</v>
      </c>
      <c r="B21" s="280">
        <v>19356</v>
      </c>
      <c r="C21" s="280">
        <v>20045</v>
      </c>
      <c r="D21" s="280">
        <v>17589</v>
      </c>
    </row>
    <row r="22" spans="1:4" ht="12.75" customHeight="1" x14ac:dyDescent="0.15">
      <c r="A22" s="284" t="s">
        <v>131</v>
      </c>
      <c r="B22" s="285">
        <v>198049</v>
      </c>
      <c r="C22" s="285">
        <v>201381</v>
      </c>
      <c r="D22" s="285">
        <f>SUM(D6:D21)</f>
        <v>196896</v>
      </c>
    </row>
    <row r="23" spans="1:4" ht="12.75" customHeight="1" x14ac:dyDescent="0.15">
      <c r="A23" s="286" t="s">
        <v>393</v>
      </c>
      <c r="B23" s="287">
        <v>243</v>
      </c>
      <c r="C23" s="287">
        <v>242</v>
      </c>
      <c r="D23" s="293">
        <v>243</v>
      </c>
    </row>
    <row r="24" spans="1:4" ht="12.75" customHeight="1" x14ac:dyDescent="0.15">
      <c r="A24" s="289" t="s">
        <v>394</v>
      </c>
      <c r="B24" s="290">
        <v>815</v>
      </c>
      <c r="C24" s="290">
        <v>832</v>
      </c>
      <c r="D24" s="294">
        <v>810</v>
      </c>
    </row>
    <row r="25" spans="1:4" ht="15" customHeight="1" x14ac:dyDescent="0.15">
      <c r="B25" s="91"/>
      <c r="C25" s="91"/>
      <c r="D25" s="91" t="s">
        <v>306</v>
      </c>
    </row>
  </sheetData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D21"/>
  <sheetViews>
    <sheetView zoomScale="110" zoomScaleNormal="110" workbookViewId="0"/>
  </sheetViews>
  <sheetFormatPr defaultColWidth="8.875" defaultRowHeight="15" customHeight="1" x14ac:dyDescent="0.15"/>
  <cols>
    <col min="1" max="1" width="26.25" style="3" customWidth="1"/>
    <col min="2" max="4" width="20" style="3" customWidth="1"/>
    <col min="5" max="16384" width="8.875" style="3"/>
  </cols>
  <sheetData>
    <row r="1" spans="1:4" ht="15" customHeight="1" x14ac:dyDescent="0.15">
      <c r="A1" s="355" t="s">
        <v>516</v>
      </c>
    </row>
    <row r="3" spans="1:4" ht="15" customHeight="1" x14ac:dyDescent="0.15">
      <c r="A3" s="71" t="s">
        <v>395</v>
      </c>
    </row>
    <row r="4" spans="1:4" ht="15" customHeight="1" x14ac:dyDescent="0.15">
      <c r="A4" s="61"/>
      <c r="B4" s="143"/>
      <c r="C4" s="143"/>
      <c r="D4" s="62" t="s">
        <v>2</v>
      </c>
    </row>
    <row r="5" spans="1:4" ht="12.75" customHeight="1" x14ac:dyDescent="0.15">
      <c r="A5" s="141" t="s">
        <v>369</v>
      </c>
      <c r="B5" s="6" t="s">
        <v>83</v>
      </c>
      <c r="C5" s="7" t="s">
        <v>84</v>
      </c>
      <c r="D5" s="7" t="s">
        <v>85</v>
      </c>
    </row>
    <row r="6" spans="1:4" ht="12.75" customHeight="1" x14ac:dyDescent="0.15">
      <c r="A6" s="292" t="s">
        <v>387</v>
      </c>
      <c r="B6" s="280">
        <v>552</v>
      </c>
      <c r="C6" s="280">
        <v>492</v>
      </c>
      <c r="D6" s="280">
        <v>394</v>
      </c>
    </row>
    <row r="7" spans="1:4" ht="12.75" customHeight="1" x14ac:dyDescent="0.15">
      <c r="A7" s="279" t="s">
        <v>396</v>
      </c>
      <c r="B7" s="280">
        <v>362</v>
      </c>
      <c r="C7" s="280">
        <v>439</v>
      </c>
      <c r="D7" s="280">
        <v>645</v>
      </c>
    </row>
    <row r="8" spans="1:4" ht="12.75" customHeight="1" x14ac:dyDescent="0.15">
      <c r="A8" s="279" t="s">
        <v>373</v>
      </c>
      <c r="B8" s="280">
        <v>95</v>
      </c>
      <c r="C8" s="280">
        <v>120</v>
      </c>
      <c r="D8" s="280">
        <v>200</v>
      </c>
    </row>
    <row r="9" spans="1:4" ht="12.75" customHeight="1" x14ac:dyDescent="0.15">
      <c r="A9" s="279" t="s">
        <v>388</v>
      </c>
      <c r="B9" s="280">
        <v>214</v>
      </c>
      <c r="C9" s="280">
        <v>176</v>
      </c>
      <c r="D9" s="280">
        <v>226</v>
      </c>
    </row>
    <row r="10" spans="1:4" ht="12.75" customHeight="1" x14ac:dyDescent="0.15">
      <c r="A10" s="279" t="s">
        <v>375</v>
      </c>
      <c r="B10" s="280">
        <v>239</v>
      </c>
      <c r="C10" s="280">
        <v>226</v>
      </c>
      <c r="D10" s="280">
        <v>256</v>
      </c>
    </row>
    <row r="11" spans="1:4" ht="12.75" customHeight="1" x14ac:dyDescent="0.15">
      <c r="A11" s="279" t="s">
        <v>376</v>
      </c>
      <c r="B11" s="280">
        <v>731</v>
      </c>
      <c r="C11" s="280">
        <v>678</v>
      </c>
      <c r="D11" s="280">
        <v>822</v>
      </c>
    </row>
    <row r="12" spans="1:4" ht="12.75" customHeight="1" x14ac:dyDescent="0.15">
      <c r="A12" s="279" t="s">
        <v>377</v>
      </c>
      <c r="B12" s="280">
        <v>89</v>
      </c>
      <c r="C12" s="280">
        <v>76</v>
      </c>
      <c r="D12" s="280">
        <v>119</v>
      </c>
    </row>
    <row r="13" spans="1:4" ht="12.75" customHeight="1" x14ac:dyDescent="0.15">
      <c r="A13" s="279" t="s">
        <v>378</v>
      </c>
      <c r="B13" s="280">
        <v>336</v>
      </c>
      <c r="C13" s="280">
        <v>519</v>
      </c>
      <c r="D13" s="280">
        <v>683</v>
      </c>
    </row>
    <row r="14" spans="1:4" ht="12.75" customHeight="1" x14ac:dyDescent="0.15">
      <c r="A14" s="279" t="s">
        <v>379</v>
      </c>
      <c r="B14" s="280">
        <v>4</v>
      </c>
      <c r="C14" s="280">
        <v>2</v>
      </c>
      <c r="D14" s="280">
        <v>0</v>
      </c>
    </row>
    <row r="15" spans="1:4" ht="12.75" customHeight="1" x14ac:dyDescent="0.15">
      <c r="A15" s="279" t="s">
        <v>380</v>
      </c>
      <c r="B15" s="280">
        <v>81</v>
      </c>
      <c r="C15" s="280">
        <v>90</v>
      </c>
      <c r="D15" s="280">
        <v>80</v>
      </c>
    </row>
    <row r="16" spans="1:4" ht="12.75" customHeight="1" x14ac:dyDescent="0.15">
      <c r="A16" s="279" t="s">
        <v>381</v>
      </c>
      <c r="B16" s="280">
        <v>4</v>
      </c>
      <c r="C16" s="280">
        <v>2</v>
      </c>
      <c r="D16" s="280">
        <v>3</v>
      </c>
    </row>
    <row r="17" spans="1:4" ht="12.75" customHeight="1" x14ac:dyDescent="0.15">
      <c r="A17" s="279" t="s">
        <v>382</v>
      </c>
      <c r="B17" s="280">
        <v>70</v>
      </c>
      <c r="C17" s="283">
        <v>52</v>
      </c>
      <c r="D17" s="283">
        <v>58</v>
      </c>
    </row>
    <row r="18" spans="1:4" ht="12.75" customHeight="1" x14ac:dyDescent="0.15">
      <c r="A18" s="279" t="s">
        <v>383</v>
      </c>
      <c r="B18" s="280">
        <v>417</v>
      </c>
      <c r="C18" s="283">
        <v>402</v>
      </c>
      <c r="D18" s="283">
        <v>412</v>
      </c>
    </row>
    <row r="19" spans="1:4" ht="12.75" customHeight="1" x14ac:dyDescent="0.15">
      <c r="A19" s="279" t="s">
        <v>130</v>
      </c>
      <c r="B19" s="280">
        <v>0</v>
      </c>
      <c r="C19" s="283">
        <v>0</v>
      </c>
      <c r="D19" s="283">
        <v>0</v>
      </c>
    </row>
    <row r="20" spans="1:4" ht="12.75" customHeight="1" x14ac:dyDescent="0.15">
      <c r="A20" s="295" t="s">
        <v>131</v>
      </c>
      <c r="B20" s="296">
        <v>3194</v>
      </c>
      <c r="C20" s="296">
        <v>3274</v>
      </c>
      <c r="D20" s="296">
        <f>SUM(D6:D19)</f>
        <v>3898</v>
      </c>
    </row>
    <row r="21" spans="1:4" ht="15" customHeight="1" x14ac:dyDescent="0.15">
      <c r="B21" s="91"/>
      <c r="C21" s="91"/>
      <c r="D21" s="91" t="s">
        <v>306</v>
      </c>
    </row>
  </sheetData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>
    <pageSetUpPr fitToPage="1"/>
  </sheetPr>
  <dimension ref="A1:F17"/>
  <sheetViews>
    <sheetView zoomScale="110" zoomScaleNormal="110" workbookViewId="0"/>
  </sheetViews>
  <sheetFormatPr defaultColWidth="8.75" defaultRowHeight="15" customHeight="1" x14ac:dyDescent="0.15"/>
  <cols>
    <col min="1" max="1" width="13" style="24" customWidth="1"/>
    <col min="2" max="2" width="15" style="24" customWidth="1"/>
    <col min="3" max="3" width="12.5" style="24" customWidth="1"/>
    <col min="4" max="4" width="18.125" style="24" customWidth="1"/>
    <col min="5" max="5" width="14.5" style="24" customWidth="1"/>
    <col min="6" max="6" width="11.875" style="24" customWidth="1"/>
    <col min="7" max="16384" width="8.75" style="24"/>
  </cols>
  <sheetData>
    <row r="1" spans="1:6" ht="15" customHeight="1" x14ac:dyDescent="0.15">
      <c r="A1" s="355" t="s">
        <v>516</v>
      </c>
    </row>
    <row r="3" spans="1:6" ht="15" customHeight="1" x14ac:dyDescent="0.15">
      <c r="A3" s="171" t="s">
        <v>397</v>
      </c>
      <c r="C3" s="297"/>
      <c r="D3" s="298"/>
      <c r="E3" s="298"/>
      <c r="F3" s="298"/>
    </row>
    <row r="4" spans="1:6" ht="15" customHeight="1" x14ac:dyDescent="0.15">
      <c r="A4" s="175" t="s">
        <v>253</v>
      </c>
    </row>
    <row r="5" spans="1:6" ht="15" customHeight="1" x14ac:dyDescent="0.15">
      <c r="A5" s="299" t="s">
        <v>398</v>
      </c>
      <c r="D5" s="299" t="s">
        <v>399</v>
      </c>
      <c r="F5" s="193" t="s">
        <v>400</v>
      </c>
    </row>
    <row r="6" spans="1:6" ht="15" customHeight="1" x14ac:dyDescent="0.15">
      <c r="A6" s="300" t="s">
        <v>369</v>
      </c>
      <c r="B6" s="98" t="s">
        <v>401</v>
      </c>
      <c r="C6" s="301" t="s">
        <v>402</v>
      </c>
      <c r="D6" s="300" t="s">
        <v>369</v>
      </c>
      <c r="E6" s="99" t="s">
        <v>401</v>
      </c>
      <c r="F6" s="98" t="s">
        <v>402</v>
      </c>
    </row>
    <row r="7" spans="1:6" ht="15" customHeight="1" x14ac:dyDescent="0.15">
      <c r="A7" s="302" t="s">
        <v>403</v>
      </c>
      <c r="B7" s="303">
        <f>SUM(B8:B10)</f>
        <v>11917596799</v>
      </c>
      <c r="C7" s="304"/>
      <c r="D7" s="305" t="s">
        <v>404</v>
      </c>
      <c r="E7" s="303">
        <f>SUM(E8:E11)</f>
        <v>660609902</v>
      </c>
      <c r="F7" s="186"/>
    </row>
    <row r="8" spans="1:6" ht="15" customHeight="1" x14ac:dyDescent="0.15">
      <c r="A8" s="33" t="s">
        <v>405</v>
      </c>
      <c r="B8" s="306">
        <v>10113486446</v>
      </c>
      <c r="C8" s="307">
        <v>27702628</v>
      </c>
      <c r="D8" s="308" t="s">
        <v>406</v>
      </c>
      <c r="E8" s="306">
        <v>430000000</v>
      </c>
      <c r="F8" s="309"/>
    </row>
    <row r="9" spans="1:6" ht="15" customHeight="1" x14ac:dyDescent="0.15">
      <c r="A9" s="33" t="s">
        <v>407</v>
      </c>
      <c r="B9" s="306">
        <v>1653508156</v>
      </c>
      <c r="C9" s="307">
        <v>6591489</v>
      </c>
      <c r="D9" s="310" t="s">
        <v>408</v>
      </c>
      <c r="E9" s="306">
        <v>30609902</v>
      </c>
      <c r="F9" s="309"/>
    </row>
    <row r="10" spans="1:6" ht="15" customHeight="1" x14ac:dyDescent="0.15">
      <c r="A10" s="33" t="s">
        <v>409</v>
      </c>
      <c r="B10" s="306">
        <v>150602197</v>
      </c>
      <c r="C10" s="311">
        <v>6783</v>
      </c>
      <c r="D10" s="310" t="s">
        <v>410</v>
      </c>
      <c r="E10" s="309">
        <v>0</v>
      </c>
      <c r="F10" s="177"/>
    </row>
    <row r="11" spans="1:6" ht="15" customHeight="1" x14ac:dyDescent="0.15">
      <c r="A11" s="312" t="s">
        <v>411</v>
      </c>
      <c r="B11" s="303">
        <f>SUM(B12:B15)</f>
        <v>12161585276</v>
      </c>
      <c r="C11" s="313"/>
      <c r="D11" s="314" t="s">
        <v>412</v>
      </c>
      <c r="E11" s="309">
        <v>200000000</v>
      </c>
      <c r="F11" s="309"/>
    </row>
    <row r="12" spans="1:6" ht="15" customHeight="1" x14ac:dyDescent="0.15">
      <c r="A12" s="33" t="s">
        <v>413</v>
      </c>
      <c r="B12" s="306">
        <v>12044425143</v>
      </c>
      <c r="C12" s="307">
        <v>14940622</v>
      </c>
      <c r="D12" s="315" t="s">
        <v>414</v>
      </c>
      <c r="E12" s="303">
        <f>SUM(E13:E14)</f>
        <v>1240526423</v>
      </c>
      <c r="F12" s="118"/>
    </row>
    <row r="13" spans="1:6" ht="15" customHeight="1" x14ac:dyDescent="0.15">
      <c r="A13" s="33" t="s">
        <v>415</v>
      </c>
      <c r="B13" s="306">
        <v>104603068</v>
      </c>
      <c r="C13" s="307">
        <v>0</v>
      </c>
      <c r="D13" s="314" t="s">
        <v>416</v>
      </c>
      <c r="E13" s="306">
        <v>627559398</v>
      </c>
      <c r="F13" s="316">
        <v>1903014</v>
      </c>
    </row>
    <row r="14" spans="1:6" ht="15" customHeight="1" x14ac:dyDescent="0.15">
      <c r="A14" s="33" t="s">
        <v>417</v>
      </c>
      <c r="B14" s="118">
        <v>12557065</v>
      </c>
      <c r="C14" s="307">
        <v>1441</v>
      </c>
      <c r="D14" s="314" t="s">
        <v>418</v>
      </c>
      <c r="E14" s="306">
        <v>612967025</v>
      </c>
      <c r="F14" s="118"/>
    </row>
    <row r="15" spans="1:6" ht="15" customHeight="1" x14ac:dyDescent="0.15">
      <c r="A15" s="247" t="s">
        <v>419</v>
      </c>
      <c r="B15" s="317">
        <v>0</v>
      </c>
      <c r="C15" s="317"/>
      <c r="D15" s="318"/>
      <c r="E15" s="317"/>
      <c r="F15" s="319"/>
    </row>
    <row r="16" spans="1:6" ht="15" customHeight="1" x14ac:dyDescent="0.15">
      <c r="A16" s="24" t="s">
        <v>420</v>
      </c>
    </row>
    <row r="17" spans="1:6" ht="15" customHeight="1" x14ac:dyDescent="0.15">
      <c r="A17" s="24" t="s">
        <v>421</v>
      </c>
      <c r="F17" s="113" t="s">
        <v>306</v>
      </c>
    </row>
  </sheetData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fitToHeight="0" orientation="portrait" cellComments="atEnd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>
    <pageSetUpPr fitToPage="1"/>
  </sheetPr>
  <dimension ref="A1:E42"/>
  <sheetViews>
    <sheetView zoomScale="110" zoomScaleNormal="110" workbookViewId="0"/>
  </sheetViews>
  <sheetFormatPr defaultColWidth="8.75" defaultRowHeight="15" customHeight="1" x14ac:dyDescent="0.15"/>
  <cols>
    <col min="1" max="1" width="26.25" style="3" customWidth="1"/>
    <col min="2" max="4" width="20" style="3" customWidth="1"/>
    <col min="5" max="5" width="12.5" style="3" bestFit="1" customWidth="1"/>
    <col min="6" max="16384" width="8.75" style="3"/>
  </cols>
  <sheetData>
    <row r="1" spans="1:4" ht="15" customHeight="1" x14ac:dyDescent="0.15">
      <c r="A1" s="355" t="s">
        <v>516</v>
      </c>
    </row>
    <row r="3" spans="1:4" ht="15" customHeight="1" x14ac:dyDescent="0.15">
      <c r="A3" s="71" t="s">
        <v>422</v>
      </c>
    </row>
    <row r="4" spans="1:4" ht="15" customHeight="1" x14ac:dyDescent="0.15">
      <c r="A4" s="61" t="s">
        <v>423</v>
      </c>
      <c r="B4" s="143"/>
      <c r="C4" s="143"/>
      <c r="D4" s="62" t="s">
        <v>424</v>
      </c>
    </row>
    <row r="5" spans="1:4" ht="15" customHeight="1" x14ac:dyDescent="0.15">
      <c r="A5" s="141" t="s">
        <v>425</v>
      </c>
      <c r="B5" s="6" t="s">
        <v>426</v>
      </c>
      <c r="C5" s="7" t="s">
        <v>84</v>
      </c>
      <c r="D5" s="7" t="s">
        <v>85</v>
      </c>
    </row>
    <row r="6" spans="1:4" ht="15" customHeight="1" x14ac:dyDescent="0.15">
      <c r="A6" s="320" t="s">
        <v>427</v>
      </c>
      <c r="B6" s="321">
        <v>11269350025</v>
      </c>
      <c r="C6" s="321">
        <v>11422097681</v>
      </c>
      <c r="D6" s="321">
        <f>SUM(D7:D12)</f>
        <v>12029484521</v>
      </c>
    </row>
    <row r="7" spans="1:4" ht="15" customHeight="1" x14ac:dyDescent="0.15">
      <c r="A7" s="322" t="s">
        <v>428</v>
      </c>
      <c r="B7" s="11">
        <v>6526413559</v>
      </c>
      <c r="C7" s="11">
        <v>6608794981</v>
      </c>
      <c r="D7" s="11">
        <v>6698497899</v>
      </c>
    </row>
    <row r="8" spans="1:4" ht="15" customHeight="1" x14ac:dyDescent="0.15">
      <c r="A8" s="322" t="s">
        <v>429</v>
      </c>
      <c r="B8" s="11">
        <v>2537553503</v>
      </c>
      <c r="C8" s="11">
        <v>2629028024</v>
      </c>
      <c r="D8" s="11">
        <v>2725156233</v>
      </c>
    </row>
    <row r="9" spans="1:4" ht="15" customHeight="1" x14ac:dyDescent="0.15">
      <c r="A9" s="322" t="s">
        <v>430</v>
      </c>
      <c r="B9" s="11">
        <v>1529134253</v>
      </c>
      <c r="C9" s="11">
        <v>1566142358</v>
      </c>
      <c r="D9" s="11">
        <v>1766540468</v>
      </c>
    </row>
    <row r="10" spans="1:4" ht="15" customHeight="1" x14ac:dyDescent="0.15">
      <c r="A10" s="322" t="s">
        <v>431</v>
      </c>
      <c r="B10" s="11">
        <v>644917980</v>
      </c>
      <c r="C10" s="11">
        <v>583500864</v>
      </c>
      <c r="D10" s="11">
        <v>794578316</v>
      </c>
    </row>
    <row r="11" spans="1:4" ht="15" customHeight="1" x14ac:dyDescent="0.15">
      <c r="A11" s="322" t="s">
        <v>432</v>
      </c>
      <c r="B11" s="11">
        <v>8557533</v>
      </c>
      <c r="C11" s="11">
        <v>12219281</v>
      </c>
      <c r="D11" s="11">
        <v>22877332</v>
      </c>
    </row>
    <row r="12" spans="1:4" ht="15" customHeight="1" x14ac:dyDescent="0.15">
      <c r="A12" s="322" t="s">
        <v>433</v>
      </c>
      <c r="B12" s="11">
        <v>22773197</v>
      </c>
      <c r="C12" s="11">
        <v>22412173</v>
      </c>
      <c r="D12" s="11">
        <v>21834273</v>
      </c>
    </row>
    <row r="13" spans="1:4" ht="15" customHeight="1" x14ac:dyDescent="0.15">
      <c r="A13" s="323" t="s">
        <v>434</v>
      </c>
      <c r="B13" s="9">
        <v>96518838</v>
      </c>
      <c r="C13" s="9">
        <v>86020714</v>
      </c>
      <c r="D13" s="9">
        <f>SUM(D14:D16)</f>
        <v>87147368</v>
      </c>
    </row>
    <row r="14" spans="1:4" ht="15" customHeight="1" x14ac:dyDescent="0.15">
      <c r="A14" s="322" t="s">
        <v>435</v>
      </c>
      <c r="B14" s="11">
        <v>63472666</v>
      </c>
      <c r="C14" s="11">
        <v>53873430</v>
      </c>
      <c r="D14" s="11">
        <v>46075592</v>
      </c>
    </row>
    <row r="15" spans="1:4" ht="15" customHeight="1" x14ac:dyDescent="0.15">
      <c r="A15" s="322" t="s">
        <v>436</v>
      </c>
      <c r="B15" s="11">
        <v>30392663</v>
      </c>
      <c r="C15" s="11">
        <v>31891788</v>
      </c>
      <c r="D15" s="11">
        <v>38737277</v>
      </c>
    </row>
    <row r="16" spans="1:4" ht="15" customHeight="1" x14ac:dyDescent="0.15">
      <c r="A16" s="322" t="s">
        <v>437</v>
      </c>
      <c r="B16" s="11">
        <v>2653509</v>
      </c>
      <c r="C16" s="11">
        <v>255496</v>
      </c>
      <c r="D16" s="11">
        <v>2334499</v>
      </c>
    </row>
    <row r="17" spans="1:5" ht="15" customHeight="1" x14ac:dyDescent="0.15">
      <c r="A17" s="323" t="s">
        <v>438</v>
      </c>
      <c r="B17" s="9">
        <v>190701324</v>
      </c>
      <c r="C17" s="9">
        <f>C18+C19</f>
        <v>9314801</v>
      </c>
      <c r="D17" s="9">
        <f>D18+D19</f>
        <v>12555624</v>
      </c>
    </row>
    <row r="18" spans="1:5" ht="15" customHeight="1" x14ac:dyDescent="0.15">
      <c r="A18" s="322" t="s">
        <v>439</v>
      </c>
      <c r="B18" s="11">
        <v>6701324</v>
      </c>
      <c r="C18" s="11">
        <v>9314801</v>
      </c>
      <c r="D18" s="11">
        <v>12555624</v>
      </c>
    </row>
    <row r="19" spans="1:5" ht="15" customHeight="1" x14ac:dyDescent="0.15">
      <c r="A19" s="322" t="s">
        <v>440</v>
      </c>
      <c r="B19" s="11">
        <v>184000000</v>
      </c>
      <c r="C19" s="11">
        <v>0</v>
      </c>
      <c r="D19" s="11">
        <v>0</v>
      </c>
    </row>
    <row r="20" spans="1:5" ht="15" customHeight="1" x14ac:dyDescent="0.15">
      <c r="A20" s="323" t="s">
        <v>441</v>
      </c>
      <c r="B20" s="324">
        <v>313901787</v>
      </c>
      <c r="C20" s="324">
        <v>105907410</v>
      </c>
      <c r="D20" s="324">
        <v>0</v>
      </c>
      <c r="E20" s="83"/>
    </row>
    <row r="21" spans="1:5" ht="15" customHeight="1" x14ac:dyDescent="0.15">
      <c r="A21" s="325" t="s">
        <v>442</v>
      </c>
      <c r="B21" s="173">
        <v>11870471974</v>
      </c>
      <c r="C21" s="173">
        <v>11623340606</v>
      </c>
      <c r="D21" s="173">
        <f>SUM(D6,D13,D17,D20)</f>
        <v>12129187513</v>
      </c>
    </row>
    <row r="23" spans="1:5" ht="15" customHeight="1" x14ac:dyDescent="0.15">
      <c r="A23" s="61" t="s">
        <v>443</v>
      </c>
    </row>
    <row r="24" spans="1:5" ht="15" customHeight="1" x14ac:dyDescent="0.15">
      <c r="A24" s="141" t="s">
        <v>444</v>
      </c>
      <c r="B24" s="6" t="s">
        <v>83</v>
      </c>
      <c r="C24" s="7" t="s">
        <v>445</v>
      </c>
      <c r="D24" s="7" t="s">
        <v>446</v>
      </c>
    </row>
    <row r="25" spans="1:5" ht="15" customHeight="1" x14ac:dyDescent="0.15">
      <c r="A25" s="320" t="s">
        <v>447</v>
      </c>
      <c r="B25" s="321">
        <v>9898762047</v>
      </c>
      <c r="C25" s="321">
        <v>9873330961</v>
      </c>
      <c r="D25" s="321">
        <f>SUM(D26:D29)</f>
        <v>10085783818</v>
      </c>
    </row>
    <row r="26" spans="1:5" ht="15" customHeight="1" x14ac:dyDescent="0.15">
      <c r="A26" s="322" t="s">
        <v>448</v>
      </c>
      <c r="B26" s="11">
        <v>6209787103</v>
      </c>
      <c r="C26" s="11">
        <v>6114007430</v>
      </c>
      <c r="D26" s="11">
        <v>6377858183</v>
      </c>
    </row>
    <row r="27" spans="1:5" ht="15" customHeight="1" x14ac:dyDescent="0.15">
      <c r="A27" s="322" t="s">
        <v>449</v>
      </c>
      <c r="B27" s="11">
        <v>2762756178</v>
      </c>
      <c r="C27" s="11">
        <v>2826982869</v>
      </c>
      <c r="D27" s="11">
        <v>2776518191</v>
      </c>
    </row>
    <row r="28" spans="1:5" ht="15" customHeight="1" x14ac:dyDescent="0.15">
      <c r="A28" s="322" t="s">
        <v>450</v>
      </c>
      <c r="B28" s="11">
        <v>770000000</v>
      </c>
      <c r="C28" s="11">
        <v>770000000</v>
      </c>
      <c r="D28" s="11">
        <v>770000000</v>
      </c>
    </row>
    <row r="29" spans="1:5" ht="15" customHeight="1" x14ac:dyDescent="0.15">
      <c r="A29" s="322" t="s">
        <v>451</v>
      </c>
      <c r="B29" s="11">
        <v>156218766</v>
      </c>
      <c r="C29" s="11">
        <v>162340662</v>
      </c>
      <c r="D29" s="11">
        <v>161407444</v>
      </c>
    </row>
    <row r="30" spans="1:5" ht="15" customHeight="1" x14ac:dyDescent="0.15">
      <c r="A30" s="323" t="s">
        <v>452</v>
      </c>
      <c r="B30" s="9">
        <v>1639048533</v>
      </c>
      <c r="C30" s="9">
        <v>1601921645</v>
      </c>
      <c r="D30" s="9">
        <f>SUM(D31:D36)</f>
        <v>1646916790</v>
      </c>
    </row>
    <row r="31" spans="1:5" ht="15" customHeight="1" x14ac:dyDescent="0.15">
      <c r="A31" s="322" t="s">
        <v>453</v>
      </c>
      <c r="B31" s="11">
        <v>8278</v>
      </c>
      <c r="C31" s="11">
        <v>9913</v>
      </c>
      <c r="D31" s="11">
        <v>7368</v>
      </c>
    </row>
    <row r="32" spans="1:5" ht="15" customHeight="1" x14ac:dyDescent="0.15">
      <c r="A32" s="322" t="s">
        <v>450</v>
      </c>
      <c r="B32" s="11">
        <v>330000000</v>
      </c>
      <c r="C32" s="11">
        <v>330000000</v>
      </c>
      <c r="D32" s="11">
        <v>330000000</v>
      </c>
    </row>
    <row r="33" spans="1:4" ht="15" customHeight="1" x14ac:dyDescent="0.15">
      <c r="A33" s="322" t="s">
        <v>454</v>
      </c>
      <c r="B33" s="11">
        <v>10921000</v>
      </c>
      <c r="C33" s="11">
        <v>0</v>
      </c>
      <c r="D33" s="11">
        <v>0</v>
      </c>
    </row>
    <row r="34" spans="1:4" ht="15" customHeight="1" x14ac:dyDescent="0.15">
      <c r="A34" s="322" t="s">
        <v>455</v>
      </c>
      <c r="B34" s="11">
        <v>1165369000</v>
      </c>
      <c r="C34" s="11">
        <v>1125236000</v>
      </c>
      <c r="D34" s="11">
        <v>1175513098</v>
      </c>
    </row>
    <row r="35" spans="1:4" ht="15" customHeight="1" x14ac:dyDescent="0.15">
      <c r="A35" s="322" t="s">
        <v>456</v>
      </c>
      <c r="B35" s="11">
        <v>59830666</v>
      </c>
      <c r="C35" s="11">
        <v>70520494</v>
      </c>
      <c r="D35" s="11">
        <v>70823224</v>
      </c>
    </row>
    <row r="36" spans="1:4" ht="15" customHeight="1" x14ac:dyDescent="0.15">
      <c r="A36" s="322" t="s">
        <v>457</v>
      </c>
      <c r="B36" s="11">
        <v>72919589</v>
      </c>
      <c r="C36" s="11">
        <v>76155238</v>
      </c>
      <c r="D36" s="11">
        <v>70573100</v>
      </c>
    </row>
    <row r="37" spans="1:4" ht="15" customHeight="1" x14ac:dyDescent="0.15">
      <c r="A37" s="323" t="s">
        <v>458</v>
      </c>
      <c r="B37" s="9">
        <v>332661394</v>
      </c>
      <c r="C37" s="9">
        <v>148088000</v>
      </c>
      <c r="D37" s="9">
        <f>SUM(D38:D39)</f>
        <v>150595414</v>
      </c>
    </row>
    <row r="38" spans="1:4" ht="15" customHeight="1" x14ac:dyDescent="0.15">
      <c r="A38" s="326" t="s">
        <v>459</v>
      </c>
      <c r="B38" s="11">
        <v>148661394</v>
      </c>
      <c r="C38" s="11">
        <v>148088000</v>
      </c>
      <c r="D38" s="11">
        <v>150595414</v>
      </c>
    </row>
    <row r="39" spans="1:4" ht="15" customHeight="1" x14ac:dyDescent="0.15">
      <c r="A39" s="322" t="s">
        <v>460</v>
      </c>
      <c r="B39" s="11">
        <v>184000000</v>
      </c>
      <c r="C39" s="11">
        <v>0</v>
      </c>
      <c r="D39" s="11">
        <v>0</v>
      </c>
    </row>
    <row r="40" spans="1:4" ht="15" customHeight="1" x14ac:dyDescent="0.15">
      <c r="A40" s="323" t="s">
        <v>461</v>
      </c>
      <c r="B40" s="9">
        <v>0</v>
      </c>
      <c r="C40" s="9">
        <v>0</v>
      </c>
      <c r="D40" s="9">
        <v>245891491</v>
      </c>
    </row>
    <row r="41" spans="1:4" ht="15" customHeight="1" x14ac:dyDescent="0.15">
      <c r="A41" s="325" t="s">
        <v>442</v>
      </c>
      <c r="B41" s="173">
        <v>11870471974</v>
      </c>
      <c r="C41" s="173">
        <v>11623340606</v>
      </c>
      <c r="D41" s="173">
        <f>SUM(D25,D30,D37,D40)</f>
        <v>12129187513</v>
      </c>
    </row>
    <row r="42" spans="1:4" ht="15" customHeight="1" x14ac:dyDescent="0.15">
      <c r="B42" s="91"/>
      <c r="C42" s="91"/>
      <c r="D42" s="91" t="s">
        <v>462</v>
      </c>
    </row>
  </sheetData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scale="92" fitToHeight="0" orientation="portrait" cellComments="atEnd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>
    <pageSetUpPr fitToPage="1"/>
  </sheetPr>
  <dimension ref="A1:G12"/>
  <sheetViews>
    <sheetView zoomScale="110" zoomScaleNormal="110" workbookViewId="0"/>
  </sheetViews>
  <sheetFormatPr defaultColWidth="8.875" defaultRowHeight="15" customHeight="1" x14ac:dyDescent="0.15"/>
  <cols>
    <col min="1" max="1" width="11.25" style="3" customWidth="1"/>
    <col min="2" max="7" width="12.5" style="3" customWidth="1"/>
    <col min="8" max="16384" width="8.875" style="3"/>
  </cols>
  <sheetData>
    <row r="1" spans="1:7" ht="15" customHeight="1" x14ac:dyDescent="0.15">
      <c r="A1" s="355" t="s">
        <v>516</v>
      </c>
    </row>
    <row r="3" spans="1:7" ht="15" customHeight="1" x14ac:dyDescent="0.15">
      <c r="A3" s="71" t="s">
        <v>463</v>
      </c>
    </row>
    <row r="4" spans="1:7" ht="15" customHeight="1" x14ac:dyDescent="0.15">
      <c r="A4" s="43" t="s">
        <v>464</v>
      </c>
      <c r="B4" s="61"/>
    </row>
    <row r="5" spans="1:7" ht="15" customHeight="1" x14ac:dyDescent="0.15">
      <c r="A5" s="401" t="s">
        <v>465</v>
      </c>
      <c r="B5" s="146" t="s">
        <v>466</v>
      </c>
      <c r="C5" s="146" t="s">
        <v>467</v>
      </c>
      <c r="D5" s="146" t="s">
        <v>468</v>
      </c>
      <c r="E5" s="146" t="s">
        <v>467</v>
      </c>
      <c r="F5" s="128" t="s">
        <v>469</v>
      </c>
      <c r="G5" s="128"/>
    </row>
    <row r="6" spans="1:7" ht="15" customHeight="1" x14ac:dyDescent="0.15">
      <c r="A6" s="420"/>
      <c r="B6" s="327" t="s">
        <v>470</v>
      </c>
      <c r="C6" s="327" t="s">
        <v>471</v>
      </c>
      <c r="D6" s="327" t="s">
        <v>472</v>
      </c>
      <c r="E6" s="327" t="s">
        <v>471</v>
      </c>
      <c r="F6" s="92" t="s">
        <v>473</v>
      </c>
      <c r="G6" s="7" t="s">
        <v>474</v>
      </c>
    </row>
    <row r="7" spans="1:7" ht="15" customHeight="1" x14ac:dyDescent="0.15">
      <c r="A7" s="123" t="s">
        <v>475</v>
      </c>
      <c r="B7" s="118">
        <v>73951</v>
      </c>
      <c r="C7" s="328">
        <v>21.54</v>
      </c>
      <c r="D7" s="74">
        <v>47427</v>
      </c>
      <c r="E7" s="328">
        <v>30.81</v>
      </c>
      <c r="F7" s="74">
        <v>73864</v>
      </c>
      <c r="G7" s="74">
        <v>87</v>
      </c>
    </row>
    <row r="8" spans="1:7" ht="15" customHeight="1" x14ac:dyDescent="0.15">
      <c r="A8" s="124" t="s">
        <v>476</v>
      </c>
      <c r="B8" s="118">
        <v>70855</v>
      </c>
      <c r="C8" s="328">
        <v>20.56</v>
      </c>
      <c r="D8" s="74">
        <v>46408</v>
      </c>
      <c r="E8" s="328">
        <v>29.66</v>
      </c>
      <c r="F8" s="74">
        <v>70848</v>
      </c>
      <c r="G8" s="74">
        <v>7</v>
      </c>
    </row>
    <row r="9" spans="1:7" ht="15" customHeight="1" x14ac:dyDescent="0.15">
      <c r="A9" s="124" t="s">
        <v>477</v>
      </c>
      <c r="B9" s="118">
        <v>69532</v>
      </c>
      <c r="C9" s="328">
        <v>20.13</v>
      </c>
      <c r="D9" s="74">
        <v>46090</v>
      </c>
      <c r="E9" s="328">
        <v>29.03</v>
      </c>
      <c r="F9" s="74">
        <v>69532</v>
      </c>
      <c r="G9" s="74">
        <v>0</v>
      </c>
    </row>
    <row r="10" spans="1:7" ht="15" customHeight="1" x14ac:dyDescent="0.15">
      <c r="A10" s="124">
        <v>3</v>
      </c>
      <c r="B10" s="118">
        <v>66733</v>
      </c>
      <c r="C10" s="328">
        <v>19.36</v>
      </c>
      <c r="D10" s="74">
        <v>44748</v>
      </c>
      <c r="E10" s="328">
        <v>28.02</v>
      </c>
      <c r="F10" s="74">
        <v>66733</v>
      </c>
      <c r="G10" s="74">
        <v>0</v>
      </c>
    </row>
    <row r="11" spans="1:7" ht="15" customHeight="1" x14ac:dyDescent="0.15">
      <c r="A11" s="93">
        <v>4</v>
      </c>
      <c r="B11" s="94">
        <v>62777</v>
      </c>
      <c r="C11" s="329">
        <v>18.260000000000002</v>
      </c>
      <c r="D11" s="95">
        <v>42839</v>
      </c>
      <c r="E11" s="329">
        <v>26.61</v>
      </c>
      <c r="F11" s="95">
        <v>62777</v>
      </c>
      <c r="G11" s="95">
        <v>0</v>
      </c>
    </row>
    <row r="12" spans="1:7" ht="15" customHeight="1" x14ac:dyDescent="0.15">
      <c r="G12" s="91" t="s">
        <v>478</v>
      </c>
    </row>
  </sheetData>
  <mergeCells count="1">
    <mergeCell ref="A5:A6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scale="92" orientation="portrait" cellComments="atEnd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G21"/>
  <sheetViews>
    <sheetView zoomScale="110" zoomScaleNormal="110" workbookViewId="0"/>
  </sheetViews>
  <sheetFormatPr defaultColWidth="8.75" defaultRowHeight="15.75" customHeight="1" x14ac:dyDescent="0.15"/>
  <cols>
    <col min="1" max="1" width="18.75" style="332" customWidth="1"/>
    <col min="2" max="7" width="11.25" style="332" customWidth="1"/>
    <col min="8" max="16384" width="8.75" style="332"/>
  </cols>
  <sheetData>
    <row r="1" spans="1:7" s="24" customFormat="1" ht="15" customHeight="1" x14ac:dyDescent="0.15">
      <c r="A1" s="355" t="s">
        <v>516</v>
      </c>
    </row>
    <row r="2" spans="1:7" s="24" customFormat="1" ht="15" customHeight="1" x14ac:dyDescent="0.15"/>
    <row r="3" spans="1:7" ht="15" customHeight="1" x14ac:dyDescent="0.15">
      <c r="A3" s="330" t="s">
        <v>479</v>
      </c>
      <c r="B3" s="331"/>
      <c r="C3" s="331"/>
      <c r="D3" s="331"/>
    </row>
    <row r="4" spans="1:7" ht="15" customHeight="1" x14ac:dyDescent="0.15">
      <c r="A4" s="25" t="s">
        <v>480</v>
      </c>
      <c r="B4" s="299"/>
      <c r="C4" s="299"/>
      <c r="D4" s="299"/>
    </row>
    <row r="5" spans="1:7" ht="15" customHeight="1" x14ac:dyDescent="0.15">
      <c r="A5" s="490" t="s">
        <v>481</v>
      </c>
      <c r="B5" s="423" t="s">
        <v>482</v>
      </c>
      <c r="C5" s="373"/>
      <c r="D5" s="423" t="s">
        <v>85</v>
      </c>
      <c r="E5" s="373"/>
      <c r="F5" s="423" t="s">
        <v>483</v>
      </c>
      <c r="G5" s="373"/>
    </row>
    <row r="6" spans="1:7" ht="15" customHeight="1" x14ac:dyDescent="0.15">
      <c r="A6" s="494"/>
      <c r="B6" s="99" t="s">
        <v>484</v>
      </c>
      <c r="C6" s="99" t="s">
        <v>485</v>
      </c>
      <c r="D6" s="99" t="s">
        <v>484</v>
      </c>
      <c r="E6" s="99" t="s">
        <v>485</v>
      </c>
      <c r="F6" s="99" t="s">
        <v>484</v>
      </c>
      <c r="G6" s="98" t="s">
        <v>485</v>
      </c>
    </row>
    <row r="7" spans="1:7" ht="15" customHeight="1" x14ac:dyDescent="0.15">
      <c r="A7" s="104" t="s">
        <v>486</v>
      </c>
      <c r="B7" s="333">
        <v>0.65810000000000002</v>
      </c>
      <c r="C7" s="334">
        <v>8.2000000000000003E-2</v>
      </c>
      <c r="D7" s="333">
        <v>0.63729999999999998</v>
      </c>
      <c r="E7" s="334">
        <v>7.8E-2</v>
      </c>
      <c r="F7" s="333">
        <v>0.63119999999999998</v>
      </c>
      <c r="G7" s="334">
        <v>7.8E-2</v>
      </c>
    </row>
    <row r="8" spans="1:7" ht="15" customHeight="1" x14ac:dyDescent="0.15">
      <c r="A8" s="110" t="s">
        <v>487</v>
      </c>
      <c r="B8" s="335">
        <v>0.34189999999999998</v>
      </c>
      <c r="C8" s="336">
        <v>26500</v>
      </c>
      <c r="D8" s="335">
        <v>0.36270000000000002</v>
      </c>
      <c r="E8" s="336">
        <v>29000</v>
      </c>
      <c r="F8" s="335">
        <v>0.36880000000000002</v>
      </c>
      <c r="G8" s="336">
        <v>29000</v>
      </c>
    </row>
    <row r="9" spans="1:7" ht="15" customHeight="1" x14ac:dyDescent="0.15">
      <c r="A9" s="299"/>
      <c r="B9" s="299"/>
      <c r="C9" s="299"/>
      <c r="D9" s="299"/>
      <c r="E9" s="299"/>
      <c r="F9" s="299"/>
      <c r="G9" s="299"/>
    </row>
    <row r="10" spans="1:7" ht="15" customHeight="1" x14ac:dyDescent="0.15">
      <c r="A10" s="25" t="s">
        <v>488</v>
      </c>
      <c r="B10" s="337"/>
      <c r="C10" s="299"/>
      <c r="D10" s="299"/>
      <c r="F10" s="299"/>
    </row>
    <row r="11" spans="1:7" ht="15" customHeight="1" x14ac:dyDescent="0.15">
      <c r="A11" s="490" t="s">
        <v>481</v>
      </c>
      <c r="B11" s="423" t="s">
        <v>482</v>
      </c>
      <c r="C11" s="373"/>
      <c r="D11" s="423" t="s">
        <v>85</v>
      </c>
      <c r="E11" s="373"/>
      <c r="F11" s="423" t="s">
        <v>483</v>
      </c>
      <c r="G11" s="373"/>
    </row>
    <row r="12" spans="1:7" ht="15" customHeight="1" x14ac:dyDescent="0.15">
      <c r="A12" s="494"/>
      <c r="B12" s="99" t="s">
        <v>484</v>
      </c>
      <c r="C12" s="99" t="s">
        <v>485</v>
      </c>
      <c r="D12" s="99" t="s">
        <v>484</v>
      </c>
      <c r="E12" s="99" t="s">
        <v>485</v>
      </c>
      <c r="F12" s="99" t="s">
        <v>484</v>
      </c>
      <c r="G12" s="98" t="s">
        <v>485</v>
      </c>
    </row>
    <row r="13" spans="1:7" ht="15" customHeight="1" x14ac:dyDescent="0.15">
      <c r="A13" s="104" t="s">
        <v>486</v>
      </c>
      <c r="B13" s="333">
        <v>0.61880000000000002</v>
      </c>
      <c r="C13" s="334">
        <v>1.9E-2</v>
      </c>
      <c r="D13" s="333">
        <v>0.60709999999999997</v>
      </c>
      <c r="E13" s="334">
        <v>2.1999999999999999E-2</v>
      </c>
      <c r="F13" s="333">
        <v>0.59960000000000002</v>
      </c>
      <c r="G13" s="334">
        <v>2.1999999999999999E-2</v>
      </c>
    </row>
    <row r="14" spans="1:7" ht="15" customHeight="1" x14ac:dyDescent="0.15">
      <c r="A14" s="110" t="s">
        <v>487</v>
      </c>
      <c r="B14" s="335">
        <v>0.38119999999999998</v>
      </c>
      <c r="C14" s="336">
        <v>9500</v>
      </c>
      <c r="D14" s="335">
        <v>0.39290000000000003</v>
      </c>
      <c r="E14" s="336">
        <v>11500</v>
      </c>
      <c r="F14" s="335">
        <v>0.40039999999999998</v>
      </c>
      <c r="G14" s="336">
        <v>11500</v>
      </c>
    </row>
    <row r="15" spans="1:7" ht="15" customHeight="1" x14ac:dyDescent="0.15">
      <c r="D15" s="338"/>
    </row>
    <row r="16" spans="1:7" ht="15" customHeight="1" x14ac:dyDescent="0.15">
      <c r="A16" s="25" t="s">
        <v>489</v>
      </c>
      <c r="B16" s="299"/>
      <c r="C16" s="299"/>
      <c r="D16" s="299"/>
      <c r="F16" s="299"/>
    </row>
    <row r="17" spans="1:7" ht="15" customHeight="1" x14ac:dyDescent="0.15">
      <c r="A17" s="490" t="s">
        <v>481</v>
      </c>
      <c r="B17" s="423" t="s">
        <v>482</v>
      </c>
      <c r="C17" s="373"/>
      <c r="D17" s="423" t="s">
        <v>85</v>
      </c>
      <c r="E17" s="373"/>
      <c r="F17" s="423" t="s">
        <v>483</v>
      </c>
      <c r="G17" s="373"/>
    </row>
    <row r="18" spans="1:7" ht="15" customHeight="1" x14ac:dyDescent="0.15">
      <c r="A18" s="494"/>
      <c r="B18" s="99" t="s">
        <v>484</v>
      </c>
      <c r="C18" s="99" t="s">
        <v>485</v>
      </c>
      <c r="D18" s="99" t="s">
        <v>484</v>
      </c>
      <c r="E18" s="99" t="s">
        <v>485</v>
      </c>
      <c r="F18" s="99" t="s">
        <v>484</v>
      </c>
      <c r="G18" s="98" t="s">
        <v>485</v>
      </c>
    </row>
    <row r="19" spans="1:7" ht="15" customHeight="1" x14ac:dyDescent="0.15">
      <c r="A19" s="104" t="s">
        <v>486</v>
      </c>
      <c r="B19" s="333">
        <v>0.60670000000000002</v>
      </c>
      <c r="C19" s="334">
        <v>2.1999999999999999E-2</v>
      </c>
      <c r="D19" s="333">
        <v>0.60109999999999997</v>
      </c>
      <c r="E19" s="333">
        <v>2.4500000000000001E-2</v>
      </c>
      <c r="F19" s="333">
        <v>0.59609999999999996</v>
      </c>
      <c r="G19" s="333">
        <v>2.4500000000000001E-2</v>
      </c>
    </row>
    <row r="20" spans="1:7" ht="15" customHeight="1" x14ac:dyDescent="0.15">
      <c r="A20" s="110" t="s">
        <v>487</v>
      </c>
      <c r="B20" s="335">
        <v>0.39329999999999998</v>
      </c>
      <c r="C20" s="336">
        <v>9000</v>
      </c>
      <c r="D20" s="335">
        <v>0.39889999999999998</v>
      </c>
      <c r="E20" s="336">
        <v>10500</v>
      </c>
      <c r="F20" s="335">
        <v>0.40389999999999998</v>
      </c>
      <c r="G20" s="336">
        <v>10500</v>
      </c>
    </row>
    <row r="21" spans="1:7" ht="15" customHeight="1" x14ac:dyDescent="0.15">
      <c r="A21" s="332" t="s">
        <v>490</v>
      </c>
      <c r="G21" s="113" t="s">
        <v>491</v>
      </c>
    </row>
  </sheetData>
  <mergeCells count="12">
    <mergeCell ref="A17:A18"/>
    <mergeCell ref="B17:C17"/>
    <mergeCell ref="D17:E17"/>
    <mergeCell ref="F17:G17"/>
    <mergeCell ref="A5:A6"/>
    <mergeCell ref="B5:C5"/>
    <mergeCell ref="D5:E5"/>
    <mergeCell ref="F5:G5"/>
    <mergeCell ref="A11:A12"/>
    <mergeCell ref="B11:C11"/>
    <mergeCell ref="D11:E11"/>
    <mergeCell ref="F11:G11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scale="92" orientation="portrait" cellComments="atEnd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>
    <pageSetUpPr fitToPage="1"/>
  </sheetPr>
  <dimension ref="A1:E13"/>
  <sheetViews>
    <sheetView zoomScale="110" zoomScaleNormal="110" workbookViewId="0"/>
  </sheetViews>
  <sheetFormatPr defaultColWidth="10.375" defaultRowHeight="15" customHeight="1" x14ac:dyDescent="0.15"/>
  <cols>
    <col min="1" max="1" width="12.5" style="2" customWidth="1"/>
    <col min="2" max="2" width="10.625" style="2" customWidth="1"/>
    <col min="3" max="5" width="21.25" style="2" customWidth="1"/>
    <col min="6" max="16384" width="10.375" style="2"/>
  </cols>
  <sheetData>
    <row r="1" spans="1:5" ht="15" customHeight="1" x14ac:dyDescent="0.15">
      <c r="A1" s="360" t="s">
        <v>516</v>
      </c>
    </row>
    <row r="3" spans="1:5" ht="15" customHeight="1" x14ac:dyDescent="0.15">
      <c r="A3" s="71" t="s">
        <v>492</v>
      </c>
    </row>
    <row r="4" spans="1:5" ht="15" customHeight="1" x14ac:dyDescent="0.15">
      <c r="A4" s="2" t="s">
        <v>493</v>
      </c>
      <c r="E4" s="5" t="s">
        <v>494</v>
      </c>
    </row>
    <row r="5" spans="1:5" ht="15" customHeight="1" x14ac:dyDescent="0.15">
      <c r="A5" s="495" t="s">
        <v>495</v>
      </c>
      <c r="B5" s="366"/>
      <c r="C5" s="141" t="s">
        <v>83</v>
      </c>
      <c r="D5" s="6" t="s">
        <v>84</v>
      </c>
      <c r="E5" s="141" t="s">
        <v>85</v>
      </c>
    </row>
    <row r="6" spans="1:5" ht="15" customHeight="1" x14ac:dyDescent="0.15">
      <c r="A6" s="496" t="s">
        <v>496</v>
      </c>
      <c r="B6" s="339" t="s">
        <v>497</v>
      </c>
      <c r="C6" s="116">
        <v>46475</v>
      </c>
      <c r="D6" s="200">
        <v>45728</v>
      </c>
      <c r="E6" s="200">
        <v>44265</v>
      </c>
    </row>
    <row r="7" spans="1:5" ht="15" customHeight="1" x14ac:dyDescent="0.15">
      <c r="A7" s="451"/>
      <c r="B7" s="77" t="s">
        <v>498</v>
      </c>
      <c r="C7" s="81">
        <v>70531</v>
      </c>
      <c r="D7" s="16">
        <v>68656</v>
      </c>
      <c r="E7" s="16">
        <v>65535</v>
      </c>
    </row>
    <row r="8" spans="1:5" ht="15" customHeight="1" x14ac:dyDescent="0.15">
      <c r="A8" s="497" t="s">
        <v>499</v>
      </c>
      <c r="B8" s="498"/>
      <c r="C8" s="340">
        <v>30739918</v>
      </c>
      <c r="D8" s="341">
        <v>31474932</v>
      </c>
      <c r="E8" s="341">
        <v>31238824</v>
      </c>
    </row>
    <row r="9" spans="1:5" ht="15" customHeight="1" x14ac:dyDescent="0.15">
      <c r="A9" s="497" t="s">
        <v>500</v>
      </c>
      <c r="B9" s="498"/>
      <c r="C9" s="340">
        <v>29923585</v>
      </c>
      <c r="D9" s="341">
        <v>30686078</v>
      </c>
      <c r="E9" s="341">
        <v>30609428</v>
      </c>
    </row>
    <row r="10" spans="1:5" ht="15" customHeight="1" x14ac:dyDescent="0.15">
      <c r="A10" s="499" t="s">
        <v>501</v>
      </c>
      <c r="B10" s="342" t="s">
        <v>502</v>
      </c>
      <c r="C10" s="79">
        <v>7153344</v>
      </c>
      <c r="D10" s="51">
        <v>6961102</v>
      </c>
      <c r="E10" s="51">
        <v>7043439</v>
      </c>
    </row>
    <row r="11" spans="1:5" ht="15" customHeight="1" x14ac:dyDescent="0.15">
      <c r="A11" s="500"/>
      <c r="B11" s="343" t="s">
        <v>503</v>
      </c>
      <c r="C11" s="74">
        <v>6531927</v>
      </c>
      <c r="D11" s="11">
        <v>6413167</v>
      </c>
      <c r="E11" s="11">
        <v>6467090</v>
      </c>
    </row>
    <row r="12" spans="1:5" ht="15" customHeight="1" x14ac:dyDescent="0.15">
      <c r="A12" s="501"/>
      <c r="B12" s="344" t="s">
        <v>504</v>
      </c>
      <c r="C12" s="329">
        <v>91.32</v>
      </c>
      <c r="D12" s="345">
        <v>92.13</v>
      </c>
      <c r="E12" s="345">
        <v>91.83</v>
      </c>
    </row>
    <row r="13" spans="1:5" ht="15" customHeight="1" x14ac:dyDescent="0.15">
      <c r="E13" s="113" t="s">
        <v>505</v>
      </c>
    </row>
  </sheetData>
  <mergeCells count="5">
    <mergeCell ref="A5:B5"/>
    <mergeCell ref="A6:A7"/>
    <mergeCell ref="A8:B8"/>
    <mergeCell ref="A9:B9"/>
    <mergeCell ref="A10:A12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scale="91" orientation="portrait" cellComments="atEnd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>
    <pageSetUpPr fitToPage="1"/>
  </sheetPr>
  <dimension ref="A1:D10"/>
  <sheetViews>
    <sheetView zoomScale="110" zoomScaleNormal="110" workbookViewId="0"/>
  </sheetViews>
  <sheetFormatPr defaultColWidth="10.375" defaultRowHeight="15" customHeight="1" x14ac:dyDescent="0.15"/>
  <cols>
    <col min="1" max="1" width="18.75" style="2" customWidth="1"/>
    <col min="2" max="4" width="14.5" style="2" customWidth="1"/>
    <col min="5" max="16384" width="10.375" style="2"/>
  </cols>
  <sheetData>
    <row r="1" spans="1:4" ht="15" customHeight="1" x14ac:dyDescent="0.15">
      <c r="A1" s="360" t="s">
        <v>516</v>
      </c>
    </row>
    <row r="3" spans="1:4" ht="15" customHeight="1" x14ac:dyDescent="0.15">
      <c r="A3" s="174" t="s">
        <v>506</v>
      </c>
      <c r="B3" s="346"/>
      <c r="D3" s="5" t="s">
        <v>507</v>
      </c>
    </row>
    <row r="4" spans="1:4" ht="15" customHeight="1" x14ac:dyDescent="0.15">
      <c r="A4" s="347" t="s">
        <v>3</v>
      </c>
      <c r="B4" s="6" t="s">
        <v>508</v>
      </c>
      <c r="C4" s="92" t="s">
        <v>509</v>
      </c>
      <c r="D4" s="141" t="s">
        <v>510</v>
      </c>
    </row>
    <row r="5" spans="1:4" ht="15" customHeight="1" x14ac:dyDescent="0.15">
      <c r="A5" s="348" t="s">
        <v>511</v>
      </c>
      <c r="B5" s="115">
        <v>17358763</v>
      </c>
      <c r="C5" s="74">
        <v>17764949</v>
      </c>
      <c r="D5" s="116">
        <v>17565459</v>
      </c>
    </row>
    <row r="6" spans="1:4" ht="15" customHeight="1" x14ac:dyDescent="0.15">
      <c r="A6" s="349" t="s">
        <v>512</v>
      </c>
      <c r="B6" s="118">
        <v>204922</v>
      </c>
      <c r="C6" s="74">
        <v>204900</v>
      </c>
      <c r="D6" s="74">
        <v>183481</v>
      </c>
    </row>
    <row r="7" spans="1:4" ht="15" customHeight="1" x14ac:dyDescent="0.15">
      <c r="A7" s="4" t="s">
        <v>513</v>
      </c>
      <c r="B7" s="118">
        <v>2516529</v>
      </c>
      <c r="C7" s="74">
        <v>2532891</v>
      </c>
      <c r="D7" s="74">
        <v>2587007</v>
      </c>
    </row>
    <row r="8" spans="1:4" ht="15" customHeight="1" x14ac:dyDescent="0.15">
      <c r="A8" s="350" t="s">
        <v>514</v>
      </c>
      <c r="B8" s="94">
        <v>164249</v>
      </c>
      <c r="C8" s="95">
        <v>154048</v>
      </c>
      <c r="D8" s="95">
        <v>161507</v>
      </c>
    </row>
    <row r="9" spans="1:4" ht="15" customHeight="1" x14ac:dyDescent="0.15">
      <c r="A9" s="351" t="s">
        <v>131</v>
      </c>
      <c r="B9" s="352">
        <v>20244463</v>
      </c>
      <c r="C9" s="353">
        <v>20656788</v>
      </c>
      <c r="D9" s="353">
        <f t="shared" ref="D9" si="0">SUM(D5:D8)</f>
        <v>20497454</v>
      </c>
    </row>
    <row r="10" spans="1:4" ht="15" customHeight="1" x14ac:dyDescent="0.15">
      <c r="A10" s="354"/>
      <c r="D10" s="113" t="s">
        <v>491</v>
      </c>
    </row>
  </sheetData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36</vt:i4>
      </vt:variant>
    </vt:vector>
  </HeadingPairs>
  <TitlesOfParts>
    <vt:vector size="36" baseType="lpstr">
      <vt:lpstr>目次</vt:lpstr>
      <vt:lpstr>7-1</vt:lpstr>
      <vt:lpstr>7-2</vt:lpstr>
      <vt:lpstr>7-3</vt:lpstr>
      <vt:lpstr>7-4</vt:lpstr>
      <vt:lpstr>7-5(1)</vt:lpstr>
      <vt:lpstr>7-5(2)</vt:lpstr>
      <vt:lpstr>7-5(3)</vt:lpstr>
      <vt:lpstr>7-5(4)</vt:lpstr>
      <vt:lpstr>7-5(5)</vt:lpstr>
      <vt:lpstr>7-6(1)</vt:lpstr>
      <vt:lpstr>7-6(2)</vt:lpstr>
      <vt:lpstr>7-6(3)</vt:lpstr>
      <vt:lpstr>7-6(4)</vt:lpstr>
      <vt:lpstr>7-6(5)</vt:lpstr>
      <vt:lpstr>7-6(6)</vt:lpstr>
      <vt:lpstr>7-7(1)</vt:lpstr>
      <vt:lpstr>7-7(2)</vt:lpstr>
      <vt:lpstr>7-8</vt:lpstr>
      <vt:lpstr>7-9</vt:lpstr>
      <vt:lpstr>7-10</vt:lpstr>
      <vt:lpstr>7-11</vt:lpstr>
      <vt:lpstr>7-12</vt:lpstr>
      <vt:lpstr>7-13</vt:lpstr>
      <vt:lpstr>7-14</vt:lpstr>
      <vt:lpstr>7-15</vt:lpstr>
      <vt:lpstr>7-16</vt:lpstr>
      <vt:lpstr>7-17</vt:lpstr>
      <vt:lpstr>7-18</vt:lpstr>
      <vt:lpstr>7-19</vt:lpstr>
      <vt:lpstr>7-20</vt:lpstr>
      <vt:lpstr>7-21</vt:lpstr>
      <vt:lpstr>7-22</vt:lpstr>
      <vt:lpstr>7-23</vt:lpstr>
      <vt:lpstr>7-24(1)</vt:lpstr>
      <vt:lpstr>7-24(2)</vt:lpstr>
    </vt:vector>
  </TitlesOfParts>
  <Company>越谷市役所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2016-11-22T04:29:59Z</dcterms:created>
  <dcterms:modified xsi:type="dcterms:W3CDTF">2024-10-01T09:13:12Z</dcterms:modified>
</cp:coreProperties>
</file>