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令和５年版作成作業\10 ホームページ\オープンデータ\掲載用\タイトル修正\"/>
    </mc:Choice>
  </mc:AlternateContent>
  <bookViews>
    <workbookView xWindow="240" yWindow="60" windowWidth="19395" windowHeight="7155"/>
  </bookViews>
  <sheets>
    <sheet name="目次" sheetId="628" r:id="rId1"/>
    <sheet name="10-1" sheetId="581" r:id="rId2"/>
    <sheet name="10-2" sheetId="582" r:id="rId3"/>
    <sheet name="10-3" sheetId="583" r:id="rId4"/>
    <sheet name="10-4" sheetId="584" r:id="rId5"/>
    <sheet name="10-5" sheetId="585" r:id="rId6"/>
    <sheet name="10-6" sheetId="586" r:id="rId7"/>
    <sheet name="10-7" sheetId="587" r:id="rId8"/>
    <sheet name="10-8" sheetId="588" r:id="rId9"/>
    <sheet name="10-9" sheetId="589" r:id="rId10"/>
    <sheet name="10-10" sheetId="590" r:id="rId11"/>
    <sheet name="10-11" sheetId="591" r:id="rId12"/>
    <sheet name="10-12" sheetId="592" r:id="rId13"/>
    <sheet name="10-13" sheetId="593" r:id="rId14"/>
    <sheet name="10-14" sheetId="594" r:id="rId15"/>
    <sheet name="10-15" sheetId="595" r:id="rId16"/>
    <sheet name="10-16" sheetId="596" r:id="rId17"/>
    <sheet name="10-17" sheetId="597" r:id="rId18"/>
    <sheet name="10-18" sheetId="598" r:id="rId19"/>
    <sheet name="10-19(1)" sheetId="599" r:id="rId20"/>
    <sheet name="10-19(2)" sheetId="600" r:id="rId21"/>
    <sheet name="10-20" sheetId="601" r:id="rId22"/>
    <sheet name="10-21" sheetId="602" r:id="rId23"/>
    <sheet name="10-22" sheetId="603" r:id="rId24"/>
    <sheet name="10-23" sheetId="604" r:id="rId25"/>
    <sheet name="10-24" sheetId="605" r:id="rId26"/>
    <sheet name="10-25" sheetId="606" r:id="rId27"/>
    <sheet name="10-26" sheetId="607" r:id="rId28"/>
    <sheet name="10-27" sheetId="608" r:id="rId29"/>
    <sheet name="10-28" sheetId="609" r:id="rId30"/>
    <sheet name="10-29" sheetId="610" r:id="rId31"/>
    <sheet name="10-30" sheetId="611" r:id="rId32"/>
    <sheet name="10-31" sheetId="612" r:id="rId33"/>
    <sheet name="10-32(1)" sheetId="613" r:id="rId34"/>
    <sheet name="10-32(2)" sheetId="614" r:id="rId35"/>
    <sheet name="10-32(3)" sheetId="615" r:id="rId36"/>
    <sheet name="10-32(4)" sheetId="616" r:id="rId37"/>
    <sheet name="10-32(5)" sheetId="617" r:id="rId38"/>
    <sheet name="10-33" sheetId="618" r:id="rId39"/>
    <sheet name="10-34(1)" sheetId="619" r:id="rId40"/>
    <sheet name="10-34(2)" sheetId="620" r:id="rId41"/>
    <sheet name="10-35" sheetId="621" r:id="rId42"/>
    <sheet name="10-36" sheetId="622" r:id="rId43"/>
    <sheet name="10-37(1)" sheetId="623" r:id="rId44"/>
    <sheet name="10-37(2)" sheetId="624" r:id="rId45"/>
    <sheet name="10-37(3)" sheetId="625" r:id="rId46"/>
    <sheet name="10-37(4)" sheetId="626" r:id="rId47"/>
    <sheet name="10-37(5)" sheetId="627" r:id="rId48"/>
  </sheets>
  <calcPr calcId="162913" calcMode="manual"/>
</workbook>
</file>

<file path=xl/calcChain.xml><?xml version="1.0" encoding="utf-8"?>
<calcChain xmlns="http://schemas.openxmlformats.org/spreadsheetml/2006/main">
  <c r="G14" i="627" l="1"/>
  <c r="F14" i="627"/>
  <c r="D7" i="626"/>
  <c r="G12" i="625"/>
  <c r="F12" i="625"/>
  <c r="G13" i="624"/>
  <c r="F13" i="624"/>
  <c r="G15" i="623"/>
  <c r="F15" i="623"/>
  <c r="F21" i="622"/>
  <c r="E21" i="622"/>
  <c r="D21" i="622"/>
  <c r="C21" i="622"/>
  <c r="B21" i="622"/>
  <c r="E14" i="618"/>
  <c r="E13" i="616"/>
  <c r="E13" i="615"/>
  <c r="E13" i="614"/>
  <c r="E16" i="613"/>
  <c r="E6" i="611"/>
  <c r="E7" i="609"/>
  <c r="G7" i="608"/>
  <c r="F7" i="608"/>
  <c r="E7" i="608"/>
  <c r="G7" i="607"/>
  <c r="F7" i="607"/>
  <c r="E7" i="607"/>
  <c r="G7" i="606"/>
  <c r="F7" i="606"/>
  <c r="G7" i="605"/>
  <c r="F7" i="605"/>
  <c r="E7" i="605"/>
  <c r="G7" i="604"/>
  <c r="F7" i="604"/>
  <c r="G7" i="603"/>
  <c r="F7" i="603"/>
  <c r="E7" i="603"/>
  <c r="D7" i="603"/>
  <c r="D12" i="600" l="1"/>
  <c r="I7" i="600"/>
  <c r="D7" i="600"/>
  <c r="H36" i="599"/>
  <c r="G36" i="599"/>
  <c r="F36" i="599"/>
  <c r="E36" i="599"/>
  <c r="D36" i="599"/>
  <c r="C36" i="599"/>
  <c r="K16" i="599"/>
  <c r="J16" i="599"/>
  <c r="H16" i="599"/>
  <c r="G16" i="599"/>
  <c r="F16" i="599"/>
  <c r="E16" i="599"/>
  <c r="D16" i="599"/>
  <c r="C16" i="599"/>
  <c r="B16" i="599"/>
  <c r="I15" i="599"/>
  <c r="I14" i="599"/>
  <c r="I13" i="599"/>
  <c r="I12" i="599"/>
  <c r="I11" i="599"/>
  <c r="I10" i="599"/>
  <c r="I9" i="599"/>
  <c r="I16" i="599" s="1"/>
  <c r="K8" i="599"/>
  <c r="J8" i="599"/>
  <c r="I8" i="599"/>
  <c r="H8" i="599"/>
  <c r="G8" i="599"/>
  <c r="F8" i="599"/>
  <c r="E8" i="599"/>
  <c r="D8" i="599"/>
  <c r="C8" i="599"/>
  <c r="B8" i="599"/>
  <c r="J35" i="598"/>
  <c r="I35" i="598"/>
  <c r="H35" i="598"/>
  <c r="G35" i="598"/>
  <c r="F35" i="598"/>
  <c r="D35" i="598"/>
  <c r="C35" i="598"/>
  <c r="E30" i="598"/>
  <c r="E28" i="598"/>
  <c r="E26" i="598"/>
  <c r="E25" i="598"/>
  <c r="E24" i="598"/>
  <c r="E23" i="598"/>
  <c r="E22" i="598"/>
  <c r="E21" i="598"/>
  <c r="E19" i="598"/>
  <c r="E18" i="598"/>
  <c r="E16" i="598"/>
  <c r="E14" i="598"/>
  <c r="E12" i="598"/>
  <c r="E11" i="598"/>
  <c r="E9" i="598"/>
  <c r="E8" i="598"/>
  <c r="E35" i="598" s="1"/>
  <c r="C9" i="597"/>
  <c r="C8" i="597"/>
  <c r="C7" i="597"/>
  <c r="G10" i="596"/>
  <c r="D10" i="596"/>
  <c r="C9" i="595"/>
  <c r="B9" i="595"/>
  <c r="C8" i="595"/>
  <c r="B8" i="595"/>
  <c r="C7" i="595"/>
  <c r="B7" i="595"/>
  <c r="K9" i="594"/>
  <c r="K8" i="594"/>
  <c r="K7" i="594"/>
  <c r="I6" i="593"/>
  <c r="H6" i="593"/>
  <c r="G6" i="593"/>
  <c r="C9" i="591"/>
  <c r="M9" i="591" s="1"/>
  <c r="B9" i="591"/>
  <c r="D15" i="590"/>
  <c r="D14" i="590"/>
  <c r="D13" i="590"/>
  <c r="D12" i="590"/>
  <c r="D11" i="590"/>
  <c r="D10" i="590"/>
  <c r="D9" i="590"/>
  <c r="D8" i="590"/>
  <c r="D7" i="590"/>
  <c r="G6" i="590"/>
  <c r="J6" i="590" s="1"/>
  <c r="F6" i="590"/>
  <c r="I6" i="590" s="1"/>
  <c r="E6" i="590"/>
  <c r="H6" i="590" s="1"/>
  <c r="D22" i="588"/>
  <c r="C22" i="588"/>
  <c r="D21" i="588"/>
  <c r="C21" i="588"/>
  <c r="D20" i="588"/>
  <c r="C20" i="588"/>
  <c r="D19" i="588"/>
  <c r="C19" i="588"/>
  <c r="D18" i="588"/>
  <c r="C18" i="588"/>
  <c r="D17" i="588"/>
  <c r="C17" i="588"/>
  <c r="D16" i="588"/>
  <c r="C16" i="588"/>
  <c r="D15" i="588"/>
  <c r="C15" i="588"/>
  <c r="D14" i="588"/>
  <c r="C14" i="588"/>
  <c r="D13" i="588"/>
  <c r="C13" i="588"/>
  <c r="D12" i="588"/>
  <c r="C12" i="588"/>
  <c r="D11" i="588"/>
  <c r="C11" i="588"/>
  <c r="D10" i="588"/>
  <c r="D7" i="588" s="1"/>
  <c r="C10" i="588"/>
  <c r="D9" i="588"/>
  <c r="C9" i="588"/>
  <c r="D8" i="588"/>
  <c r="C8" i="588"/>
  <c r="M7" i="588"/>
  <c r="L7" i="588"/>
  <c r="K7" i="588"/>
  <c r="J7" i="588"/>
  <c r="I7" i="588"/>
  <c r="H7" i="588"/>
  <c r="G7" i="588"/>
  <c r="F7" i="588"/>
  <c r="E7" i="588"/>
  <c r="C7" i="588"/>
  <c r="H9" i="587"/>
  <c r="D9" i="587"/>
  <c r="G9" i="587" s="1"/>
  <c r="B9" i="586"/>
  <c r="B8" i="586"/>
  <c r="K7" i="586"/>
  <c r="J7" i="586"/>
  <c r="I7" i="586"/>
  <c r="H7" i="586"/>
  <c r="G7" i="586"/>
  <c r="F7" i="586"/>
  <c r="E7" i="586"/>
  <c r="D7" i="586"/>
  <c r="C7" i="586"/>
  <c r="B7" i="586"/>
  <c r="D36" i="585"/>
  <c r="C36" i="585"/>
  <c r="D35" i="585"/>
  <c r="C35" i="585"/>
  <c r="D34" i="585"/>
  <c r="C34" i="585"/>
  <c r="D33" i="585"/>
  <c r="C33" i="585"/>
  <c r="D32" i="585"/>
  <c r="C32" i="585"/>
  <c r="D31" i="585"/>
  <c r="C31" i="585"/>
  <c r="D30" i="585"/>
  <c r="C30" i="585"/>
  <c r="D29" i="585"/>
  <c r="C29" i="585"/>
  <c r="D28" i="585"/>
  <c r="C28" i="585"/>
  <c r="D27" i="585"/>
  <c r="C27" i="585"/>
  <c r="D26" i="585"/>
  <c r="C26" i="585"/>
  <c r="D25" i="585"/>
  <c r="C25" i="585"/>
  <c r="D24" i="585"/>
  <c r="C24" i="585"/>
  <c r="D23" i="585"/>
  <c r="C23" i="585"/>
  <c r="D22" i="585"/>
  <c r="C22" i="585"/>
  <c r="D21" i="585"/>
  <c r="C21" i="585"/>
  <c r="D20" i="585"/>
  <c r="C20" i="585"/>
  <c r="D19" i="585"/>
  <c r="C19" i="585"/>
  <c r="D18" i="585"/>
  <c r="C18" i="585"/>
  <c r="D17" i="585"/>
  <c r="C17" i="585"/>
  <c r="D16" i="585"/>
  <c r="C16" i="585"/>
  <c r="D15" i="585"/>
  <c r="C15" i="585"/>
  <c r="D14" i="585"/>
  <c r="C14" i="585"/>
  <c r="D13" i="585"/>
  <c r="C13" i="585"/>
  <c r="D12" i="585"/>
  <c r="C12" i="585"/>
  <c r="D11" i="585"/>
  <c r="C11" i="585"/>
  <c r="D10" i="585"/>
  <c r="C10" i="585"/>
  <c r="D9" i="585"/>
  <c r="C9" i="585"/>
  <c r="C7" i="585" s="1"/>
  <c r="D8" i="585"/>
  <c r="D7" i="585" s="1"/>
  <c r="C8" i="585"/>
  <c r="M7" i="585"/>
  <c r="L7" i="585"/>
  <c r="K7" i="585"/>
  <c r="J7" i="585"/>
  <c r="I7" i="585"/>
  <c r="H7" i="585"/>
  <c r="G7" i="585"/>
  <c r="F7" i="585"/>
  <c r="E7" i="585"/>
  <c r="H9" i="584"/>
  <c r="D9" i="584"/>
  <c r="G9" i="584" s="1"/>
  <c r="C9" i="583"/>
</calcChain>
</file>

<file path=xl/comments1.xml><?xml version="1.0" encoding="utf-8"?>
<comments xmlns="http://schemas.openxmlformats.org/spreadsheetml/2006/main">
  <authors>
    <author>作成者</author>
  </authors>
  <commentLis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橙色部分は子ども施策推進課で回答をお願いします</t>
        </r>
      </text>
    </comment>
    <comment ref="F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黄色部分は保育入所課統計担当で回答をお願いします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E7" authorId="0" shapeId="0">
      <text>
        <r>
          <rPr>
            <sz val="9"/>
            <color indexed="81"/>
            <rFont val="MS P ゴシック"/>
            <family val="3"/>
            <charset val="128"/>
          </rPr>
          <t>都築家糀屋蔵追加</t>
        </r>
      </text>
    </comment>
  </commentList>
</comments>
</file>

<file path=xl/sharedStrings.xml><?xml version="1.0" encoding="utf-8"?>
<sst xmlns="http://schemas.openxmlformats.org/spreadsheetml/2006/main" count="1413" uniqueCount="828">
  <si>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41"/>
  </si>
  <si>
    <t>各年5月1日</t>
    <rPh sb="0" eb="2">
      <t>カクネン</t>
    </rPh>
    <rPh sb="3" eb="4">
      <t>ガツ</t>
    </rPh>
    <rPh sb="5" eb="6">
      <t>ヒ</t>
    </rPh>
    <phoneticPr fontId="41"/>
  </si>
  <si>
    <t>種　別</t>
    <rPh sb="0" eb="1">
      <t>シュ</t>
    </rPh>
    <rPh sb="2" eb="3">
      <t>ベツ</t>
    </rPh>
    <phoneticPr fontId="41"/>
  </si>
  <si>
    <t>総　数</t>
    <rPh sb="0" eb="1">
      <t>フサ</t>
    </rPh>
    <rPh sb="2" eb="3">
      <t>スウ</t>
    </rPh>
    <phoneticPr fontId="41"/>
  </si>
  <si>
    <t>県　立</t>
    <rPh sb="0" eb="1">
      <t>ケン</t>
    </rPh>
    <rPh sb="2" eb="3">
      <t>タテ</t>
    </rPh>
    <phoneticPr fontId="41"/>
  </si>
  <si>
    <t>市　立</t>
    <rPh sb="0" eb="1">
      <t>シ</t>
    </rPh>
    <rPh sb="2" eb="3">
      <t>タテ</t>
    </rPh>
    <phoneticPr fontId="41"/>
  </si>
  <si>
    <t>私　立</t>
    <rPh sb="0" eb="1">
      <t>ワタシ</t>
    </rPh>
    <rPh sb="2" eb="3">
      <t>タテ</t>
    </rPh>
    <phoneticPr fontId="41"/>
  </si>
  <si>
    <t>令和4年</t>
    <rPh sb="0" eb="2">
      <t>レイワ</t>
    </rPh>
    <rPh sb="3" eb="4">
      <t>ネン</t>
    </rPh>
    <phoneticPr fontId="41"/>
  </si>
  <si>
    <t>5年</t>
    <rPh sb="1" eb="2">
      <t>ネン</t>
    </rPh>
    <phoneticPr fontId="41"/>
  </si>
  <si>
    <t>幼稚園</t>
    <rPh sb="0" eb="3">
      <t>ヨウチエン</t>
    </rPh>
    <phoneticPr fontId="41"/>
  </si>
  <si>
    <t xml:space="preserve">- </t>
  </si>
  <si>
    <t>認定こども園</t>
    <rPh sb="0" eb="2">
      <t>ニンテイ</t>
    </rPh>
    <rPh sb="5" eb="6">
      <t>エン</t>
    </rPh>
    <phoneticPr fontId="41"/>
  </si>
  <si>
    <t xml:space="preserve">- </t>
    <phoneticPr fontId="43"/>
  </si>
  <si>
    <t>小学校</t>
    <rPh sb="0" eb="3">
      <t>ショウガッコウ</t>
    </rPh>
    <phoneticPr fontId="41"/>
  </si>
  <si>
    <t>中学校</t>
    <rPh sb="0" eb="3">
      <t>チュウガッコウ</t>
    </rPh>
    <phoneticPr fontId="41"/>
  </si>
  <si>
    <t>高等学校</t>
    <rPh sb="0" eb="2">
      <t>コウトウ</t>
    </rPh>
    <rPh sb="2" eb="4">
      <t>ガッコウ</t>
    </rPh>
    <phoneticPr fontId="41"/>
  </si>
  <si>
    <t>全日制（再掲）</t>
    <rPh sb="0" eb="3">
      <t>ゼンニチセイ</t>
    </rPh>
    <rPh sb="4" eb="6">
      <t>サイケイ</t>
    </rPh>
    <phoneticPr fontId="41"/>
  </si>
  <si>
    <t>併  置（再掲）</t>
    <rPh sb="0" eb="4">
      <t>ヘイチ</t>
    </rPh>
    <phoneticPr fontId="41"/>
  </si>
  <si>
    <t>通信制（再掲）</t>
    <rPh sb="0" eb="3">
      <t>ツウシンセイ</t>
    </rPh>
    <phoneticPr fontId="41"/>
  </si>
  <si>
    <t>短期大学</t>
    <rPh sb="0" eb="2">
      <t>タンキ</t>
    </rPh>
    <rPh sb="2" eb="4">
      <t>ダイガク</t>
    </rPh>
    <phoneticPr fontId="41"/>
  </si>
  <si>
    <t>大  学</t>
    <rPh sb="0" eb="4">
      <t>ダイガク</t>
    </rPh>
    <phoneticPr fontId="41"/>
  </si>
  <si>
    <t>大学院</t>
    <rPh sb="0" eb="3">
      <t>ダイガクイン</t>
    </rPh>
    <phoneticPr fontId="41"/>
  </si>
  <si>
    <t>専修学校</t>
    <rPh sb="0" eb="4">
      <t>センシュウガッコウ</t>
    </rPh>
    <phoneticPr fontId="41"/>
  </si>
  <si>
    <t>特別支援学校</t>
    <rPh sb="0" eb="2">
      <t>トクベツ</t>
    </rPh>
    <rPh sb="2" eb="4">
      <t>シエン</t>
    </rPh>
    <rPh sb="4" eb="6">
      <t>ガッコウ</t>
    </rPh>
    <phoneticPr fontId="41"/>
  </si>
  <si>
    <t>（注）併置とは、全日制と定時制の両方の課程を設置している学校</t>
    <rPh sb="1" eb="2">
      <t>チュウ</t>
    </rPh>
    <rPh sb="3" eb="5">
      <t>ヘイチ</t>
    </rPh>
    <rPh sb="8" eb="11">
      <t>ゼンニチセイ</t>
    </rPh>
    <rPh sb="12" eb="15">
      <t>テイジセイ</t>
    </rPh>
    <rPh sb="16" eb="18">
      <t>リョウホウ</t>
    </rPh>
    <rPh sb="19" eb="21">
      <t>カテイ</t>
    </rPh>
    <rPh sb="22" eb="24">
      <t>セッチ</t>
    </rPh>
    <rPh sb="28" eb="30">
      <t>ガッコウ</t>
    </rPh>
    <phoneticPr fontId="4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</si>
  <si>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1"/>
  </si>
  <si>
    <t>10-2. 幼稚園の状況</t>
    <rPh sb="6" eb="9">
      <t>ヨウチエン</t>
    </rPh>
    <rPh sb="10" eb="12">
      <t>ジョウキョウ</t>
    </rPh>
    <phoneticPr fontId="41"/>
  </si>
  <si>
    <t>各年5月1日</t>
    <rPh sb="0" eb="1">
      <t>カク</t>
    </rPh>
    <rPh sb="1" eb="2">
      <t>ネン</t>
    </rPh>
    <phoneticPr fontId="2"/>
  </si>
  <si>
    <t>（単位：人）</t>
    <rPh sb="1" eb="3">
      <t>タンイ</t>
    </rPh>
    <rPh sb="4" eb="5">
      <t>ヒト</t>
    </rPh>
    <phoneticPr fontId="41"/>
  </si>
  <si>
    <t>年</t>
    <rPh sb="0" eb="1">
      <t>ネン</t>
    </rPh>
    <phoneticPr fontId="41"/>
  </si>
  <si>
    <t>園　数</t>
    <rPh sb="0" eb="1">
      <t>エン</t>
    </rPh>
    <rPh sb="2" eb="3">
      <t>カズ</t>
    </rPh>
    <phoneticPr fontId="41"/>
  </si>
  <si>
    <t>園児数</t>
    <rPh sb="0" eb="3">
      <t>エンジスウ</t>
    </rPh>
    <phoneticPr fontId="41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</si>
  <si>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41"/>
  </si>
  <si>
    <t>学級数</t>
    <rPh sb="0" eb="2">
      <t>ガッキュウ</t>
    </rPh>
    <rPh sb="2" eb="3">
      <t>スウ</t>
    </rPh>
    <phoneticPr fontId="41"/>
  </si>
  <si>
    <t>教員数</t>
    <rPh sb="0" eb="1">
      <t>キョウ</t>
    </rPh>
    <rPh sb="1" eb="3">
      <t>インスウ</t>
    </rPh>
    <phoneticPr fontId="41"/>
  </si>
  <si>
    <t>計</t>
    <rPh sb="0" eb="1">
      <t>ケイ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</si>
  <si>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</si>
  <si>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</si>
  <si>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3歳</t>
    <rPh sb="1" eb="2">
      <t>３サイ</t>
    </rPh>
    <phoneticPr fontId="41"/>
  </si>
  <si>
    <t>4歳</t>
    <rPh sb="1" eb="2">
      <t>４サイ</t>
    </rPh>
    <phoneticPr fontId="41"/>
  </si>
  <si>
    <t>5歳</t>
    <rPh sb="1" eb="2">
      <t>５サイ</t>
    </rPh>
    <phoneticPr fontId="41"/>
  </si>
  <si>
    <t>令和3</t>
    <rPh sb="0" eb="1">
      <t>レイワ</t>
    </rPh>
    <phoneticPr fontId="43"/>
  </si>
  <si>
    <t>10-3. 認定こども園（１号）の状況</t>
    <rPh sb="6" eb="8">
      <t>ニンテイ</t>
    </rPh>
    <rPh sb="11" eb="12">
      <t>エン</t>
    </rPh>
    <rPh sb="14" eb="15">
      <t>ゴウ</t>
    </rPh>
    <rPh sb="17" eb="19">
      <t>ジョウキョウ</t>
    </rPh>
    <phoneticPr fontId="41"/>
  </si>
  <si>
    <t>各年5月1日</t>
    <rPh sb="0" eb="1">
      <t>カク</t>
    </rPh>
    <rPh sb="1" eb="2">
      <t>ネン</t>
    </rPh>
    <rPh sb="3" eb="4">
      <t>ガツ</t>
    </rPh>
    <rPh sb="5" eb="6">
      <t>ニチ</t>
    </rPh>
    <phoneticPr fontId="2"/>
  </si>
  <si>
    <t>令和3</t>
    <rPh sb="0" eb="2">
      <t>レイワガン</t>
    </rPh>
    <phoneticPr fontId="2"/>
  </si>
  <si>
    <t>（注）1号認定を設定していない1園については、計上していない。</t>
    <phoneticPr fontId="45"/>
  </si>
  <si>
    <t>資料：保育入所課</t>
    <rPh sb="3" eb="7">
      <t>ホイクニュウショ</t>
    </rPh>
    <phoneticPr fontId="45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</si>
  <si>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41"/>
  </si>
  <si>
    <t>学校数</t>
    <rPh sb="0" eb="2">
      <t>ガッコウ</t>
    </rPh>
    <rPh sb="2" eb="3">
      <t>カズ</t>
    </rPh>
    <phoneticPr fontId="41"/>
  </si>
  <si>
    <t>児童数</t>
    <rPh sb="0" eb="3">
      <t>ジドウスウ</t>
    </rPh>
    <phoneticPr fontId="41"/>
  </si>
  <si>
    <t>1学級当り児童数</t>
    <rPh sb="1" eb="3">
      <t>ガッキュウ</t>
    </rPh>
    <rPh sb="3" eb="4">
      <t>アタ</t>
    </rPh>
    <rPh sb="5" eb="8">
      <t>ジドウスウ</t>
    </rPh>
    <phoneticPr fontId="41"/>
  </si>
  <si>
    <t>教員数</t>
    <rPh sb="0" eb="3">
      <t>キョウインスウ</t>
    </rPh>
    <phoneticPr fontId="41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</si>
  <si>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41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</si>
  <si>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41"/>
  </si>
  <si>
    <t>令和5年5月1日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</si>
  <si>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学校名</t>
    <rPh sb="0" eb="2">
      <t>ガッコウ</t>
    </rPh>
    <rPh sb="2" eb="3">
      <t>メイ</t>
    </rPh>
    <phoneticPr fontId="41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</si>
  <si>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41"/>
  </si>
  <si>
    <t>児童1人当り面積（㎡）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41"/>
  </si>
  <si>
    <t>(特別支援学級)</t>
    <rPh sb="1" eb="3">
      <t>トクベツ</t>
    </rPh>
    <rPh sb="3" eb="5">
      <t>シエン</t>
    </rPh>
    <rPh sb="5" eb="7">
      <t>ガッキュウ</t>
    </rPh>
    <phoneticPr fontId="41"/>
  </si>
  <si>
    <t>敷地面積</t>
    <rPh sb="0" eb="4">
      <t>シキチメンセキ</t>
    </rPh>
    <phoneticPr fontId="41"/>
  </si>
  <si>
    <t>校舎面積</t>
    <rPh sb="0" eb="2">
      <t>コウシャ</t>
    </rPh>
    <rPh sb="2" eb="4">
      <t>メンセキ</t>
    </rPh>
    <phoneticPr fontId="41"/>
  </si>
  <si>
    <t>屋内運動場 面積</t>
    <rPh sb="0" eb="2">
      <t>オクナイ</t>
    </rPh>
    <rPh sb="2" eb="4">
      <t>ウンドウ</t>
    </rPh>
    <rPh sb="4" eb="5">
      <t>ジョウ</t>
    </rPh>
    <rPh sb="6" eb="8">
      <t>メンセキ</t>
    </rPh>
    <phoneticPr fontId="41"/>
  </si>
  <si>
    <t>合　計</t>
    <rPh sb="0" eb="1">
      <t>ゴウ</t>
    </rPh>
    <rPh sb="2" eb="3">
      <t>ケイ</t>
    </rPh>
    <phoneticPr fontId="41"/>
  </si>
  <si>
    <t>越ヶ谷小学校</t>
    <rPh sb="0" eb="3">
      <t>コシガヤ</t>
    </rPh>
    <rPh sb="3" eb="4">
      <t>ショウ</t>
    </rPh>
    <rPh sb="4" eb="6">
      <t>ガッコウ</t>
    </rPh>
    <phoneticPr fontId="41"/>
  </si>
  <si>
    <t>大沢小学校</t>
    <rPh sb="0" eb="2">
      <t>オオサワ</t>
    </rPh>
    <rPh sb="2" eb="3">
      <t>ショウ</t>
    </rPh>
    <phoneticPr fontId="41"/>
  </si>
  <si>
    <t>新方小学校</t>
    <rPh sb="0" eb="1">
      <t>シン</t>
    </rPh>
    <rPh sb="1" eb="2">
      <t>イカタ</t>
    </rPh>
    <rPh sb="2" eb="3">
      <t>ショウ</t>
    </rPh>
    <phoneticPr fontId="41"/>
  </si>
  <si>
    <t>桜井小学校</t>
    <rPh sb="0" eb="2">
      <t>サクライ</t>
    </rPh>
    <rPh sb="2" eb="3">
      <t>ショウ</t>
    </rPh>
    <phoneticPr fontId="41"/>
  </si>
  <si>
    <t>大袋小学校</t>
    <rPh sb="0" eb="2">
      <t>オオブクロ</t>
    </rPh>
    <rPh sb="2" eb="3">
      <t>ショウ</t>
    </rPh>
    <phoneticPr fontId="41"/>
  </si>
  <si>
    <t>荻島小学校</t>
    <rPh sb="0" eb="2">
      <t>オギシマ</t>
    </rPh>
    <rPh sb="2" eb="3">
      <t>ショウ</t>
    </rPh>
    <phoneticPr fontId="41"/>
  </si>
  <si>
    <t>出羽小学校</t>
    <rPh sb="0" eb="1">
      <t>デ</t>
    </rPh>
    <rPh sb="1" eb="2">
      <t>ワ</t>
    </rPh>
    <rPh sb="2" eb="3">
      <t>ショウ</t>
    </rPh>
    <phoneticPr fontId="41"/>
  </si>
  <si>
    <t>大相模小学校</t>
    <rPh sb="0" eb="6">
      <t>オオサガミショウ</t>
    </rPh>
    <phoneticPr fontId="41"/>
  </si>
  <si>
    <t>増林小学校</t>
    <rPh sb="0" eb="5">
      <t>マシバヤシ</t>
    </rPh>
    <phoneticPr fontId="41"/>
  </si>
  <si>
    <t>川柳小学校</t>
    <rPh sb="0" eb="5">
      <t>カワヤナギ</t>
    </rPh>
    <phoneticPr fontId="41"/>
  </si>
  <si>
    <t>南越谷小学校</t>
    <rPh sb="0" eb="6">
      <t>ミナミコシガヤ</t>
    </rPh>
    <phoneticPr fontId="41"/>
  </si>
  <si>
    <t>東越谷小学校</t>
    <rPh sb="0" eb="6">
      <t>ヒガシコシガヤ</t>
    </rPh>
    <phoneticPr fontId="41"/>
  </si>
  <si>
    <t>大沢北小学校</t>
    <rPh sb="0" eb="6">
      <t>オオサワキタ</t>
    </rPh>
    <phoneticPr fontId="41"/>
  </si>
  <si>
    <t>大袋北小学校</t>
    <rPh sb="0" eb="6">
      <t>オオブクロキタ</t>
    </rPh>
    <phoneticPr fontId="41"/>
  </si>
  <si>
    <t>蒲生南小学校</t>
    <rPh sb="0" eb="6">
      <t>ガモウミナミ</t>
    </rPh>
    <phoneticPr fontId="41"/>
  </si>
  <si>
    <t>北越谷小学校</t>
    <rPh sb="0" eb="6">
      <t>キタコシガヤ</t>
    </rPh>
    <phoneticPr fontId="41"/>
  </si>
  <si>
    <t>大袋東小学校</t>
    <rPh sb="0" eb="6">
      <t>オオブクロヒガシ</t>
    </rPh>
    <phoneticPr fontId="41"/>
  </si>
  <si>
    <t>平方小学校</t>
    <rPh sb="0" eb="5">
      <t>ヒラカタショウ</t>
    </rPh>
    <phoneticPr fontId="41"/>
  </si>
  <si>
    <t>弥栄小学校</t>
    <rPh sb="0" eb="5">
      <t>ヤサカ</t>
    </rPh>
    <phoneticPr fontId="41"/>
  </si>
  <si>
    <t>大間野小学校</t>
    <rPh sb="0" eb="6">
      <t>オオマノ</t>
    </rPh>
    <phoneticPr fontId="41"/>
  </si>
  <si>
    <t>宮本小学校</t>
    <rPh sb="0" eb="5">
      <t>ミヤモト</t>
    </rPh>
    <phoneticPr fontId="41"/>
  </si>
  <si>
    <t>西方小学校</t>
    <rPh sb="0" eb="5">
      <t>ニシカタ</t>
    </rPh>
    <phoneticPr fontId="41"/>
  </si>
  <si>
    <t>鷺後小学校</t>
    <rPh sb="0" eb="5">
      <t>サギシロ</t>
    </rPh>
    <phoneticPr fontId="41"/>
  </si>
  <si>
    <t>明正小学校</t>
    <rPh sb="0" eb="5">
      <t>メイセイ</t>
    </rPh>
    <phoneticPr fontId="41"/>
  </si>
  <si>
    <t>千間台小学校</t>
    <rPh sb="0" eb="6">
      <t>センゲンダイショウ</t>
    </rPh>
    <phoneticPr fontId="41"/>
  </si>
  <si>
    <t>桜井南小学校</t>
    <rPh sb="0" eb="6">
      <t>サクライミナミ</t>
    </rPh>
    <phoneticPr fontId="41"/>
  </si>
  <si>
    <t>花田小学校</t>
    <rPh sb="0" eb="5">
      <t>ハナタ</t>
    </rPh>
    <phoneticPr fontId="41"/>
  </si>
  <si>
    <t>城ノ上小学校</t>
    <rPh sb="0" eb="1">
      <t>シロ</t>
    </rPh>
    <rPh sb="2" eb="6">
      <t>ウエ</t>
    </rPh>
    <phoneticPr fontId="41"/>
  </si>
  <si>
    <t>蒲生小学校</t>
    <rPh sb="0" eb="5">
      <t>ガモウ</t>
    </rPh>
    <phoneticPr fontId="41"/>
  </si>
  <si>
    <t>（注）特別支援学級は再掲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41"/>
  </si>
  <si>
    <t>資料：教育委員会・学務課、学校管理課</t>
    <rPh sb="3" eb="8">
      <t>キョウイクイインカイ</t>
    </rPh>
    <rPh sb="9" eb="12">
      <t>ガクムカ</t>
    </rPh>
    <rPh sb="13" eb="15">
      <t>ガッコウ</t>
    </rPh>
    <rPh sb="15" eb="17">
      <t>カンリ</t>
    </rPh>
    <rPh sb="17" eb="18">
      <t>カ</t>
    </rPh>
    <phoneticPr fontId="41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</si>
  <si>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41"/>
  </si>
  <si>
    <t>令和5年5月1日</t>
    <rPh sb="0" eb="2">
      <t>レイワ</t>
    </rPh>
    <phoneticPr fontId="41"/>
  </si>
  <si>
    <t>学校(部)別</t>
    <rPh sb="0" eb="2">
      <t>ガッコウ</t>
    </rPh>
    <rPh sb="3" eb="4">
      <t>ブ</t>
    </rPh>
    <rPh sb="5" eb="6">
      <t>ベツ</t>
    </rPh>
    <phoneticPr fontId="41"/>
  </si>
  <si>
    <t>在籍種別</t>
    <rPh sb="0" eb="2">
      <t>ザイセキ</t>
    </rPh>
    <rPh sb="2" eb="4">
      <t>シュベツ</t>
    </rPh>
    <phoneticPr fontId="41"/>
  </si>
  <si>
    <t xml:space="preserve"> 総 数</t>
    <rPh sb="1" eb="4">
      <t>ソウスウ</t>
    </rPh>
    <phoneticPr fontId="41"/>
  </si>
  <si>
    <t>小学校（部）</t>
    <rPh sb="0" eb="3">
      <t>ショウガッコウ</t>
    </rPh>
    <rPh sb="4" eb="5">
      <t>ブ</t>
    </rPh>
    <phoneticPr fontId="41"/>
  </si>
  <si>
    <t>中学校（部）</t>
    <rPh sb="0" eb="3">
      <t>チュウガッコウ</t>
    </rPh>
    <rPh sb="4" eb="5">
      <t>ブ</t>
    </rPh>
    <phoneticPr fontId="41"/>
  </si>
  <si>
    <t>知的障がい</t>
    <rPh sb="0" eb="2">
      <t>チテキ</t>
    </rPh>
    <rPh sb="2" eb="3">
      <t>サワ</t>
    </rPh>
    <phoneticPr fontId="41"/>
  </si>
  <si>
    <t>言語障がい</t>
    <rPh sb="0" eb="2">
      <t>ゲンゴ</t>
    </rPh>
    <rPh sb="2" eb="3">
      <t>サワ</t>
    </rPh>
    <phoneticPr fontId="41"/>
  </si>
  <si>
    <t>情緒障がい</t>
    <rPh sb="0" eb="2">
      <t>ジョウチョ</t>
    </rPh>
    <rPh sb="2" eb="3">
      <t>サワ</t>
    </rPh>
    <phoneticPr fontId="41"/>
  </si>
  <si>
    <t>肢体不自由</t>
    <rPh sb="0" eb="2">
      <t>シタイ</t>
    </rPh>
    <rPh sb="2" eb="5">
      <t>フジユウ</t>
    </rPh>
    <phoneticPr fontId="41"/>
  </si>
  <si>
    <t>視覚障がい</t>
    <rPh sb="0" eb="2">
      <t>シカク</t>
    </rPh>
    <rPh sb="2" eb="3">
      <t>サワ</t>
    </rPh>
    <phoneticPr fontId="41"/>
  </si>
  <si>
    <t>聴覚障がい</t>
    <rPh sb="0" eb="2">
      <t>チョウカク</t>
    </rPh>
    <rPh sb="2" eb="3">
      <t>サワ</t>
    </rPh>
    <phoneticPr fontId="41"/>
  </si>
  <si>
    <t>病・虚弱</t>
    <rPh sb="0" eb="1">
      <t>ヤマイ</t>
    </rPh>
    <rPh sb="2" eb="4">
      <t>キョジャク</t>
    </rPh>
    <phoneticPr fontId="41"/>
  </si>
  <si>
    <t>総  数</t>
    <rPh sb="0" eb="4">
      <t>ソウスウ</t>
    </rPh>
    <phoneticPr fontId="41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</si>
  <si>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41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</si>
  <si>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41"/>
  </si>
  <si>
    <t>資料：教育委員会・学務課</t>
    <rPh sb="9" eb="12">
      <t>ガクムカ</t>
    </rPh>
    <phoneticPr fontId="41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</si>
  <si>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41"/>
  </si>
  <si>
    <t>生徒数</t>
    <rPh sb="0" eb="2">
      <t>セイト</t>
    </rPh>
    <rPh sb="2" eb="3">
      <t>ジドウスウ</t>
    </rPh>
    <phoneticPr fontId="41"/>
  </si>
  <si>
    <t>1学級当り生徒数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41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</si>
  <si>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41"/>
  </si>
  <si>
    <t>令和5年5月1日</t>
    <rPh sb="0" eb="2">
      <t>レイワ</t>
    </rPh>
    <rPh sb="3" eb="4">
      <t>ネン</t>
    </rPh>
    <phoneticPr fontId="41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</si>
  <si>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41"/>
  </si>
  <si>
    <t>生徒1人当り面積（㎡）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41"/>
  </si>
  <si>
    <t>中央中学校</t>
    <rPh sb="0" eb="2">
      <t>チュウオウ</t>
    </rPh>
    <rPh sb="2" eb="3">
      <t>チュウ</t>
    </rPh>
    <rPh sb="3" eb="5">
      <t>ガッコウ</t>
    </rPh>
    <phoneticPr fontId="41"/>
  </si>
  <si>
    <t>東中学校</t>
    <rPh sb="0" eb="1">
      <t>ヒガシ</t>
    </rPh>
    <rPh sb="1" eb="2">
      <t>チュウ</t>
    </rPh>
    <phoneticPr fontId="41"/>
  </si>
  <si>
    <t>西中学校</t>
    <rPh sb="0" eb="1">
      <t>ニシ</t>
    </rPh>
    <rPh sb="1" eb="2">
      <t>チュウ</t>
    </rPh>
    <phoneticPr fontId="41"/>
  </si>
  <si>
    <t>南中学校</t>
    <rPh sb="0" eb="1">
      <t>ミナミ</t>
    </rPh>
    <rPh sb="1" eb="2">
      <t>チュウ</t>
    </rPh>
    <phoneticPr fontId="41"/>
  </si>
  <si>
    <t>北中学校</t>
    <rPh sb="0" eb="1">
      <t>キタ</t>
    </rPh>
    <rPh sb="1" eb="2">
      <t>チュウ</t>
    </rPh>
    <phoneticPr fontId="41"/>
  </si>
  <si>
    <t>富士中学校</t>
    <rPh sb="0" eb="2">
      <t>フジ</t>
    </rPh>
    <rPh sb="2" eb="3">
      <t>チュウ</t>
    </rPh>
    <phoneticPr fontId="41"/>
  </si>
  <si>
    <t>北陽中学校</t>
    <rPh sb="0" eb="1">
      <t>ホクヨウ</t>
    </rPh>
    <rPh sb="1" eb="2">
      <t>ヨウ</t>
    </rPh>
    <rPh sb="2" eb="3">
      <t>チュウ</t>
    </rPh>
    <phoneticPr fontId="41"/>
  </si>
  <si>
    <t>栄進中学校</t>
    <rPh sb="0" eb="2">
      <t>エイシン</t>
    </rPh>
    <rPh sb="2" eb="3">
      <t>チュウ</t>
    </rPh>
    <phoneticPr fontId="41"/>
  </si>
  <si>
    <t>光陽中学校</t>
    <rPh sb="0" eb="1">
      <t>ヒカリ</t>
    </rPh>
    <rPh sb="1" eb="2">
      <t>ヨウ</t>
    </rPh>
    <rPh sb="2" eb="3">
      <t>チュウ</t>
    </rPh>
    <phoneticPr fontId="41"/>
  </si>
  <si>
    <t>平方中学校</t>
    <rPh sb="0" eb="2">
      <t>ヒラカタ</t>
    </rPh>
    <rPh sb="2" eb="3">
      <t>チュウ</t>
    </rPh>
    <phoneticPr fontId="41"/>
  </si>
  <si>
    <t>武蔵野中学校</t>
    <rPh sb="0" eb="3">
      <t>ムサシノ</t>
    </rPh>
    <rPh sb="3" eb="4">
      <t>チュウ</t>
    </rPh>
    <phoneticPr fontId="41"/>
  </si>
  <si>
    <t>大袋中学校</t>
    <rPh sb="0" eb="2">
      <t>オオブクロ</t>
    </rPh>
    <rPh sb="2" eb="3">
      <t>チュウ</t>
    </rPh>
    <phoneticPr fontId="41"/>
  </si>
  <si>
    <t>新栄中学校</t>
    <rPh sb="0" eb="2">
      <t>シンエイ</t>
    </rPh>
    <rPh sb="2" eb="3">
      <t>チュウ</t>
    </rPh>
    <phoneticPr fontId="41"/>
  </si>
  <si>
    <t>大相模中学校</t>
    <rPh sb="0" eb="3">
      <t>オオサガミ</t>
    </rPh>
    <rPh sb="3" eb="4">
      <t>チュウ</t>
    </rPh>
    <phoneticPr fontId="41"/>
  </si>
  <si>
    <t>千間台中学校</t>
    <rPh sb="0" eb="3">
      <t>センゲンダイ</t>
    </rPh>
    <rPh sb="3" eb="4">
      <t>チュウ</t>
    </rPh>
    <phoneticPr fontId="41"/>
  </si>
  <si>
    <t>資料：教育委員会・学務課、学校管理課</t>
    <rPh sb="0" eb="2">
      <t>シリョウ</t>
    </rPh>
    <rPh sb="3" eb="5">
      <t>キョウイク</t>
    </rPh>
    <rPh sb="5" eb="8">
      <t>イインカイ</t>
    </rPh>
    <rPh sb="9" eb="12">
      <t>ガクムカ</t>
    </rPh>
    <rPh sb="13" eb="15">
      <t>ガッコウ</t>
    </rPh>
    <rPh sb="15" eb="17">
      <t>カンリ</t>
    </rPh>
    <rPh sb="17" eb="18">
      <t>カ</t>
    </rPh>
    <phoneticPr fontId="41"/>
  </si>
  <si>
    <t>10-9. 市立小・中学校児童・生徒１人当りの教育費（公費負担分）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41"/>
  </si>
  <si>
    <t>（単位：円）</t>
    <rPh sb="1" eb="3">
      <t>タンイ</t>
    </rPh>
    <rPh sb="4" eb="5">
      <t>エン</t>
    </rPh>
    <phoneticPr fontId="41"/>
  </si>
  <si>
    <t>令和2年度</t>
    <rPh sb="0" eb="2">
      <t>レイワ</t>
    </rPh>
    <rPh sb="3" eb="5">
      <t>ネンド</t>
    </rPh>
    <phoneticPr fontId="41"/>
  </si>
  <si>
    <t>3年度</t>
    <rPh sb="1" eb="3">
      <t>ネンド</t>
    </rPh>
    <phoneticPr fontId="41"/>
  </si>
  <si>
    <t>4年度</t>
    <rPh sb="1" eb="3">
      <t>ネンド</t>
    </rPh>
    <phoneticPr fontId="41"/>
  </si>
  <si>
    <t>小　学　校</t>
    <rPh sb="0" eb="1">
      <t>ショウ</t>
    </rPh>
    <rPh sb="2" eb="3">
      <t>ガク</t>
    </rPh>
    <rPh sb="4" eb="5">
      <t>コウ</t>
    </rPh>
    <phoneticPr fontId="41"/>
  </si>
  <si>
    <t>中　学　校</t>
    <rPh sb="0" eb="1">
      <t>ナカ</t>
    </rPh>
    <rPh sb="2" eb="3">
      <t>ガク</t>
    </rPh>
    <rPh sb="4" eb="5">
      <t>コウ</t>
    </rPh>
    <phoneticPr fontId="41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</si>
  <si>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41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</si>
  <si>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41"/>
  </si>
  <si>
    <t>種　　別</t>
    <rPh sb="0" eb="4">
      <t>シュベツ</t>
    </rPh>
    <phoneticPr fontId="41"/>
  </si>
  <si>
    <t>総　　数</t>
    <rPh sb="0" eb="4">
      <t>ソウスウ</t>
    </rPh>
    <phoneticPr fontId="41"/>
  </si>
  <si>
    <t>小　　学　　校</t>
    <rPh sb="0" eb="7">
      <t>ショウガッコウ</t>
    </rPh>
    <phoneticPr fontId="41"/>
  </si>
  <si>
    <t>中　　学　　校</t>
    <rPh sb="0" eb="7">
      <t>チュウガッコウ</t>
    </rPh>
    <phoneticPr fontId="41"/>
  </si>
  <si>
    <t>3年度</t>
    <phoneticPr fontId="2"/>
  </si>
  <si>
    <t>4年度</t>
    <phoneticPr fontId="41"/>
  </si>
  <si>
    <t>学用品費等</t>
    <rPh sb="0" eb="3">
      <t>ガクヨウヒン</t>
    </rPh>
    <rPh sb="3" eb="4">
      <t>ヒ</t>
    </rPh>
    <rPh sb="4" eb="5">
      <t>ナド</t>
    </rPh>
    <phoneticPr fontId="41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</si>
  <si>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41"/>
  </si>
  <si>
    <t>修学旅行費</t>
    <rPh sb="0" eb="4">
      <t>シュウガクリョコウ</t>
    </rPh>
    <rPh sb="4" eb="5">
      <t>ヒ</t>
    </rPh>
    <phoneticPr fontId="41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</si>
  <si>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41"/>
  </si>
  <si>
    <t>学校給食費</t>
    <rPh sb="0" eb="4">
      <t>ガッコウキュウショク</t>
    </rPh>
    <rPh sb="4" eb="5">
      <t>ヒ</t>
    </rPh>
    <phoneticPr fontId="41"/>
  </si>
  <si>
    <t>医療費</t>
    <rPh sb="0" eb="3">
      <t>イリョウヒ</t>
    </rPh>
    <phoneticPr fontId="41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</si>
  <si>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41"/>
  </si>
  <si>
    <t>新入学準備費
(中学校）</t>
    <rPh sb="0" eb="6">
      <t>シンニュウガクジュンビヒ</t>
    </rPh>
    <rPh sb="8" eb="11">
      <t>チュウガッコウ</t>
    </rPh>
    <phoneticPr fontId="2"/>
  </si>
  <si>
    <t>新入学準備費
(小学校）</t>
    <rPh sb="0" eb="6">
      <t>シンニュウガクジュンビヒ</t>
    </rPh>
    <rPh sb="8" eb="11">
      <t>ショウガッコウ</t>
    </rPh>
    <phoneticPr fontId="2"/>
  </si>
  <si>
    <t>（注1）支給対象は、準要保護及び要保護(修学旅行費、医療費のみ)世帯の児童・生徒</t>
    <rPh sb="20" eb="22">
      <t>シュウガク</t>
    </rPh>
    <rPh sb="22" eb="24">
      <t>リョコウ</t>
    </rPh>
    <rPh sb="24" eb="25">
      <t>ヒ</t>
    </rPh>
    <rPh sb="26" eb="29">
      <t>イリョウヒ</t>
    </rPh>
    <phoneticPr fontId="41"/>
  </si>
  <si>
    <t>（注2）新入学準備費（中学校）は平成30年度より小6に支給開始</t>
    <phoneticPr fontId="50"/>
  </si>
  <si>
    <t>（注3）新入学準備費（小学校）は令和元年度より新小1に支給開始</t>
    <rPh sb="11" eb="12">
      <t>ショウ</t>
    </rPh>
    <rPh sb="12" eb="14">
      <t>ガッコウ</t>
    </rPh>
    <rPh sb="16" eb="18">
      <t>レイワ</t>
    </rPh>
    <rPh sb="18" eb="19">
      <t>ガン</t>
    </rPh>
    <rPh sb="23" eb="24">
      <t>シン</t>
    </rPh>
    <phoneticPr fontId="50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</si>
  <si>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41"/>
  </si>
  <si>
    <t>各年3月</t>
    <phoneticPr fontId="2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</si>
  <si>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41"/>
  </si>
  <si>
    <t>進学者数</t>
    <rPh sb="0" eb="3">
      <t>シンガクシャ</t>
    </rPh>
    <rPh sb="3" eb="4">
      <t>スウ</t>
    </rPh>
    <phoneticPr fontId="41"/>
  </si>
  <si>
    <t>就職者
数</t>
    <rPh sb="0" eb="3">
      <t>シュウショクシャ</t>
    </rPh>
    <rPh sb="4" eb="5">
      <t>スウ</t>
    </rPh>
    <phoneticPr fontId="41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</si>
  <si>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41"/>
  </si>
  <si>
    <t>無業者</t>
    <rPh sb="0" eb="1">
      <t>ム</t>
    </rPh>
    <rPh sb="1" eb="3">
      <t>ギョウシャ</t>
    </rPh>
    <phoneticPr fontId="41"/>
  </si>
  <si>
    <t>就職
進学者
(再掲)</t>
    <rPh sb="0" eb="2">
      <t>シュウショク</t>
    </rPh>
    <rPh sb="3" eb="6">
      <t>シンガクシャ</t>
    </rPh>
    <rPh sb="8" eb="10">
      <t>サイケイ</t>
    </rPh>
    <phoneticPr fontId="41"/>
  </si>
  <si>
    <t>進学率(％)</t>
    <rPh sb="0" eb="3">
      <t>シンガクリツ</t>
    </rPh>
    <phoneticPr fontId="41"/>
  </si>
  <si>
    <t>全日制</t>
    <rPh sb="0" eb="3">
      <t>ゼンニチセイ</t>
    </rPh>
    <phoneticPr fontId="41"/>
  </si>
  <si>
    <t>定時制</t>
    <rPh sb="0" eb="3">
      <t>テイジセイ</t>
    </rPh>
    <phoneticPr fontId="41"/>
  </si>
  <si>
    <t>別科
・
高専</t>
    <rPh sb="0" eb="1">
      <t>ベツ</t>
    </rPh>
    <rPh sb="1" eb="2">
      <t>カ</t>
    </rPh>
    <rPh sb="5" eb="7">
      <t>コウセン</t>
    </rPh>
    <phoneticPr fontId="41"/>
  </si>
  <si>
    <t>通信制</t>
    <rPh sb="0" eb="2">
      <t>ツウシン</t>
    </rPh>
    <rPh sb="2" eb="3">
      <t>セイ</t>
    </rPh>
    <phoneticPr fontId="41"/>
  </si>
  <si>
    <t>令和3</t>
    <rPh sb="0" eb="1">
      <t>レイワ</t>
    </rPh>
    <phoneticPr fontId="2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</si>
  <si>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41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</si>
  <si>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41"/>
  </si>
  <si>
    <t>学校医</t>
    <rPh sb="0" eb="2">
      <t>ガッコウ</t>
    </rPh>
    <rPh sb="2" eb="3">
      <t>イ</t>
    </rPh>
    <phoneticPr fontId="41"/>
  </si>
  <si>
    <t>学校歯科医</t>
    <rPh sb="0" eb="2">
      <t>ガッコウ</t>
    </rPh>
    <rPh sb="2" eb="5">
      <t>シカイ</t>
    </rPh>
    <phoneticPr fontId="41"/>
  </si>
  <si>
    <t>学校薬剤師</t>
    <rPh sb="0" eb="2">
      <t>ガッコウ</t>
    </rPh>
    <rPh sb="2" eb="5">
      <t>ヤクザイシ</t>
    </rPh>
    <phoneticPr fontId="41"/>
  </si>
  <si>
    <t>養護教員</t>
    <rPh sb="0" eb="2">
      <t>ヨウゴ</t>
    </rPh>
    <rPh sb="2" eb="4">
      <t>キョウイン</t>
    </rPh>
    <phoneticPr fontId="41"/>
  </si>
  <si>
    <t>保健主事</t>
    <rPh sb="0" eb="2">
      <t>ホケン</t>
    </rPh>
    <rPh sb="2" eb="4">
      <t>シュジ</t>
    </rPh>
    <phoneticPr fontId="41"/>
  </si>
  <si>
    <t>内科</t>
    <rPh sb="0" eb="2">
      <t>ナイカ</t>
    </rPh>
    <phoneticPr fontId="41"/>
  </si>
  <si>
    <t>耳鼻科</t>
    <rPh sb="0" eb="3">
      <t>ジビカ</t>
    </rPh>
    <phoneticPr fontId="41"/>
  </si>
  <si>
    <t>眼科</t>
    <rPh sb="0" eb="2">
      <t>ガンカ</t>
    </rPh>
    <phoneticPr fontId="41"/>
  </si>
  <si>
    <t>整形外科</t>
    <rPh sb="0" eb="2">
      <t>セイケイ</t>
    </rPh>
    <rPh sb="2" eb="4">
      <t>ゲカ</t>
    </rPh>
    <phoneticPr fontId="41"/>
  </si>
  <si>
    <t>令和3</t>
    <rPh sb="0" eb="1">
      <t>レイワガン</t>
    </rPh>
    <phoneticPr fontId="2"/>
  </si>
  <si>
    <t>4</t>
    <phoneticPr fontId="2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</si>
  <si>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41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</si>
  <si>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41"/>
  </si>
  <si>
    <t>区分</t>
    <rPh sb="0" eb="2">
      <t>クブン</t>
    </rPh>
    <phoneticPr fontId="41"/>
  </si>
  <si>
    <t>性別</t>
    <rPh sb="0" eb="2">
      <t>セイベツ</t>
    </rPh>
    <phoneticPr fontId="41"/>
  </si>
  <si>
    <t>学年</t>
    <rPh sb="0" eb="2">
      <t>ガクネン</t>
    </rPh>
    <phoneticPr fontId="41"/>
  </si>
  <si>
    <t>身　長（cm）</t>
    <rPh sb="0" eb="1">
      <t>ミ</t>
    </rPh>
    <rPh sb="2" eb="3">
      <t>チョウ</t>
    </rPh>
    <phoneticPr fontId="41"/>
  </si>
  <si>
    <t>体　重（kg）</t>
    <rPh sb="0" eb="1">
      <t>カラダ</t>
    </rPh>
    <rPh sb="2" eb="3">
      <t>シゲル</t>
    </rPh>
    <phoneticPr fontId="41"/>
  </si>
  <si>
    <t>令和3年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</si>
  <si>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</si>
  <si>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小　　学　　校</t>
    <rPh sb="0" eb="1">
      <t>ショウ</t>
    </rPh>
    <rPh sb="3" eb="4">
      <t>ガク</t>
    </rPh>
    <rPh sb="6" eb="7">
      <t>コウ</t>
    </rPh>
    <phoneticPr fontId="41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</si>
  <si>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41"/>
  </si>
  <si>
    <t>令和5年4月1日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</si>
  <si>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施設名</t>
    <rPh sb="0" eb="2">
      <t>シセツ</t>
    </rPh>
    <rPh sb="2" eb="3">
      <t>メイ</t>
    </rPh>
    <phoneticPr fontId="41"/>
  </si>
  <si>
    <t>調理能力
（食）</t>
    <rPh sb="0" eb="2">
      <t>チョウリ</t>
    </rPh>
    <rPh sb="2" eb="4">
      <t>ノウリョク</t>
    </rPh>
    <rPh sb="6" eb="7">
      <t>ショク</t>
    </rPh>
    <phoneticPr fontId="41"/>
  </si>
  <si>
    <t>規模（㎡）</t>
    <rPh sb="0" eb="2">
      <t>キボ</t>
    </rPh>
    <phoneticPr fontId="41"/>
  </si>
  <si>
    <t>職員数</t>
    <rPh sb="0" eb="3">
      <t>ショクインスウ</t>
    </rPh>
    <phoneticPr fontId="41"/>
  </si>
  <si>
    <t>敷地面積</t>
    <rPh sb="0" eb="2">
      <t>シキチ</t>
    </rPh>
    <rPh sb="2" eb="4">
      <t>メンセキ</t>
    </rPh>
    <phoneticPr fontId="41"/>
  </si>
  <si>
    <t>延床面積</t>
    <rPh sb="0" eb="1">
      <t>ノ</t>
    </rPh>
    <rPh sb="1" eb="2">
      <t>ユカ</t>
    </rPh>
    <rPh sb="2" eb="4">
      <t>メンセキ</t>
    </rPh>
    <phoneticPr fontId="41"/>
  </si>
  <si>
    <t>所長</t>
    <rPh sb="0" eb="2">
      <t>ショチョウ</t>
    </rPh>
    <phoneticPr fontId="41"/>
  </si>
  <si>
    <t>事務員</t>
    <rPh sb="0" eb="3">
      <t>ジムイン</t>
    </rPh>
    <phoneticPr fontId="41"/>
  </si>
  <si>
    <t>栄養士</t>
    <rPh sb="0" eb="3">
      <t>エイヨウシ</t>
    </rPh>
    <phoneticPr fontId="41"/>
  </si>
  <si>
    <t>調理員</t>
    <rPh sb="0" eb="3">
      <t>チョウリイン</t>
    </rPh>
    <phoneticPr fontId="41"/>
  </si>
  <si>
    <t>ボイラー</t>
    <phoneticPr fontId="41"/>
  </si>
  <si>
    <t>施設衛生
管理員</t>
    <rPh sb="0" eb="2">
      <t>シセツ</t>
    </rPh>
    <rPh sb="2" eb="4">
      <t>エイセイ</t>
    </rPh>
    <rPh sb="5" eb="7">
      <t>カンリ</t>
    </rPh>
    <rPh sb="7" eb="8">
      <t>イン</t>
    </rPh>
    <phoneticPr fontId="41"/>
  </si>
  <si>
    <t>合計</t>
    <rPh sb="0" eb="2">
      <t>ゴウケイ</t>
    </rPh>
    <phoneticPr fontId="41"/>
  </si>
  <si>
    <t>第一学校給食センター</t>
    <rPh sb="0" eb="2">
      <t>ダイイチ</t>
    </rPh>
    <rPh sb="2" eb="4">
      <t>ガッコウ</t>
    </rPh>
    <rPh sb="4" eb="6">
      <t>キュウショク</t>
    </rPh>
    <phoneticPr fontId="41"/>
  </si>
  <si>
    <t>第二学校給食センター</t>
    <rPh sb="0" eb="2">
      <t>ダイニ</t>
    </rPh>
    <rPh sb="2" eb="4">
      <t>ガッコウ</t>
    </rPh>
    <rPh sb="4" eb="6">
      <t>キュウショク</t>
    </rPh>
    <phoneticPr fontId="41"/>
  </si>
  <si>
    <t>第三学校給食センター</t>
    <rPh sb="0" eb="2">
      <t>ダイサン</t>
    </rPh>
    <rPh sb="2" eb="4">
      <t>ガッコウ</t>
    </rPh>
    <rPh sb="4" eb="6">
      <t>キュウショク</t>
    </rPh>
    <phoneticPr fontId="41"/>
  </si>
  <si>
    <t>資料：教育委員会・給食課</t>
    <phoneticPr fontId="41"/>
  </si>
  <si>
    <t>10-15. 学校給食の実施状況</t>
    <rPh sb="7" eb="11">
      <t>ガッコウキュウショク</t>
    </rPh>
    <rPh sb="12" eb="16">
      <t>ジッシジョウキョウ</t>
    </rPh>
    <phoneticPr fontId="41"/>
  </si>
  <si>
    <t>令和5年5月1日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</si>
  <si>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施設名</t>
    <rPh sb="0" eb="2">
      <t>シセツ</t>
    </rPh>
    <rPh sb="2" eb="3">
      <t>ナ</t>
    </rPh>
    <phoneticPr fontId="41"/>
  </si>
  <si>
    <t>総数</t>
    <rPh sb="0" eb="2">
      <t>ソウスウ</t>
    </rPh>
    <phoneticPr fontId="41"/>
  </si>
  <si>
    <t>市立小学校</t>
    <rPh sb="2" eb="5">
      <t>ショウガッコウ</t>
    </rPh>
    <phoneticPr fontId="41"/>
  </si>
  <si>
    <t>市立中学校</t>
    <rPh sb="2" eb="5">
      <t>チュウガッコウ</t>
    </rPh>
    <phoneticPr fontId="41"/>
  </si>
  <si>
    <t>学校数</t>
    <rPh sb="0" eb="2">
      <t>ガッコウ</t>
    </rPh>
    <rPh sb="2" eb="3">
      <t>スウ</t>
    </rPh>
    <phoneticPr fontId="41"/>
  </si>
  <si>
    <t>食　数</t>
    <rPh sb="0" eb="1">
      <t>ショク</t>
    </rPh>
    <rPh sb="2" eb="3">
      <t>セイトスウ</t>
    </rPh>
    <phoneticPr fontId="41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</si>
  <si>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41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</si>
  <si>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41"/>
  </si>
  <si>
    <t>10-16. １人１食当りの給食基準額</t>
    <rPh sb="8" eb="9">
      <t>ヒト</t>
    </rPh>
    <rPh sb="10" eb="11">
      <t>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41"/>
  </si>
  <si>
    <t>各年5月1日</t>
    <rPh sb="0" eb="1">
      <t>カク</t>
    </rPh>
    <rPh sb="1" eb="2">
      <t>ネン</t>
    </rPh>
    <rPh sb="2" eb="3">
      <t>カクネン</t>
    </rPh>
    <rPh sb="3" eb="4">
      <t>ガツ</t>
    </rPh>
    <rPh sb="5" eb="6">
      <t>ニチ</t>
    </rPh>
    <phoneticPr fontId="41"/>
  </si>
  <si>
    <t>パン・麺・ごはん</t>
    <rPh sb="3" eb="4">
      <t>メン</t>
    </rPh>
    <phoneticPr fontId="41"/>
  </si>
  <si>
    <t>牛　乳</t>
    <rPh sb="0" eb="1">
      <t>ウシ</t>
    </rPh>
    <rPh sb="2" eb="3">
      <t>チチ</t>
    </rPh>
    <phoneticPr fontId="41"/>
  </si>
  <si>
    <t>おかず</t>
    <phoneticPr fontId="41"/>
  </si>
  <si>
    <t>合  計</t>
    <rPh sb="0" eb="4">
      <t>ゴウケイ</t>
    </rPh>
    <phoneticPr fontId="41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</si>
  <si>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41"/>
  </si>
  <si>
    <t>生徒数</t>
    <rPh sb="0" eb="3">
      <t>セイトスウ</t>
    </rPh>
    <phoneticPr fontId="41"/>
  </si>
  <si>
    <t>（注）通信制を除く。</t>
    <rPh sb="1" eb="2">
      <t>チュウ</t>
    </rPh>
    <rPh sb="3" eb="6">
      <t>ツウシンセイ</t>
    </rPh>
    <rPh sb="7" eb="8">
      <t>ノゾ</t>
    </rPh>
    <phoneticPr fontId="43"/>
  </si>
  <si>
    <t>FAX</t>
    <phoneticPr fontId="43"/>
  </si>
  <si>
    <t>○</t>
    <phoneticPr fontId="43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</si>
  <si>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41"/>
  </si>
  <si>
    <t>令和5年5月1日</t>
    <rPh sb="0" eb="2">
      <t>レイワ</t>
    </rPh>
    <phoneticPr fontId="2"/>
  </si>
  <si>
    <t>学校名</t>
    <rPh sb="0" eb="3">
      <t>ガッコウメイ</t>
    </rPh>
    <phoneticPr fontId="41"/>
  </si>
  <si>
    <t>募集人員</t>
    <rPh sb="0" eb="2">
      <t>ボシュウ</t>
    </rPh>
    <rPh sb="2" eb="4">
      <t>ジンイン</t>
    </rPh>
    <phoneticPr fontId="41"/>
  </si>
  <si>
    <t>入学者数</t>
    <rPh sb="0" eb="3">
      <t>ニュウガクシャ</t>
    </rPh>
    <rPh sb="3" eb="4">
      <t>スウ</t>
    </rPh>
    <phoneticPr fontId="41"/>
  </si>
  <si>
    <t>教員数</t>
    <rPh sb="0" eb="2">
      <t>キョウイン</t>
    </rPh>
    <rPh sb="2" eb="3">
      <t>スウ</t>
    </rPh>
    <phoneticPr fontId="41"/>
  </si>
  <si>
    <t>合計</t>
    <rPh sb="0" eb="1">
      <t>ゴウ</t>
    </rPh>
    <rPh sb="1" eb="2">
      <t>ケイ</t>
    </rPh>
    <phoneticPr fontId="41"/>
  </si>
  <si>
    <t>1年</t>
    <rPh sb="1" eb="2">
      <t>ネン</t>
    </rPh>
    <phoneticPr fontId="41"/>
  </si>
  <si>
    <t>2年</t>
    <rPh sb="1" eb="2">
      <t>ネン</t>
    </rPh>
    <phoneticPr fontId="41"/>
  </si>
  <si>
    <t>3年</t>
    <rPh sb="1" eb="2">
      <t>ネン</t>
    </rPh>
    <phoneticPr fontId="41"/>
  </si>
  <si>
    <t>公 立</t>
    <phoneticPr fontId="2"/>
  </si>
  <si>
    <t>越ヶ谷高校</t>
    <rPh sb="0" eb="3">
      <t>コシガヤ</t>
    </rPh>
    <rPh sb="3" eb="5">
      <t>コウコウ</t>
    </rPh>
    <phoneticPr fontId="41"/>
  </si>
  <si>
    <t>普通科</t>
    <phoneticPr fontId="2"/>
  </si>
  <si>
    <t xml:space="preserve">- </t>
    <phoneticPr fontId="2"/>
  </si>
  <si>
    <t>普通科（定時制）</t>
    <rPh sb="0" eb="3">
      <t>フツウカ</t>
    </rPh>
    <phoneticPr fontId="2"/>
  </si>
  <si>
    <t>越谷北高校</t>
    <rPh sb="0" eb="2">
      <t>コシガヤ</t>
    </rPh>
    <rPh sb="2" eb="3">
      <t>キタ</t>
    </rPh>
    <rPh sb="3" eb="5">
      <t>コウコウ</t>
    </rPh>
    <phoneticPr fontId="41"/>
  </si>
  <si>
    <t>普通科</t>
    <rPh sb="0" eb="3">
      <t>フツウカ</t>
    </rPh>
    <phoneticPr fontId="2"/>
  </si>
  <si>
    <t>理数科</t>
    <rPh sb="0" eb="2">
      <t>リスウ</t>
    </rPh>
    <rPh sb="2" eb="3">
      <t>カ</t>
    </rPh>
    <phoneticPr fontId="2"/>
  </si>
  <si>
    <t>越谷西高校</t>
    <phoneticPr fontId="2"/>
  </si>
  <si>
    <t>越谷東高校</t>
    <phoneticPr fontId="41"/>
  </si>
  <si>
    <t>越谷南高校</t>
    <phoneticPr fontId="41"/>
  </si>
  <si>
    <t>外国語科</t>
    <rPh sb="0" eb="3">
      <t>ガイコクゴ</t>
    </rPh>
    <rPh sb="3" eb="4">
      <t>カ</t>
    </rPh>
    <phoneticPr fontId="2"/>
  </si>
  <si>
    <t>越谷総合技術高校</t>
    <phoneticPr fontId="2"/>
  </si>
  <si>
    <t>電子機械科</t>
    <rPh sb="0" eb="2">
      <t>デンシ</t>
    </rPh>
    <rPh sb="2" eb="5">
      <t>キカイカ</t>
    </rPh>
    <phoneticPr fontId="2"/>
  </si>
  <si>
    <t>情報技術科</t>
    <rPh sb="0" eb="2">
      <t>ジョウホウ</t>
    </rPh>
    <rPh sb="2" eb="5">
      <t>ギジュツカ</t>
    </rPh>
    <phoneticPr fontId="2"/>
  </si>
  <si>
    <t>流通経済科</t>
    <rPh sb="0" eb="2">
      <t>リュウツウ</t>
    </rPh>
    <rPh sb="2" eb="4">
      <t>ケイザイ</t>
    </rPh>
    <rPh sb="4" eb="5">
      <t>カ</t>
    </rPh>
    <phoneticPr fontId="2"/>
  </si>
  <si>
    <t>情報処理科</t>
    <rPh sb="0" eb="2">
      <t>ジョウホウ</t>
    </rPh>
    <rPh sb="2" eb="5">
      <t>ショリカ</t>
    </rPh>
    <phoneticPr fontId="2"/>
  </si>
  <si>
    <t>服飾デザイン科</t>
    <rPh sb="0" eb="2">
      <t>フクショク</t>
    </rPh>
    <rPh sb="6" eb="7">
      <t>カ</t>
    </rPh>
    <phoneticPr fontId="2"/>
  </si>
  <si>
    <t>食物調理科</t>
    <rPh sb="0" eb="2">
      <t>ショクモツ</t>
    </rPh>
    <rPh sb="2" eb="4">
      <t>チョウリ</t>
    </rPh>
    <rPh sb="4" eb="5">
      <t>カ</t>
    </rPh>
    <phoneticPr fontId="2"/>
  </si>
  <si>
    <t>私 立</t>
    <rPh sb="0" eb="1">
      <t>ワタシ</t>
    </rPh>
    <rPh sb="2" eb="3">
      <t>タテ</t>
    </rPh>
    <phoneticPr fontId="2"/>
  </si>
  <si>
    <t>獨協埼玉高校</t>
    <rPh sb="0" eb="2">
      <t>ドッキョウ</t>
    </rPh>
    <rPh sb="2" eb="4">
      <t>サイタマ</t>
    </rPh>
    <rPh sb="4" eb="6">
      <t>コウコウ</t>
    </rPh>
    <phoneticPr fontId="41"/>
  </si>
  <si>
    <t>普通科</t>
  </si>
  <si>
    <t>叡明高校</t>
    <rPh sb="0" eb="1">
      <t>エイ</t>
    </rPh>
    <rPh sb="1" eb="2">
      <t>メイ</t>
    </rPh>
    <rPh sb="2" eb="4">
      <t>コウコウ</t>
    </rPh>
    <phoneticPr fontId="41"/>
  </si>
  <si>
    <t>松栄学園高校（越谷分校）</t>
    <rPh sb="4" eb="6">
      <t>コウコウ</t>
    </rPh>
    <rPh sb="7" eb="9">
      <t>コシガヤ</t>
    </rPh>
    <rPh sb="9" eb="10">
      <t>ブン</t>
    </rPh>
    <rPh sb="10" eb="11">
      <t>コウ</t>
    </rPh>
    <phoneticPr fontId="2"/>
  </si>
  <si>
    <t>普通科（通信制）</t>
    <rPh sb="0" eb="3">
      <t>フツウカ</t>
    </rPh>
    <phoneticPr fontId="2"/>
  </si>
  <si>
    <t>…</t>
    <phoneticPr fontId="2"/>
  </si>
  <si>
    <t>…</t>
  </si>
  <si>
    <t>武蔵野星城高校</t>
    <rPh sb="0" eb="3">
      <t>ムサシノ</t>
    </rPh>
    <rPh sb="3" eb="5">
      <t>セイジョウ</t>
    </rPh>
    <rPh sb="5" eb="7">
      <t>コウコウ</t>
    </rPh>
    <phoneticPr fontId="41"/>
  </si>
  <si>
    <t>合　計</t>
    <rPh sb="0" eb="1">
      <t>ゴウ</t>
    </rPh>
    <rPh sb="2" eb="3">
      <t>ケイ</t>
    </rPh>
    <phoneticPr fontId="2"/>
  </si>
  <si>
    <t>資料：学校基本調査、高等学校入学状況調査、埼玉県学校便覧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コウトウ</t>
    </rPh>
    <rPh sb="12" eb="14">
      <t>ガッコウ</t>
    </rPh>
    <rPh sb="14" eb="16">
      <t>ニュウガク</t>
    </rPh>
    <rPh sb="16" eb="18">
      <t>ジョウキョウ</t>
    </rPh>
    <rPh sb="18" eb="20">
      <t>チョウサ</t>
    </rPh>
    <phoneticPr fontId="41"/>
  </si>
  <si>
    <t>10-19. 大学の概況</t>
    <rPh sb="7" eb="9">
      <t>ダイガク</t>
    </rPh>
    <rPh sb="10" eb="12">
      <t>ガイキョウ</t>
    </rPh>
    <phoneticPr fontId="41"/>
  </si>
  <si>
    <t>（1）文教大学</t>
    <rPh sb="3" eb="5">
      <t>ブンキョウ</t>
    </rPh>
    <rPh sb="5" eb="7">
      <t>ダイガク</t>
    </rPh>
    <phoneticPr fontId="41"/>
  </si>
  <si>
    <t>（単位：人）</t>
    <rPh sb="1" eb="3">
      <t>タンイ</t>
    </rPh>
    <rPh sb="4" eb="5">
      <t>ニン</t>
    </rPh>
    <phoneticPr fontId="41"/>
  </si>
  <si>
    <t>学部名</t>
    <rPh sb="0" eb="3">
      <t>ガクブメイ</t>
    </rPh>
    <phoneticPr fontId="41"/>
  </si>
  <si>
    <t>入学
志願者</t>
    <rPh sb="0" eb="2">
      <t>ニュウガク</t>
    </rPh>
    <rPh sb="3" eb="6">
      <t>シガンシャ</t>
    </rPh>
    <phoneticPr fontId="41"/>
  </si>
  <si>
    <t>入学者</t>
    <rPh sb="0" eb="3">
      <t>ニュウガクシャ</t>
    </rPh>
    <phoneticPr fontId="41"/>
  </si>
  <si>
    <t>学生数</t>
    <rPh sb="0" eb="3">
      <t>ガクセイスウ</t>
    </rPh>
    <phoneticPr fontId="41"/>
  </si>
  <si>
    <t>専任教員数</t>
    <rPh sb="0" eb="2">
      <t>センニン</t>
    </rPh>
    <rPh sb="2" eb="5">
      <t>キョウインスウ</t>
    </rPh>
    <phoneticPr fontId="41"/>
  </si>
  <si>
    <t>教育学部</t>
    <rPh sb="0" eb="2">
      <t>キョウイク</t>
    </rPh>
    <rPh sb="2" eb="4">
      <t>ガクブ</t>
    </rPh>
    <phoneticPr fontId="42"/>
  </si>
  <si>
    <t>人間科学部</t>
    <rPh sb="0" eb="2">
      <t>ニンゲン</t>
    </rPh>
    <rPh sb="2" eb="5">
      <t>カガクブ</t>
    </rPh>
    <phoneticPr fontId="42"/>
  </si>
  <si>
    <t>文学部</t>
    <rPh sb="0" eb="3">
      <t>ブンガクブ</t>
    </rPh>
    <phoneticPr fontId="42"/>
  </si>
  <si>
    <t>情報学部</t>
    <rPh sb="0" eb="2">
      <t>ジョウホウ</t>
    </rPh>
    <rPh sb="2" eb="4">
      <t>ガクブ</t>
    </rPh>
    <phoneticPr fontId="42"/>
  </si>
  <si>
    <t>国際学部</t>
    <rPh sb="0" eb="2">
      <t>コクサイ</t>
    </rPh>
    <rPh sb="2" eb="4">
      <t>ガクブ</t>
    </rPh>
    <phoneticPr fontId="42"/>
  </si>
  <si>
    <t>健康栄養学部</t>
  </si>
  <si>
    <t>経営学部</t>
    <rPh sb="0" eb="2">
      <t>ケイエイ</t>
    </rPh>
    <rPh sb="2" eb="4">
      <t>ガクブ</t>
    </rPh>
    <phoneticPr fontId="42"/>
  </si>
  <si>
    <t>越谷校舎（再掲）</t>
    <rPh sb="0" eb="2">
      <t>コシガヤ</t>
    </rPh>
    <rPh sb="2" eb="4">
      <t>コウシャ</t>
    </rPh>
    <rPh sb="5" eb="7">
      <t>サイケイ</t>
    </rPh>
    <phoneticPr fontId="43"/>
  </si>
  <si>
    <t>（注）国際学部・経営学部は東京あだちキャンパス、情報学部・健康栄養学部は湘南キャンパス</t>
    <rPh sb="1" eb="2">
      <t>チュウ</t>
    </rPh>
    <rPh sb="13" eb="15">
      <t>トウキョウ</t>
    </rPh>
    <phoneticPr fontId="41"/>
  </si>
  <si>
    <t>教育学研究科（修士）</t>
    <rPh sb="0" eb="2">
      <t>キョウイク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</si>
  <si>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専攻科</t>
  </si>
  <si>
    <t>学校教育専攻</t>
    <rPh sb="0" eb="2">
      <t>ガッコウ</t>
    </rPh>
    <rPh sb="2" eb="4">
      <t>キョウイク</t>
    </rPh>
    <rPh sb="4" eb="6">
      <t>センコウ</t>
    </rPh>
    <phoneticPr fontId="41"/>
  </si>
  <si>
    <t>人間科学研究科（修士）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シュウシ</t>
    </rPh>
    <phoneticPr fontId="41"/>
  </si>
  <si>
    <t>外国人留学生別科</t>
  </si>
  <si>
    <t>臨床心理学専攻</t>
    <rPh sb="0" eb="2">
      <t>リンショウ</t>
    </rPh>
    <rPh sb="2" eb="5">
      <t>シンリガク</t>
    </rPh>
    <rPh sb="5" eb="7">
      <t>センコウ</t>
    </rPh>
    <phoneticPr fontId="41"/>
  </si>
  <si>
    <t>人間科学専攻</t>
    <rPh sb="0" eb="2">
      <t>ニンゲン</t>
    </rPh>
    <rPh sb="2" eb="4">
      <t>カガク</t>
    </rPh>
    <rPh sb="4" eb="6">
      <t>センコウ</t>
    </rPh>
    <phoneticPr fontId="41"/>
  </si>
  <si>
    <t>人間科学研究科（博士）</t>
    <rPh sb="0" eb="2">
      <t>ニンゲン</t>
    </rPh>
    <rPh sb="2" eb="4">
      <t>カガク</t>
    </rPh>
    <rPh sb="4" eb="6">
      <t>ケンキュウ</t>
    </rPh>
    <rPh sb="6" eb="7">
      <t>カ</t>
    </rPh>
    <rPh sb="8" eb="10">
      <t>ハカセ</t>
    </rPh>
    <phoneticPr fontId="41"/>
  </si>
  <si>
    <t>言語文化研究科（修士）</t>
    <rPh sb="0" eb="2">
      <t>ゲンゴ</t>
    </rPh>
    <rPh sb="2" eb="4">
      <t>ブンカ</t>
    </rPh>
    <rPh sb="4" eb="6">
      <t>ケンキュウ</t>
    </rPh>
    <rPh sb="6" eb="7">
      <t>カ</t>
    </rPh>
    <rPh sb="8" eb="10">
      <t>シュウシ</t>
    </rPh>
    <phoneticPr fontId="41"/>
  </si>
  <si>
    <t>言語文化専攻</t>
    <rPh sb="0" eb="2">
      <t>ゲンゴ</t>
    </rPh>
    <rPh sb="2" eb="4">
      <t>ブンカ</t>
    </rPh>
    <rPh sb="4" eb="6">
      <t>センコウ</t>
    </rPh>
    <phoneticPr fontId="41"/>
  </si>
  <si>
    <t>言語文化研究科（博士）</t>
    <rPh sb="0" eb="2">
      <t>ゲンゴ</t>
    </rPh>
    <rPh sb="2" eb="4">
      <t>ブンカ</t>
    </rPh>
    <rPh sb="4" eb="7">
      <t>ケンキュウカ</t>
    </rPh>
    <rPh sb="8" eb="10">
      <t>ハカセ</t>
    </rPh>
    <phoneticPr fontId="41"/>
  </si>
  <si>
    <t>情報学研究科（修士）</t>
    <rPh sb="0" eb="2">
      <t>ジョウホウ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</si>
  <si>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情報学専攻</t>
    <rPh sb="0" eb="2">
      <t>ジョウホウ</t>
    </rPh>
    <rPh sb="2" eb="3">
      <t>ガク</t>
    </rPh>
    <rPh sb="3" eb="5">
      <t>センコウ</t>
    </rPh>
    <phoneticPr fontId="41"/>
  </si>
  <si>
    <t>国際学研究科（修士）</t>
    <rPh sb="0" eb="2">
      <t>コクサイ</t>
    </rPh>
    <rPh sb="2" eb="3">
      <t>ガク</t>
    </rPh>
    <rPh sb="3" eb="5">
      <t>ケンキュウ</t>
    </rPh>
    <rPh sb="5" eb="6">
      <t>カ</t>
    </rPh>
    <rPh sb="7" eb="9">
      <t>シュウシ</t>
    </rPh>
    <phoneticPr fontId="41"/>
  </si>
  <si>
    <t>国際学専攻</t>
    <rPh sb="0" eb="2">
      <t>コクサイ</t>
    </rPh>
    <rPh sb="2" eb="3">
      <t>ガク</t>
    </rPh>
    <rPh sb="3" eb="5">
      <t>センコウ</t>
    </rPh>
    <phoneticPr fontId="41"/>
  </si>
  <si>
    <t>（注）国際学研究科は東京あだちキャンパス、情報学研究科は湘南キャンパス</t>
    <rPh sb="1" eb="2">
      <t>チュウ</t>
    </rPh>
    <rPh sb="10" eb="12">
      <t>トウキョウ</t>
    </rPh>
    <rPh sb="21" eb="23">
      <t>ジョウホウ</t>
    </rPh>
    <rPh sb="24" eb="27">
      <t>ケンキュウカ</t>
    </rPh>
    <rPh sb="28" eb="30">
      <t>ショウナン</t>
    </rPh>
    <phoneticPr fontId="41"/>
  </si>
  <si>
    <t>資料：文教大学</t>
    <rPh sb="0" eb="2">
      <t>シリョウ</t>
    </rPh>
    <rPh sb="3" eb="5">
      <t>ブンキョウ</t>
    </rPh>
    <rPh sb="5" eb="7">
      <t>ダイガク</t>
    </rPh>
    <phoneticPr fontId="41"/>
  </si>
  <si>
    <t>（2）埼玉県立大学</t>
    <rPh sb="3" eb="5">
      <t>サイタマ</t>
    </rPh>
    <rPh sb="5" eb="7">
      <t>ケンリツ</t>
    </rPh>
    <rPh sb="7" eb="9">
      <t>ダイガク</t>
    </rPh>
    <phoneticPr fontId="41"/>
  </si>
  <si>
    <t>令和5年5月1日</t>
    <rPh sb="0" eb="2">
      <t>レイワ</t>
    </rPh>
    <rPh sb="3" eb="4">
      <t>ネン</t>
    </rPh>
    <rPh sb="5" eb="6">
      <t>ツキ</t>
    </rPh>
    <phoneticPr fontId="41"/>
  </si>
  <si>
    <t>(単位：人)</t>
    <rPh sb="1" eb="3">
      <t>タンイ</t>
    </rPh>
    <rPh sb="4" eb="5">
      <t>ニン</t>
    </rPh>
    <phoneticPr fontId="41"/>
  </si>
  <si>
    <t>保健医療福祉学部</t>
    <rPh sb="0" eb="2">
      <t>ホケン</t>
    </rPh>
    <rPh sb="2" eb="4">
      <t>イリョウ</t>
    </rPh>
    <rPh sb="4" eb="6">
      <t>フクシ</t>
    </rPh>
    <rPh sb="6" eb="8">
      <t>ガクブ</t>
    </rPh>
    <phoneticPr fontId="41"/>
  </si>
  <si>
    <t>（注）入学者数には3年次編入生が20名含まれているため、入学者数と1年生数は一致しない。</t>
    <rPh sb="1" eb="2">
      <t>チュウ</t>
    </rPh>
    <rPh sb="3" eb="6">
      <t>ニュウガクシャ</t>
    </rPh>
    <rPh sb="6" eb="7">
      <t>スウ</t>
    </rPh>
    <rPh sb="10" eb="12">
      <t>ネンジ</t>
    </rPh>
    <rPh sb="12" eb="14">
      <t>ヘンニュウ</t>
    </rPh>
    <rPh sb="14" eb="15">
      <t>セイ</t>
    </rPh>
    <rPh sb="18" eb="19">
      <t>メイ</t>
    </rPh>
    <rPh sb="19" eb="20">
      <t>フク</t>
    </rPh>
    <rPh sb="28" eb="32">
      <t>ニュウガクシャスウ</t>
    </rPh>
    <rPh sb="34" eb="36">
      <t>ネンセイ</t>
    </rPh>
    <rPh sb="36" eb="37">
      <t>カズ</t>
    </rPh>
    <rPh sb="38" eb="40">
      <t>イッチ</t>
    </rPh>
    <phoneticPr fontId="2"/>
  </si>
  <si>
    <t>大学院</t>
    <rPh sb="0" eb="2">
      <t>ダイガク</t>
    </rPh>
    <rPh sb="2" eb="3">
      <t>イン</t>
    </rPh>
    <phoneticPr fontId="41"/>
  </si>
  <si>
    <t>保健医療福祉学研究科</t>
    <rPh sb="0" eb="2">
      <t>ホケン</t>
    </rPh>
    <rPh sb="2" eb="4">
      <t>イリョウ</t>
    </rPh>
    <rPh sb="4" eb="6">
      <t>フクシ</t>
    </rPh>
    <rPh sb="6" eb="7">
      <t>ガク</t>
    </rPh>
    <rPh sb="7" eb="10">
      <t>ケンキュウカ</t>
    </rPh>
    <phoneticPr fontId="41"/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</si>
  <si>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41"/>
  </si>
  <si>
    <t>10-20. 生涯学習施設等の概要</t>
    <phoneticPr fontId="41"/>
  </si>
  <si>
    <t>令和5年12月1日</t>
    <rPh sb="0" eb="2">
      <t>レイワ</t>
    </rPh>
    <phoneticPr fontId="41"/>
  </si>
  <si>
    <t>（単位：㎡）</t>
  </si>
  <si>
    <t>施設名</t>
  </si>
  <si>
    <t>所在地</t>
  </si>
  <si>
    <t>開館
年月日</t>
  </si>
  <si>
    <t>敷地面積</t>
  </si>
  <si>
    <t>建物(床)
面積</t>
    <phoneticPr fontId="41"/>
  </si>
  <si>
    <t>備　考</t>
    <phoneticPr fontId="41"/>
  </si>
  <si>
    <t>桜井地区センター・公民館</t>
  </si>
  <si>
    <t>越谷市大字下間久里792-1</t>
    <phoneticPr fontId="41"/>
  </si>
  <si>
    <t>S47. 5.15</t>
    <phoneticPr fontId="2"/>
  </si>
  <si>
    <t>H12.11.1 建替え</t>
    <rPh sb="9" eb="11">
      <t>タテカ</t>
    </rPh>
    <phoneticPr fontId="41"/>
  </si>
  <si>
    <t>新方地区センター・公民館</t>
  </si>
  <si>
    <t>　〃　大字大吉470-1</t>
    <phoneticPr fontId="41"/>
  </si>
  <si>
    <t>S47. 4.15</t>
    <phoneticPr fontId="2"/>
  </si>
  <si>
    <t>H11.4.1 建替え</t>
    <rPh sb="8" eb="10">
      <t>タテカ</t>
    </rPh>
    <phoneticPr fontId="41"/>
  </si>
  <si>
    <t>河川防災ステーション併設</t>
    <rPh sb="0" eb="2">
      <t>カセン</t>
    </rPh>
    <rPh sb="2" eb="4">
      <t>ボウサイ</t>
    </rPh>
    <rPh sb="10" eb="12">
      <t>ヘイセツ</t>
    </rPh>
    <phoneticPr fontId="41"/>
  </si>
  <si>
    <t>増林地区センター・公民館</t>
  </si>
  <si>
    <t>　〃　増林3丁目4-1</t>
    <phoneticPr fontId="41"/>
  </si>
  <si>
    <t>S48. 6.13</t>
    <phoneticPr fontId="2"/>
  </si>
  <si>
    <t>H19.4.1 建替え</t>
    <rPh sb="8" eb="10">
      <t>タテカ</t>
    </rPh>
    <phoneticPr fontId="41"/>
  </si>
  <si>
    <t>教育センター併設</t>
    <rPh sb="0" eb="2">
      <t>キョウイク</t>
    </rPh>
    <rPh sb="6" eb="8">
      <t>ヘイセツ</t>
    </rPh>
    <phoneticPr fontId="41"/>
  </si>
  <si>
    <t>大袋地区センター・公民館</t>
  </si>
  <si>
    <t>　〃　大字大竹160-2</t>
    <phoneticPr fontId="41"/>
  </si>
  <si>
    <t>S47. 6. 6</t>
    <phoneticPr fontId="2"/>
  </si>
  <si>
    <t>荻島地区センター・公民館</t>
  </si>
  <si>
    <t>　〃　大字南荻島190-1</t>
    <phoneticPr fontId="41"/>
  </si>
  <si>
    <t>S45.11. 1</t>
    <phoneticPr fontId="2"/>
  </si>
  <si>
    <t>H18.4.1 建替え</t>
    <rPh sb="8" eb="10">
      <t>タテカ</t>
    </rPh>
    <phoneticPr fontId="41"/>
  </si>
  <si>
    <t>出羽地区センター・公民館</t>
  </si>
  <si>
    <t>　〃　七左町4丁目248-1</t>
  </si>
  <si>
    <t>S48. 6.22</t>
    <phoneticPr fontId="2"/>
  </si>
  <si>
    <t>H25.12.1 建替え</t>
    <rPh sb="9" eb="11">
      <t>タテカ</t>
    </rPh>
    <phoneticPr fontId="41"/>
  </si>
  <si>
    <t>蒲生地区センター・公民館</t>
  </si>
  <si>
    <t>　〃　登戸町33-16</t>
    <phoneticPr fontId="41"/>
  </si>
  <si>
    <t>S44. 7.31</t>
    <phoneticPr fontId="2"/>
  </si>
  <si>
    <t>H10.5.15 建替え</t>
    <rPh sb="9" eb="11">
      <t>タテカ</t>
    </rPh>
    <phoneticPr fontId="41"/>
  </si>
  <si>
    <t>川柳地区センター・公民館</t>
  </si>
  <si>
    <t>　〃　川柳町2丁目485</t>
  </si>
  <si>
    <t>S50. 5.16</t>
    <phoneticPr fontId="2"/>
  </si>
  <si>
    <t>大相模地区センター・公民館</t>
    <rPh sb="10" eb="13">
      <t>コウミンカン</t>
    </rPh>
    <phoneticPr fontId="41"/>
  </si>
  <si>
    <t>　〃　相模町3丁目42-1</t>
    <phoneticPr fontId="41"/>
  </si>
  <si>
    <t>H21. 4. 1</t>
    <phoneticPr fontId="2"/>
  </si>
  <si>
    <t>H28.4.1 大相模公民館が移転</t>
    <rPh sb="8" eb="9">
      <t>オオ</t>
    </rPh>
    <rPh sb="9" eb="11">
      <t>サガミ</t>
    </rPh>
    <rPh sb="11" eb="14">
      <t>コウミンカン</t>
    </rPh>
    <rPh sb="15" eb="17">
      <t>イテン</t>
    </rPh>
    <phoneticPr fontId="41"/>
  </si>
  <si>
    <t>大沢地区センター・公民館</t>
  </si>
  <si>
    <t>　〃　東大沢1丁目12-1</t>
    <rPh sb="3" eb="4">
      <t>ヒガシ</t>
    </rPh>
    <phoneticPr fontId="41"/>
  </si>
  <si>
    <t>S48. 4. 1</t>
    <phoneticPr fontId="2"/>
  </si>
  <si>
    <t>R3.9.1 建替え</t>
    <rPh sb="7" eb="9">
      <t>タテカ</t>
    </rPh>
    <phoneticPr fontId="2"/>
  </si>
  <si>
    <t>越ヶ谷地区センター・公民館</t>
    <phoneticPr fontId="41"/>
  </si>
  <si>
    <t>　〃　越ヶ谷4丁目1-1</t>
    <phoneticPr fontId="41"/>
  </si>
  <si>
    <t>S50. 4. 1</t>
    <phoneticPr fontId="2"/>
  </si>
  <si>
    <t>-</t>
    <phoneticPr fontId="43"/>
  </si>
  <si>
    <t>H4.4.1 中央市民会館内に併設</t>
    <rPh sb="7" eb="9">
      <t>チュウオウ</t>
    </rPh>
    <rPh sb="9" eb="11">
      <t>シミン</t>
    </rPh>
    <rPh sb="11" eb="13">
      <t>カイカン</t>
    </rPh>
    <rPh sb="13" eb="14">
      <t>ナイ</t>
    </rPh>
    <rPh sb="15" eb="17">
      <t>ヘイセツ</t>
    </rPh>
    <phoneticPr fontId="41"/>
  </si>
  <si>
    <t>南越谷地区センター・公民館</t>
  </si>
  <si>
    <t>　〃　南越谷4丁目21-1</t>
    <phoneticPr fontId="41"/>
  </si>
  <si>
    <t>S44. 4. 1</t>
    <phoneticPr fontId="2"/>
  </si>
  <si>
    <t>H14.11.1 建替え</t>
    <rPh sb="9" eb="11">
      <t>タテカ</t>
    </rPh>
    <phoneticPr fontId="41"/>
  </si>
  <si>
    <t>南越谷小学校地内に併設</t>
    <rPh sb="0" eb="3">
      <t>ミナミコシガヤ</t>
    </rPh>
    <rPh sb="3" eb="6">
      <t>ショウガッコウ</t>
    </rPh>
    <rPh sb="6" eb="7">
      <t>チ</t>
    </rPh>
    <rPh sb="7" eb="8">
      <t>ナイ</t>
    </rPh>
    <rPh sb="9" eb="11">
      <t>ヘイセツ</t>
    </rPh>
    <phoneticPr fontId="41"/>
  </si>
  <si>
    <t>北越谷地区センター・公民館</t>
  </si>
  <si>
    <t>　〃　北越谷4丁目8-35</t>
    <phoneticPr fontId="41"/>
  </si>
  <si>
    <t>S54. 4. 1</t>
    <phoneticPr fontId="2"/>
  </si>
  <si>
    <t>H3.4.1 建替え</t>
    <rPh sb="7" eb="9">
      <t>タテカ</t>
    </rPh>
    <phoneticPr fontId="41"/>
  </si>
  <si>
    <t>千間台記念会館</t>
  </si>
  <si>
    <t>　〃　千間台西1丁目9-9</t>
    <phoneticPr fontId="41"/>
  </si>
  <si>
    <t>S58. 4. 1</t>
    <phoneticPr fontId="2"/>
  </si>
  <si>
    <t>市立図書館</t>
  </si>
  <si>
    <t>　〃　東越谷4丁目9-1</t>
  </si>
  <si>
    <t>S58. 4. 1</t>
  </si>
  <si>
    <t>旧東方村中村家住宅</t>
  </si>
  <si>
    <t>　〃　レイクタウン9丁目51</t>
    <phoneticPr fontId="2"/>
  </si>
  <si>
    <t>H26.10. 1</t>
    <phoneticPr fontId="2"/>
  </si>
  <si>
    <t>大間野町旧中村家住宅</t>
  </si>
  <si>
    <t>　〃　大間野町1丁目100-4</t>
    <phoneticPr fontId="41"/>
  </si>
  <si>
    <t>H16.11.14</t>
    <phoneticPr fontId="2"/>
  </si>
  <si>
    <t>日本文化伝承の館こしがや能楽堂</t>
  </si>
  <si>
    <t>　〃　花田6丁目6-1</t>
    <phoneticPr fontId="41"/>
  </si>
  <si>
    <t>H 5. 5. 1</t>
    <phoneticPr fontId="2"/>
  </si>
  <si>
    <t>越谷コミュニティセンター</t>
  </si>
  <si>
    <t>　〃　南越谷1丁目2876-1</t>
    <phoneticPr fontId="41"/>
  </si>
  <si>
    <t>S54. 8.27</t>
    <phoneticPr fontId="2"/>
  </si>
  <si>
    <t>越谷サンシティ内</t>
    <rPh sb="0" eb="2">
      <t>コシガヤ</t>
    </rPh>
    <rPh sb="7" eb="8">
      <t>ナイ</t>
    </rPh>
    <phoneticPr fontId="41"/>
  </si>
  <si>
    <t>科学技術体験センター</t>
  </si>
  <si>
    <t>　〃　新越谷1丁目59</t>
    <rPh sb="3" eb="6">
      <t>シンコシガヤ</t>
    </rPh>
    <rPh sb="7" eb="9">
      <t>チョウメ</t>
    </rPh>
    <phoneticPr fontId="42"/>
  </si>
  <si>
    <t>H13. 5. 3</t>
    <phoneticPr fontId="2"/>
  </si>
  <si>
    <t>資料：教育委員会・生涯学習課、教育委員会・図書館、市民活動支援課</t>
    <rPh sb="15" eb="17">
      <t>キョウイク</t>
    </rPh>
    <rPh sb="17" eb="20">
      <t>イインカイ</t>
    </rPh>
    <rPh sb="25" eb="27">
      <t>シミン</t>
    </rPh>
    <rPh sb="27" eb="29">
      <t>カツドウ</t>
    </rPh>
    <rPh sb="29" eb="31">
      <t>シエン</t>
    </rPh>
    <rPh sb="31" eb="32">
      <t>カ</t>
    </rPh>
    <phoneticPr fontId="41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</si>
  <si>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41"/>
  </si>
  <si>
    <t>令和6年1月1日</t>
    <rPh sb="0" eb="1">
      <t>レイワ</t>
    </rPh>
    <phoneticPr fontId="41"/>
  </si>
  <si>
    <t>市民ホール等</t>
    <rPh sb="5" eb="6">
      <t>トウ</t>
    </rPh>
    <phoneticPr fontId="41"/>
  </si>
  <si>
    <t>会議室</t>
  </si>
  <si>
    <t>宴会場</t>
  </si>
  <si>
    <t>○大ホール</t>
  </si>
  <si>
    <t>定員　　</t>
  </si>
  <si>
    <t>1,675人（注1）</t>
    <rPh sb="7" eb="8">
      <t>チュウ</t>
    </rPh>
    <phoneticPr fontId="1"/>
  </si>
  <si>
    <t>○視聴覚室</t>
  </si>
  <si>
    <t>定員　80席</t>
  </si>
  <si>
    <t>○楓の間</t>
    <phoneticPr fontId="43"/>
  </si>
  <si>
    <t>　40～70名</t>
    <phoneticPr fontId="43"/>
  </si>
  <si>
    <t>舞台</t>
  </si>
  <si>
    <t>間口18m、奥行17m、高さ9m</t>
  </si>
  <si>
    <t>○第1会議室</t>
  </si>
  <si>
    <t>定員　36席</t>
  </si>
  <si>
    <t>○桐の間</t>
    <phoneticPr fontId="43"/>
  </si>
  <si>
    <t>　90～150名</t>
  </si>
  <si>
    <t>○第2会議室</t>
  </si>
  <si>
    <t>○欅の間</t>
    <phoneticPr fontId="43"/>
  </si>
  <si>
    <t>　60～90名</t>
  </si>
  <si>
    <t>○小ホール</t>
  </si>
  <si>
    <t>定員</t>
  </si>
  <si>
    <t>490人（注2）</t>
    <rPh sb="5" eb="6">
      <t>チュウ</t>
    </rPh>
    <phoneticPr fontId="1"/>
  </si>
  <si>
    <t>○第3会議室</t>
  </si>
  <si>
    <t>間口12m、奥行10m、高さ6m</t>
  </si>
  <si>
    <t>○第4会議室</t>
  </si>
  <si>
    <t>○第1和室</t>
  </si>
  <si>
    <t>24畳、3畳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</si>
  <si>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</si>
  <si>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</si>
  <si>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</si>
  <si>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</si>
  <si>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</si>
  <si>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</si>
  <si>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</si>
  <si>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</si>
  <si>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○南部図書室</t>
  </si>
  <si>
    <t>2,302.17㎡</t>
  </si>
  <si>
    <t>○特別応接室</t>
  </si>
  <si>
    <t>定員　8席</t>
  </si>
  <si>
    <t>（注1）車椅子用スペース8席分含む。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1"/>
  </si>
  <si>
    <t>（注2）車椅子用スペース6席分含む。</t>
    <rPh sb="1" eb="2">
      <t>チュウ</t>
    </rPh>
    <rPh sb="4" eb="7">
      <t>クルマイス</t>
    </rPh>
    <rPh sb="7" eb="8">
      <t>ヨウ</t>
    </rPh>
    <rPh sb="13" eb="14">
      <t>セキ</t>
    </rPh>
    <rPh sb="14" eb="15">
      <t>ブン</t>
    </rPh>
    <rPh sb="15" eb="16">
      <t>フク</t>
    </rPh>
    <phoneticPr fontId="41"/>
  </si>
  <si>
    <t>資料：教育委員会・生涯学習課</t>
  </si>
  <si>
    <t>10-22. 地区センター・公民館利用状況</t>
    <rPh sb="7" eb="9">
      <t>チク</t>
    </rPh>
    <rPh sb="14" eb="17">
      <t>コウミンカン</t>
    </rPh>
    <rPh sb="17" eb="19">
      <t>リヨウ</t>
    </rPh>
    <rPh sb="19" eb="21">
      <t>ジョウキョウ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</si>
  <si>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1"/>
  </si>
  <si>
    <t>区  分</t>
    <rPh sb="0" eb="4">
      <t>クブン</t>
    </rPh>
    <phoneticPr fontId="41"/>
  </si>
  <si>
    <t>令和2年度</t>
    <rPh sb="0" eb="2">
      <t>レイワ</t>
    </rPh>
    <rPh sb="3" eb="5">
      <t>ネンド</t>
    </rPh>
    <rPh sb="4" eb="5">
      <t>ド</t>
    </rPh>
    <phoneticPr fontId="41"/>
  </si>
  <si>
    <t>3年度</t>
    <rPh sb="1" eb="3">
      <t>ネンド</t>
    </rPh>
    <rPh sb="2" eb="3">
      <t>ド</t>
    </rPh>
    <phoneticPr fontId="41"/>
  </si>
  <si>
    <t>4年度</t>
    <rPh sb="1" eb="3">
      <t>ネンド</t>
    </rPh>
    <rPh sb="2" eb="3">
      <t>ド</t>
    </rPh>
    <phoneticPr fontId="41"/>
  </si>
  <si>
    <t>利用件数</t>
    <rPh sb="0" eb="2">
      <t>リヨウ</t>
    </rPh>
    <rPh sb="2" eb="4">
      <t>ケンスウ</t>
    </rPh>
    <phoneticPr fontId="41"/>
  </si>
  <si>
    <t>利用者数</t>
    <rPh sb="0" eb="4">
      <t>リヨウシャスウ</t>
    </rPh>
    <phoneticPr fontId="41"/>
  </si>
  <si>
    <t>総　数</t>
    <rPh sb="0" eb="1">
      <t>フサ</t>
    </rPh>
    <rPh sb="2" eb="3">
      <t>カズ</t>
    </rPh>
    <phoneticPr fontId="41"/>
  </si>
  <si>
    <t>公民館主催教室等</t>
    <rPh sb="0" eb="3">
      <t>コウミンカン</t>
    </rPh>
    <rPh sb="3" eb="5">
      <t>シュサイ</t>
    </rPh>
    <rPh sb="5" eb="7">
      <t>キョウシツ</t>
    </rPh>
    <rPh sb="7" eb="8">
      <t>ナド</t>
    </rPh>
    <phoneticPr fontId="41"/>
  </si>
  <si>
    <t>公民館主催大会事業等</t>
    <rPh sb="0" eb="3">
      <t>コウミンカン</t>
    </rPh>
    <rPh sb="3" eb="5">
      <t>シュサイ</t>
    </rPh>
    <rPh sb="5" eb="7">
      <t>タイカイ</t>
    </rPh>
    <rPh sb="7" eb="9">
      <t>ジギョウ</t>
    </rPh>
    <rPh sb="9" eb="10">
      <t>ナド</t>
    </rPh>
    <phoneticPr fontId="41"/>
  </si>
  <si>
    <t>クラブ・サークル事業等</t>
    <rPh sb="8" eb="10">
      <t>ジギョウ</t>
    </rPh>
    <rPh sb="10" eb="11">
      <t>ナド</t>
    </rPh>
    <phoneticPr fontId="41"/>
  </si>
  <si>
    <t>関係諸団体利用</t>
    <rPh sb="0" eb="2">
      <t>カンケイ</t>
    </rPh>
    <rPh sb="2" eb="5">
      <t>ショダンタイ</t>
    </rPh>
    <rPh sb="5" eb="7">
      <t>リヨウ</t>
    </rPh>
    <phoneticPr fontId="41"/>
  </si>
  <si>
    <t>資料：教育委員会・生涯学習課</t>
    <rPh sb="3" eb="5">
      <t>キョウイク</t>
    </rPh>
    <rPh sb="5" eb="8">
      <t>イインカイ</t>
    </rPh>
    <rPh sb="9" eb="14">
      <t>ショウガイガクシュウカ</t>
    </rPh>
    <phoneticPr fontId="41"/>
  </si>
  <si>
    <t>10-23. 地区センター・公民館別利用状況</t>
    <rPh sb="7" eb="9">
      <t>チク</t>
    </rPh>
    <rPh sb="14" eb="16">
      <t>コウミン</t>
    </rPh>
    <rPh sb="16" eb="17">
      <t>カン</t>
    </rPh>
    <rPh sb="17" eb="18">
      <t>ベツ</t>
    </rPh>
    <rPh sb="18" eb="20">
      <t>リヨウ</t>
    </rPh>
    <rPh sb="20" eb="22">
      <t>ジョウキョウ</t>
    </rPh>
    <phoneticPr fontId="41"/>
  </si>
  <si>
    <t>区  分</t>
    <phoneticPr fontId="41"/>
  </si>
  <si>
    <t>総　数</t>
  </si>
  <si>
    <t>大相模地区センター・公民館</t>
    <rPh sb="0" eb="3">
      <t>オオサガミ</t>
    </rPh>
    <phoneticPr fontId="43"/>
  </si>
  <si>
    <t>越ヶ谷地区センター・公民館</t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</si>
  <si>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41"/>
  </si>
  <si>
    <t>10-24. 越谷コミュニティセンター利用状況</t>
    <rPh sb="7" eb="9">
      <t>コシガヤ</t>
    </rPh>
    <rPh sb="19" eb="21">
      <t>リヨウ</t>
    </rPh>
    <rPh sb="21" eb="23">
      <t>ジョウキョウ</t>
    </rPh>
    <phoneticPr fontId="41"/>
  </si>
  <si>
    <t>期  間</t>
    <rPh sb="0" eb="4">
      <t>キカン</t>
    </rPh>
    <phoneticPr fontId="41"/>
  </si>
  <si>
    <t>令和3年度</t>
    <rPh sb="0" eb="2">
      <t>レイワ</t>
    </rPh>
    <rPh sb="3" eb="5">
      <t>ネンド</t>
    </rPh>
    <rPh sb="4" eb="5">
      <t>ガンネン</t>
    </rPh>
    <phoneticPr fontId="41"/>
  </si>
  <si>
    <t>利用区分数</t>
    <rPh sb="0" eb="2">
      <t>リヨウ</t>
    </rPh>
    <rPh sb="2" eb="4">
      <t>クブン</t>
    </rPh>
    <rPh sb="4" eb="5">
      <t>スウ</t>
    </rPh>
    <phoneticPr fontId="41"/>
  </si>
  <si>
    <t>大ホール</t>
    <rPh sb="0" eb="1">
      <t>ダイ</t>
    </rPh>
    <phoneticPr fontId="41"/>
  </si>
  <si>
    <t>小ホール</t>
    <rPh sb="0" eb="1">
      <t>ショウ</t>
    </rPh>
    <phoneticPr fontId="41"/>
  </si>
  <si>
    <t>展示ホール</t>
    <rPh sb="0" eb="2">
      <t>テンジ</t>
    </rPh>
    <phoneticPr fontId="41"/>
  </si>
  <si>
    <t>集会議室（和室を含む）</t>
    <rPh sb="0" eb="1">
      <t>シュウゴウ</t>
    </rPh>
    <rPh sb="1" eb="4">
      <t>ショウカイギシツ</t>
    </rPh>
    <rPh sb="5" eb="7">
      <t>ワシツ</t>
    </rPh>
    <rPh sb="8" eb="9">
      <t>フク</t>
    </rPh>
    <phoneticPr fontId="41"/>
  </si>
  <si>
    <t>宴会室</t>
    <rPh sb="0" eb="3">
      <t>エンカイシツ</t>
    </rPh>
    <phoneticPr fontId="41"/>
  </si>
  <si>
    <t>南部図書室</t>
    <rPh sb="0" eb="2">
      <t>ナンブ</t>
    </rPh>
    <rPh sb="2" eb="5">
      <t>トショシツ</t>
    </rPh>
    <phoneticPr fontId="41"/>
  </si>
  <si>
    <t>資料：教育委員会・生涯学習課</t>
    <rPh sb="0" eb="2">
      <t>シリョウ</t>
    </rPh>
    <rPh sb="3" eb="5">
      <t>キョウイク</t>
    </rPh>
    <rPh sb="5" eb="7">
      <t>イイン</t>
    </rPh>
    <rPh sb="7" eb="8">
      <t>カイ</t>
    </rPh>
    <rPh sb="9" eb="11">
      <t>ショウガイ</t>
    </rPh>
    <rPh sb="11" eb="13">
      <t>ガクシュウ</t>
    </rPh>
    <rPh sb="13" eb="14">
      <t>カ</t>
    </rPh>
    <phoneticPr fontId="41"/>
  </si>
  <si>
    <t>10-25. 交流館別利用状況</t>
    <rPh sb="7" eb="9">
      <t>コウリュウ</t>
    </rPh>
    <rPh sb="9" eb="10">
      <t>カン</t>
    </rPh>
    <rPh sb="10" eb="11">
      <t>ベツ</t>
    </rPh>
    <rPh sb="11" eb="13">
      <t>リヨウ</t>
    </rPh>
    <rPh sb="13" eb="15">
      <t>ジョウキョウ</t>
    </rPh>
    <phoneticPr fontId="41"/>
  </si>
  <si>
    <t>交流館名</t>
    <rPh sb="0" eb="2">
      <t>コウリュウ</t>
    </rPh>
    <rPh sb="2" eb="3">
      <t>カン</t>
    </rPh>
    <rPh sb="3" eb="4">
      <t>ナ</t>
    </rPh>
    <phoneticPr fontId="41"/>
  </si>
  <si>
    <t>令和2年度</t>
    <rPh sb="0" eb="2">
      <t>レイワ</t>
    </rPh>
    <rPh sb="3" eb="5">
      <t>８ネンド</t>
    </rPh>
    <phoneticPr fontId="41"/>
  </si>
  <si>
    <t>3年度</t>
    <rPh sb="1" eb="3">
      <t>８ネンド</t>
    </rPh>
    <phoneticPr fontId="41"/>
  </si>
  <si>
    <t>4年度</t>
    <rPh sb="1" eb="3">
      <t>８ネンド</t>
    </rPh>
    <phoneticPr fontId="41"/>
  </si>
  <si>
    <t>赤山交流館</t>
  </si>
  <si>
    <t>大沢北交流館</t>
  </si>
  <si>
    <t>蒲生交流館</t>
  </si>
  <si>
    <t>南部交流館</t>
  </si>
  <si>
    <t>大袋北交流館</t>
  </si>
  <si>
    <t>桜井交流館</t>
  </si>
  <si>
    <t>南越谷交流館</t>
  </si>
  <si>
    <t>10-26. 北部市民会館利用状況</t>
    <rPh sb="7" eb="9">
      <t>ホクブ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1"/>
  </si>
  <si>
    <t>令和3年度</t>
    <rPh sb="0" eb="2">
      <t>レイワ</t>
    </rPh>
    <rPh sb="3" eb="5">
      <t>ネンド</t>
    </rPh>
    <phoneticPr fontId="42"/>
  </si>
  <si>
    <t>4年度</t>
    <rPh sb="1" eb="3">
      <t>ネンド</t>
    </rPh>
    <phoneticPr fontId="42"/>
  </si>
  <si>
    <t>劇場</t>
    <rPh sb="0" eb="2">
      <t>ゲキジョウ</t>
    </rPh>
    <phoneticPr fontId="41"/>
  </si>
  <si>
    <t>ホール</t>
    <phoneticPr fontId="41"/>
  </si>
  <si>
    <t>第1～3会議室</t>
    <rPh sb="0" eb="1">
      <t>ダイ</t>
    </rPh>
    <rPh sb="4" eb="7">
      <t>カイギシツ</t>
    </rPh>
    <phoneticPr fontId="41"/>
  </si>
  <si>
    <t>和室（2室）</t>
    <rPh sb="0" eb="2">
      <t>ワシツ</t>
    </rPh>
    <rPh sb="4" eb="5">
      <t>シツ</t>
    </rPh>
    <phoneticPr fontId="41"/>
  </si>
  <si>
    <t>展示ロビー</t>
    <rPh sb="0" eb="2">
      <t>テンジ</t>
    </rPh>
    <phoneticPr fontId="41"/>
  </si>
  <si>
    <t>音楽室</t>
    <rPh sb="0" eb="3">
      <t>オンガクシツ</t>
    </rPh>
    <phoneticPr fontId="41"/>
  </si>
  <si>
    <t>10-27. 中央市民会館利用状況</t>
    <rPh sb="7" eb="9">
      <t>チュウオウ</t>
    </rPh>
    <rPh sb="9" eb="11">
      <t>シミン</t>
    </rPh>
    <rPh sb="11" eb="13">
      <t>カイカン</t>
    </rPh>
    <rPh sb="13" eb="15">
      <t>リヨウ</t>
    </rPh>
    <rPh sb="15" eb="17">
      <t>ジョウキョウ</t>
    </rPh>
    <phoneticPr fontId="41"/>
  </si>
  <si>
    <t>令和3年度</t>
    <rPh sb="0" eb="2">
      <t>レイワ</t>
    </rPh>
    <rPh sb="3" eb="5">
      <t>ネンド</t>
    </rPh>
    <rPh sb="4" eb="5">
      <t>ガンネン</t>
    </rPh>
    <phoneticPr fontId="42"/>
  </si>
  <si>
    <t>4年度</t>
    <rPh sb="1" eb="3">
      <t>ネンド</t>
    </rPh>
    <rPh sb="2" eb="3">
      <t>ガンネン</t>
    </rPh>
    <phoneticPr fontId="42"/>
  </si>
  <si>
    <t>ギャラリー</t>
    <phoneticPr fontId="41"/>
  </si>
  <si>
    <t>集会室</t>
    <rPh sb="0" eb="3">
      <t>シュウカイシツ</t>
    </rPh>
    <phoneticPr fontId="41"/>
  </si>
  <si>
    <t>工作工芸室</t>
    <rPh sb="0" eb="2">
      <t>コウサク</t>
    </rPh>
    <rPh sb="2" eb="4">
      <t>コウゲイ</t>
    </rPh>
    <rPh sb="4" eb="5">
      <t>シツ</t>
    </rPh>
    <phoneticPr fontId="41"/>
  </si>
  <si>
    <t>特別会議室</t>
    <rPh sb="0" eb="2">
      <t>トクベツ</t>
    </rPh>
    <rPh sb="2" eb="5">
      <t>カイギシツ</t>
    </rPh>
    <phoneticPr fontId="41"/>
  </si>
  <si>
    <t>第1～18会議室</t>
    <rPh sb="0" eb="1">
      <t>ダイ</t>
    </rPh>
    <rPh sb="5" eb="8">
      <t>カイギシツ</t>
    </rPh>
    <phoneticPr fontId="41"/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</si>
  <si>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41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</si>
  <si>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41"/>
  </si>
  <si>
    <t>令和3年度</t>
    <rPh sb="0" eb="2">
      <t>レイワ</t>
    </rPh>
    <rPh sb="3" eb="5">
      <t>ネンド</t>
    </rPh>
    <phoneticPr fontId="41"/>
  </si>
  <si>
    <t>総利用者数</t>
  </si>
  <si>
    <t>開所日数</t>
  </si>
  <si>
    <t>登録団体数</t>
  </si>
  <si>
    <t>市民活動支援センター</t>
    <rPh sb="0" eb="10">
      <t>シ</t>
    </rPh>
    <phoneticPr fontId="41"/>
  </si>
  <si>
    <t>観光・物産情報コーナー</t>
    <rPh sb="0" eb="11">
      <t>カ</t>
    </rPh>
    <phoneticPr fontId="41"/>
  </si>
  <si>
    <t>中央図書室</t>
    <rPh sb="0" eb="5">
      <t>チ</t>
    </rPh>
    <phoneticPr fontId="41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</si>
  <si>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41"/>
  </si>
  <si>
    <t>（単位：件、人）</t>
  </si>
  <si>
    <t>年度</t>
  </si>
  <si>
    <t>利用件数</t>
  </si>
  <si>
    <t>利用者数</t>
  </si>
  <si>
    <t>令和2</t>
    <rPh sb="0" eb="2">
      <t>レイワガン</t>
    </rPh>
    <phoneticPr fontId="2"/>
  </si>
  <si>
    <t>3</t>
    <phoneticPr fontId="2"/>
  </si>
  <si>
    <t>10-30. 図書館分類別蔵書冊数</t>
    <rPh sb="7" eb="10">
      <t>トショカン</t>
    </rPh>
    <rPh sb="10" eb="11">
      <t>ブン</t>
    </rPh>
    <rPh sb="11" eb="13">
      <t>ルイベツ</t>
    </rPh>
    <rPh sb="13" eb="15">
      <t>ゾウショ</t>
    </rPh>
    <rPh sb="15" eb="17">
      <t>サッスウ</t>
    </rPh>
    <phoneticPr fontId="41"/>
  </si>
  <si>
    <t>（単位：冊）</t>
    <rPh sb="1" eb="3">
      <t>タンイ</t>
    </rPh>
    <rPh sb="4" eb="5">
      <t>サツ</t>
    </rPh>
    <phoneticPr fontId="41"/>
  </si>
  <si>
    <t>分　類</t>
    <rPh sb="0" eb="1">
      <t>ブン</t>
    </rPh>
    <rPh sb="2" eb="3">
      <t>タグイ</t>
    </rPh>
    <phoneticPr fontId="41"/>
  </si>
  <si>
    <t>総  数</t>
    <rPh sb="0" eb="1">
      <t>フサ</t>
    </rPh>
    <rPh sb="3" eb="4">
      <t>カズ</t>
    </rPh>
    <phoneticPr fontId="41"/>
  </si>
  <si>
    <t>総　記</t>
    <rPh sb="0" eb="1">
      <t>フサ</t>
    </rPh>
    <rPh sb="2" eb="3">
      <t>キ</t>
    </rPh>
    <phoneticPr fontId="41"/>
  </si>
  <si>
    <t>哲　学</t>
    <rPh sb="0" eb="1">
      <t>テツ</t>
    </rPh>
    <rPh sb="2" eb="3">
      <t>ガク</t>
    </rPh>
    <phoneticPr fontId="41"/>
  </si>
  <si>
    <t>歴　史</t>
    <rPh sb="0" eb="1">
      <t>レキ</t>
    </rPh>
    <rPh sb="2" eb="3">
      <t>シ</t>
    </rPh>
    <phoneticPr fontId="41"/>
  </si>
  <si>
    <t>社会科学</t>
    <rPh sb="0" eb="4">
      <t>シャカイカガク</t>
    </rPh>
    <phoneticPr fontId="41"/>
  </si>
  <si>
    <t>自然科学</t>
    <rPh sb="0" eb="2">
      <t>シゼン</t>
    </rPh>
    <rPh sb="2" eb="4">
      <t>カガク</t>
    </rPh>
    <phoneticPr fontId="41"/>
  </si>
  <si>
    <t>技　術</t>
    <rPh sb="0" eb="1">
      <t>ワザ</t>
    </rPh>
    <phoneticPr fontId="41"/>
  </si>
  <si>
    <t>産　業</t>
    <rPh sb="0" eb="1">
      <t>サン</t>
    </rPh>
    <rPh sb="2" eb="3">
      <t>ギョウ</t>
    </rPh>
    <phoneticPr fontId="41"/>
  </si>
  <si>
    <t>芸　術</t>
    <rPh sb="0" eb="1">
      <t>ゲイ</t>
    </rPh>
    <rPh sb="2" eb="3">
      <t>ジュツ</t>
    </rPh>
    <phoneticPr fontId="41"/>
  </si>
  <si>
    <t>言　語</t>
    <rPh sb="0" eb="1">
      <t>イ</t>
    </rPh>
    <phoneticPr fontId="41"/>
  </si>
  <si>
    <t>文　学</t>
    <rPh sb="0" eb="1">
      <t>ブン</t>
    </rPh>
    <rPh sb="2" eb="3">
      <t>ガク</t>
    </rPh>
    <phoneticPr fontId="41"/>
  </si>
  <si>
    <t>Y</t>
    <phoneticPr fontId="41"/>
  </si>
  <si>
    <t>ヤング</t>
    <phoneticPr fontId="41"/>
  </si>
  <si>
    <t>G</t>
    <phoneticPr fontId="41"/>
  </si>
  <si>
    <t>洋　書</t>
    <rPh sb="0" eb="1">
      <t>ヨウ</t>
    </rPh>
    <rPh sb="2" eb="3">
      <t>ショ</t>
    </rPh>
    <phoneticPr fontId="41"/>
  </si>
  <si>
    <t>L</t>
    <phoneticPr fontId="41"/>
  </si>
  <si>
    <t>郷土資料</t>
    <rPh sb="0" eb="2">
      <t>キョウドシリョウ</t>
    </rPh>
    <rPh sb="2" eb="4">
      <t>シリョウ</t>
    </rPh>
    <phoneticPr fontId="41"/>
  </si>
  <si>
    <t>R</t>
    <phoneticPr fontId="41"/>
  </si>
  <si>
    <t>参考図書</t>
    <rPh sb="0" eb="2">
      <t>サンコウ</t>
    </rPh>
    <rPh sb="2" eb="4">
      <t>トショ</t>
    </rPh>
    <phoneticPr fontId="41"/>
  </si>
  <si>
    <t>バリアフリー</t>
    <phoneticPr fontId="41"/>
  </si>
  <si>
    <t>K</t>
    <phoneticPr fontId="41"/>
  </si>
  <si>
    <t>児童書</t>
    <phoneticPr fontId="41"/>
  </si>
  <si>
    <t>紙芝居</t>
    <phoneticPr fontId="41"/>
  </si>
  <si>
    <t>ティーンズ</t>
    <phoneticPr fontId="2"/>
  </si>
  <si>
    <t>（注1）令和3年度からの図書館システム更改に伴い、分類について以下のとおり変更した。</t>
    <rPh sb="1" eb="2">
      <t>チュウ</t>
    </rPh>
    <rPh sb="25" eb="27">
      <t>ブンルイ</t>
    </rPh>
    <rPh sb="31" eb="33">
      <t>イカ</t>
    </rPh>
    <rPh sb="37" eb="39">
      <t>ヘンコウ</t>
    </rPh>
    <phoneticPr fontId="43"/>
  </si>
  <si>
    <t>　　　 ・Y ヤング：名称をティーンズとし、分類を児童書に変更</t>
    <rPh sb="11" eb="13">
      <t>メイショウ</t>
    </rPh>
    <phoneticPr fontId="43"/>
  </si>
  <si>
    <t>　　　 ・障害奉仕：名称をバリアフリーに変更</t>
    <rPh sb="10" eb="12">
      <t>メイショウ</t>
    </rPh>
    <phoneticPr fontId="43"/>
  </si>
  <si>
    <t>（注2）令和3年度からは、バリアフリーに布絵本と大活字本の一部とＬＬブックを含めているため、蔵書</t>
    <rPh sb="1" eb="2">
      <t>チュウ</t>
    </rPh>
    <rPh sb="4" eb="6">
      <t>レイワ</t>
    </rPh>
    <rPh sb="7" eb="9">
      <t>ネンド</t>
    </rPh>
    <phoneticPr fontId="43"/>
  </si>
  <si>
    <t>　　　 冊数が増加</t>
    <phoneticPr fontId="43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</si>
  <si>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1"/>
  </si>
  <si>
    <t>10-31. 図書館サービス指標</t>
    <rPh sb="7" eb="10">
      <t>トショカン</t>
    </rPh>
    <rPh sb="14" eb="16">
      <t>シヒョウ</t>
    </rPh>
    <phoneticPr fontId="41"/>
  </si>
  <si>
    <t>サービス指標</t>
    <rPh sb="4" eb="6">
      <t>シヒョウ</t>
    </rPh>
    <phoneticPr fontId="41"/>
  </si>
  <si>
    <t>人口1人当たり貸出冊数（貸出冊数/人口）</t>
    <rPh sb="0" eb="2">
      <t>ジンコウ</t>
    </rPh>
    <rPh sb="3" eb="5">
      <t>ヒトアタ</t>
    </rPh>
    <rPh sb="7" eb="9">
      <t>カシダシ</t>
    </rPh>
    <rPh sb="9" eb="11">
      <t>サッスウ</t>
    </rPh>
    <rPh sb="12" eb="14">
      <t>カシダシ</t>
    </rPh>
    <rPh sb="14" eb="16">
      <t>サッスウ</t>
    </rPh>
    <rPh sb="17" eb="19">
      <t>ジンコウ</t>
    </rPh>
    <phoneticPr fontId="41"/>
  </si>
  <si>
    <t>登録率（登録者数/人口×100）</t>
    <rPh sb="0" eb="2">
      <t>トウロク</t>
    </rPh>
    <rPh sb="2" eb="3">
      <t>リツ</t>
    </rPh>
    <rPh sb="4" eb="8">
      <t>トウロクシャスウ</t>
    </rPh>
    <rPh sb="9" eb="11">
      <t>ジンコウ</t>
    </rPh>
    <phoneticPr fontId="41"/>
  </si>
  <si>
    <t>実質貸出密度（貸出冊数/登録者数）</t>
    <rPh sb="0" eb="2">
      <t>ジッシツ</t>
    </rPh>
    <rPh sb="2" eb="4">
      <t>カシダシ</t>
    </rPh>
    <rPh sb="4" eb="6">
      <t>ミツド</t>
    </rPh>
    <rPh sb="7" eb="9">
      <t>カシダシ</t>
    </rPh>
    <rPh sb="9" eb="11">
      <t>サッスウ</t>
    </rPh>
    <rPh sb="12" eb="16">
      <t>トウロクシャスウ</t>
    </rPh>
    <phoneticPr fontId="41"/>
  </si>
  <si>
    <t>蔵書回転率（貸出冊数/蔵書冊数×100）</t>
    <rPh sb="0" eb="2">
      <t>ゾウショ</t>
    </rPh>
    <rPh sb="2" eb="4">
      <t>カイテンスウ</t>
    </rPh>
    <rPh sb="4" eb="5">
      <t>リツ</t>
    </rPh>
    <rPh sb="6" eb="8">
      <t>カシダシ</t>
    </rPh>
    <rPh sb="8" eb="10">
      <t>サッスウ</t>
    </rPh>
    <rPh sb="11" eb="13">
      <t>ゾウショ</t>
    </rPh>
    <rPh sb="13" eb="15">
      <t>サッスウ</t>
    </rPh>
    <phoneticPr fontId="41"/>
  </si>
  <si>
    <t>人口1人当たり蔵書冊数（蔵書冊数/人口）</t>
    <rPh sb="0" eb="2">
      <t>ジンコウ</t>
    </rPh>
    <rPh sb="3" eb="4">
      <t>ヒト</t>
    </rPh>
    <rPh sb="4" eb="5">
      <t>アタ</t>
    </rPh>
    <rPh sb="7" eb="9">
      <t>ゾウショ</t>
    </rPh>
    <rPh sb="9" eb="11">
      <t>サッスウ</t>
    </rPh>
    <rPh sb="12" eb="14">
      <t>ゾウショ</t>
    </rPh>
    <rPh sb="14" eb="16">
      <t>サッスウ</t>
    </rPh>
    <rPh sb="17" eb="19">
      <t>ジンコウ</t>
    </rPh>
    <phoneticPr fontId="41"/>
  </si>
  <si>
    <t>人口1人当たり図書購入費（図書購入費/人口）</t>
    <rPh sb="0" eb="2">
      <t>ジンコウ</t>
    </rPh>
    <rPh sb="3" eb="4">
      <t>ヒト</t>
    </rPh>
    <rPh sb="4" eb="5">
      <t>アタ</t>
    </rPh>
    <rPh sb="7" eb="9">
      <t>トショ</t>
    </rPh>
    <rPh sb="9" eb="12">
      <t>コウニュウヒ</t>
    </rPh>
    <rPh sb="13" eb="15">
      <t>トショ</t>
    </rPh>
    <rPh sb="15" eb="17">
      <t>コウニュウ</t>
    </rPh>
    <rPh sb="17" eb="18">
      <t>ヒ</t>
    </rPh>
    <rPh sb="19" eb="21">
      <t>ジンコウ</t>
    </rPh>
    <phoneticPr fontId="41"/>
  </si>
  <si>
    <t>貸出コスト（図書館総経費/貸出冊数）</t>
    <rPh sb="0" eb="2">
      <t>カシダシ</t>
    </rPh>
    <rPh sb="6" eb="9">
      <t>トショカン</t>
    </rPh>
    <rPh sb="9" eb="10">
      <t>ソウケイヒ</t>
    </rPh>
    <rPh sb="11" eb="12">
      <t>ヒ</t>
    </rPh>
    <rPh sb="13" eb="15">
      <t>カシダシ</t>
    </rPh>
    <rPh sb="15" eb="17">
      <t>サッスウ</t>
    </rPh>
    <phoneticPr fontId="41"/>
  </si>
  <si>
    <t>（注1）貸出冊数には広域利用者への貸出を含む。</t>
    <phoneticPr fontId="41"/>
  </si>
  <si>
    <t>（注2）登録者数には広域利用者を含む。</t>
    <phoneticPr fontId="41"/>
  </si>
  <si>
    <t>10-32. 図書館利用状況</t>
    <rPh sb="7" eb="10">
      <t>トショカン</t>
    </rPh>
    <rPh sb="10" eb="12">
      <t>リヨウ</t>
    </rPh>
    <rPh sb="12" eb="14">
      <t>ジョウキョウ</t>
    </rPh>
    <phoneticPr fontId="41"/>
  </si>
  <si>
    <t>（1）本　館</t>
    <phoneticPr fontId="41"/>
  </si>
  <si>
    <t>区　分</t>
    <rPh sb="0" eb="1">
      <t>ク</t>
    </rPh>
    <rPh sb="2" eb="3">
      <t>ブン</t>
    </rPh>
    <phoneticPr fontId="41"/>
  </si>
  <si>
    <t>入館者数（人）</t>
    <rPh sb="5" eb="6">
      <t>ヒト</t>
    </rPh>
    <phoneticPr fontId="2"/>
  </si>
  <si>
    <t>開館日数（日）</t>
    <rPh sb="5" eb="6">
      <t>ヒ</t>
    </rPh>
    <phoneticPr fontId="2"/>
  </si>
  <si>
    <t>登録者数（人）</t>
    <rPh sb="5" eb="6">
      <t>ヒト</t>
    </rPh>
    <phoneticPr fontId="2"/>
  </si>
  <si>
    <t>利用者数（人）</t>
    <rPh sb="5" eb="6">
      <t>ヒト</t>
    </rPh>
    <phoneticPr fontId="2"/>
  </si>
  <si>
    <t>貸出冊数（冊）</t>
    <rPh sb="5" eb="6">
      <t>サツ</t>
    </rPh>
    <phoneticPr fontId="2"/>
  </si>
  <si>
    <t>一般書</t>
  </si>
  <si>
    <t>児童書</t>
  </si>
  <si>
    <t>紙芝居</t>
  </si>
  <si>
    <t>参考図書・郷土資料</t>
  </si>
  <si>
    <t>雑　誌</t>
    <phoneticPr fontId="41"/>
  </si>
  <si>
    <t>その他</t>
  </si>
  <si>
    <t>計</t>
  </si>
  <si>
    <t>視聴覚資料貸出数（ＣＤ・ＤＶＤ、枚）</t>
    <phoneticPr fontId="41"/>
  </si>
  <si>
    <t>視覚障害者用貸出数</t>
  </si>
  <si>
    <t>録音テープ（巻）</t>
  </si>
  <si>
    <t>ＣＤ（枚）</t>
  </si>
  <si>
    <t>点字図書（冊）</t>
  </si>
  <si>
    <t>資料：教育委員会・図書館</t>
    <rPh sb="3" eb="5">
      <t>キョウイク</t>
    </rPh>
    <rPh sb="5" eb="8">
      <t>イインカイ</t>
    </rPh>
    <phoneticPr fontId="1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</si>
  <si>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41"/>
  </si>
  <si>
    <t>開室日数（日）</t>
    <rPh sb="5" eb="6">
      <t>ヒ</t>
    </rPh>
    <phoneticPr fontId="2"/>
  </si>
  <si>
    <t>利用者数（人）</t>
    <rPh sb="5" eb="6">
      <t>ニン</t>
    </rPh>
    <phoneticPr fontId="2"/>
  </si>
  <si>
    <t>資料：教育委員会・図書館</t>
    <rPh sb="3" eb="5">
      <t>キョウイク</t>
    </rPh>
    <rPh sb="5" eb="8">
      <t>イインカイ</t>
    </rPh>
    <phoneticPr fontId="42"/>
  </si>
  <si>
    <t>（3）南部図書室</t>
    <phoneticPr fontId="41"/>
  </si>
  <si>
    <t>資料：教育委員会・図書館</t>
    <rPh sb="3" eb="5">
      <t>キョウイク</t>
    </rPh>
    <rPh sb="5" eb="8">
      <t>イインカイ</t>
    </rPh>
    <phoneticPr fontId="41"/>
  </si>
  <si>
    <t>（4）中央図書室</t>
    <rPh sb="3" eb="5">
      <t>チュウオウ</t>
    </rPh>
    <rPh sb="5" eb="8">
      <t>トショシツ</t>
    </rPh>
    <phoneticPr fontId="41"/>
  </si>
  <si>
    <t>開室日数（日）</t>
    <rPh sb="0" eb="1">
      <t>カイ</t>
    </rPh>
    <rPh sb="1" eb="2">
      <t>シツ</t>
    </rPh>
    <rPh sb="2" eb="3">
      <t>ヒ</t>
    </rPh>
    <rPh sb="3" eb="4">
      <t>カズ</t>
    </rPh>
    <rPh sb="5" eb="6">
      <t>ヒ</t>
    </rPh>
    <phoneticPr fontId="41"/>
  </si>
  <si>
    <t>利用者数（人）</t>
    <rPh sb="0" eb="1">
      <t>リ</t>
    </rPh>
    <rPh sb="1" eb="2">
      <t>ヨウ</t>
    </rPh>
    <rPh sb="2" eb="3">
      <t>シャ</t>
    </rPh>
    <rPh sb="3" eb="4">
      <t>カズ</t>
    </rPh>
    <rPh sb="5" eb="6">
      <t>ヒト</t>
    </rPh>
    <phoneticPr fontId="41"/>
  </si>
  <si>
    <t>貸出冊数（冊）</t>
    <rPh sb="0" eb="2">
      <t>カシダシ</t>
    </rPh>
    <rPh sb="2" eb="4">
      <t>サッスウ</t>
    </rPh>
    <rPh sb="5" eb="6">
      <t>サツ</t>
    </rPh>
    <phoneticPr fontId="41"/>
  </si>
  <si>
    <t>一般書</t>
    <rPh sb="0" eb="3">
      <t>イッパンショ</t>
    </rPh>
    <phoneticPr fontId="41"/>
  </si>
  <si>
    <t>児童書</t>
    <rPh sb="0" eb="3">
      <t>ジドウショ</t>
    </rPh>
    <phoneticPr fontId="41"/>
  </si>
  <si>
    <t>紙芝居</t>
    <rPh sb="0" eb="3">
      <t>カミシバイ</t>
    </rPh>
    <phoneticPr fontId="41"/>
  </si>
  <si>
    <t>参考図書・郷土資料</t>
    <rPh sb="0" eb="4">
      <t>サンコウトショ</t>
    </rPh>
    <rPh sb="5" eb="7">
      <t>キョウド</t>
    </rPh>
    <rPh sb="7" eb="9">
      <t>シリョウ</t>
    </rPh>
    <phoneticPr fontId="41"/>
  </si>
  <si>
    <t>その他</t>
    <rPh sb="0" eb="3">
      <t>ソノタ</t>
    </rPh>
    <phoneticPr fontId="41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</si>
  <si>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42"/>
  </si>
  <si>
    <t>（5）団体貸出（配本所を含む）</t>
    <phoneticPr fontId="41"/>
  </si>
  <si>
    <t>延べ利用団体数</t>
  </si>
  <si>
    <t>一般書</t>
    <phoneticPr fontId="41"/>
  </si>
  <si>
    <t>（注）令和2・3年度は、新型コロナウイルス感染症拡大防止対策の一環として、返却資料を一時隔離する</t>
    <rPh sb="1" eb="2">
      <t>チュウ</t>
    </rPh>
    <phoneticPr fontId="43"/>
  </si>
  <si>
    <t>　　　対応をしたことに伴い、通常とは異なる処理をしたため、団体貸出の貸出数はCD・DVD（視聴覚資</t>
    <rPh sb="3" eb="5">
      <t>タイオウ</t>
    </rPh>
    <rPh sb="11" eb="12">
      <t>トモナ</t>
    </rPh>
    <rPh sb="14" eb="16">
      <t>ツウジョウ</t>
    </rPh>
    <rPh sb="18" eb="19">
      <t>コト</t>
    </rPh>
    <rPh sb="21" eb="23">
      <t>ショリ</t>
    </rPh>
    <rPh sb="29" eb="32">
      <t>ダンタイカ</t>
    </rPh>
    <rPh sb="32" eb="33">
      <t>ダ</t>
    </rPh>
    <rPh sb="34" eb="36">
      <t>カシダシ</t>
    </rPh>
    <rPh sb="36" eb="37">
      <t>スウ</t>
    </rPh>
    <rPh sb="45" eb="48">
      <t>シチョウカク</t>
    </rPh>
    <rPh sb="48" eb="49">
      <t>シ</t>
    </rPh>
    <phoneticPr fontId="43"/>
  </si>
  <si>
    <t>　　　料）を含む全貸出点数の値としている。</t>
    <rPh sb="6" eb="7">
      <t>フク</t>
    </rPh>
    <rPh sb="8" eb="9">
      <t>ゼン</t>
    </rPh>
    <rPh sb="9" eb="11">
      <t>カシダシ</t>
    </rPh>
    <rPh sb="11" eb="13">
      <t>テンスウ</t>
    </rPh>
    <rPh sb="14" eb="15">
      <t>アタイ</t>
    </rPh>
    <phoneticPr fontId="43"/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</si>
  <si>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41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</si>
  <si>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</si>
  <si>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41"/>
  </si>
  <si>
    <t>（1）入館者数</t>
    <rPh sb="3" eb="6">
      <t>ニュウカンシャ</t>
    </rPh>
    <rPh sb="6" eb="7">
      <t>カズ</t>
    </rPh>
    <phoneticPr fontId="41"/>
  </si>
  <si>
    <t>年　度</t>
    <rPh sb="0" eb="1">
      <t>トシ</t>
    </rPh>
    <rPh sb="2" eb="3">
      <t>ド</t>
    </rPh>
    <phoneticPr fontId="41"/>
  </si>
  <si>
    <t>総入館者数</t>
    <rPh sb="0" eb="1">
      <t>ソウ</t>
    </rPh>
    <rPh sb="1" eb="4">
      <t>ニュウカンシャ</t>
    </rPh>
    <rPh sb="4" eb="5">
      <t>スウ</t>
    </rPh>
    <phoneticPr fontId="41"/>
  </si>
  <si>
    <t>開館日数
(日)</t>
    <rPh sb="0" eb="2">
      <t>カイカン</t>
    </rPh>
    <rPh sb="2" eb="4">
      <t>ニッスウ</t>
    </rPh>
    <rPh sb="6" eb="7">
      <t>ニチ</t>
    </rPh>
    <phoneticPr fontId="41"/>
  </si>
  <si>
    <t>1日平均
入館者数</t>
    <rPh sb="1" eb="2">
      <t>ニチ</t>
    </rPh>
    <rPh sb="2" eb="4">
      <t>ヘイキン</t>
    </rPh>
    <rPh sb="5" eb="8">
      <t>ニュウカンシャ</t>
    </rPh>
    <rPh sb="8" eb="9">
      <t>カズ</t>
    </rPh>
    <phoneticPr fontId="41"/>
  </si>
  <si>
    <t>団体利用</t>
    <rPh sb="0" eb="2">
      <t>ダンタイ</t>
    </rPh>
    <rPh sb="2" eb="4">
      <t>リヨウ</t>
    </rPh>
    <phoneticPr fontId="41"/>
  </si>
  <si>
    <t>貸室利用者数</t>
    <rPh sb="0" eb="2">
      <t>カシシツ</t>
    </rPh>
    <rPh sb="2" eb="5">
      <t>リヨウシャ</t>
    </rPh>
    <rPh sb="5" eb="6">
      <t>カズ</t>
    </rPh>
    <phoneticPr fontId="41"/>
  </si>
  <si>
    <t>学校利用</t>
    <rPh sb="0" eb="2">
      <t>ガッコウ</t>
    </rPh>
    <rPh sb="2" eb="4">
      <t>リヨウ</t>
    </rPh>
    <phoneticPr fontId="41"/>
  </si>
  <si>
    <t>一般利用</t>
    <rPh sb="0" eb="2">
      <t>イッパン</t>
    </rPh>
    <rPh sb="2" eb="4">
      <t>リヨウ</t>
    </rPh>
    <phoneticPr fontId="41"/>
  </si>
  <si>
    <t>令和2</t>
    <rPh sb="0" eb="2">
      <t>レイワ</t>
    </rPh>
    <phoneticPr fontId="2"/>
  </si>
  <si>
    <t>（注）団体利用については合計の内数（再掲）</t>
    <rPh sb="5" eb="7">
      <t>リヨウ</t>
    </rPh>
    <phoneticPr fontId="41"/>
  </si>
  <si>
    <t>資料：科学技術体験センター</t>
    <rPh sb="3" eb="5">
      <t>カガク</t>
    </rPh>
    <rPh sb="5" eb="7">
      <t>ギジュツ</t>
    </rPh>
    <rPh sb="7" eb="9">
      <t>タイケン</t>
    </rPh>
    <phoneticPr fontId="41"/>
  </si>
  <si>
    <t>（2）事業体験者数</t>
    <rPh sb="3" eb="5">
      <t>ジギョウ</t>
    </rPh>
    <rPh sb="5" eb="8">
      <t>タイケンシャ</t>
    </rPh>
    <rPh sb="8" eb="9">
      <t>カズ</t>
    </rPh>
    <phoneticPr fontId="41"/>
  </si>
  <si>
    <t xml:space="preserve">体験者総数
</t>
    <rPh sb="0" eb="3">
      <t>タイケンシャ</t>
    </rPh>
    <rPh sb="3" eb="5">
      <t>ソウスウ</t>
    </rPh>
    <phoneticPr fontId="41"/>
  </si>
  <si>
    <t>体験者率
（％）</t>
    <rPh sb="0" eb="3">
      <t>タイケンシャ</t>
    </rPh>
    <rPh sb="3" eb="4">
      <t>リツ</t>
    </rPh>
    <phoneticPr fontId="41"/>
  </si>
  <si>
    <t xml:space="preserve">学校利用
</t>
    <rPh sb="0" eb="2">
      <t>ガッコウ</t>
    </rPh>
    <rPh sb="2" eb="3">
      <t>リ</t>
    </rPh>
    <rPh sb="3" eb="4">
      <t>ヨウ</t>
    </rPh>
    <phoneticPr fontId="41"/>
  </si>
  <si>
    <t>主催事業</t>
    <rPh sb="0" eb="2">
      <t>シュサイ</t>
    </rPh>
    <rPh sb="2" eb="4">
      <t>ジギョウ</t>
    </rPh>
    <phoneticPr fontId="41"/>
  </si>
  <si>
    <t>委託事業</t>
    <rPh sb="0" eb="2">
      <t>イタク</t>
    </rPh>
    <rPh sb="2" eb="4">
      <t>ジギョウ</t>
    </rPh>
    <phoneticPr fontId="41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</si>
  <si>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41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</si>
  <si>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41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</si>
  <si>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41"/>
  </si>
  <si>
    <t>通年事業</t>
    <rPh sb="0" eb="2">
      <t>ツウネン</t>
    </rPh>
    <rPh sb="2" eb="4">
      <t>ジギョウ</t>
    </rPh>
    <phoneticPr fontId="41"/>
  </si>
  <si>
    <t>特別事業</t>
    <rPh sb="0" eb="2">
      <t>トクベツ</t>
    </rPh>
    <rPh sb="2" eb="4">
      <t>ジギョウ</t>
    </rPh>
    <phoneticPr fontId="41"/>
  </si>
  <si>
    <t>令和2</t>
    <rPh sb="0" eb="1">
      <t>レイワ</t>
    </rPh>
    <rPh sb="1" eb="2">
      <t>ガン</t>
    </rPh>
    <phoneticPr fontId="2"/>
  </si>
  <si>
    <t>10-35. 分収造林「越谷市ふれあいの森」</t>
    <phoneticPr fontId="41"/>
  </si>
  <si>
    <t>区  分</t>
  </si>
  <si>
    <t>地  区</t>
  </si>
  <si>
    <t>実施年度</t>
  </si>
  <si>
    <t>面　積(ha)</t>
    <phoneticPr fontId="41"/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</si>
  <si>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</si>
  <si>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</si>
  <si>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</si>
  <si>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</si>
  <si>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</si>
  <si>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</si>
  <si>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</si>
  <si>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</si>
  <si>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</si>
  <si>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</si>
  <si>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</si>
  <si>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</si>
  <si>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</si>
  <si>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</si>
  <si>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</si>
  <si>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</si>
  <si>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</si>
  <si>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</si>
  <si>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</si>
  <si>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</si>
  <si>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</si>
  <si>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</si>
  <si>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</si>
  <si>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</si>
  <si>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</si>
  <si>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</si>
  <si>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</si>
  <si>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</si>
  <si>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</si>
  <si>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</si>
  <si>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</si>
  <si>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</si>
  <si>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</si>
  <si>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</si>
  <si>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</si>
  <si>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</si>
  <si>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</si>
  <si>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</si>
  <si>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</si>
  <si>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</si>
  <si>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</si>
  <si>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</si>
  <si>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</si>
  <si>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</si>
  <si>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</si>
  <si>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</si>
  <si>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</si>
  <si>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</si>
  <si>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</si>
  <si>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</si>
  <si>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</si>
  <si>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</si>
  <si>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</si>
  <si>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</si>
  <si>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</si>
  <si>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</si>
  <si>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</si>
  <si>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</si>
  <si>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</si>
  <si>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</si>
  <si>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</si>
  <si>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</si>
  <si>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</si>
  <si>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</si>
  <si>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</si>
  <si>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</si>
  <si>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合  計</t>
  </si>
  <si>
    <t>4地区20期</t>
    <phoneticPr fontId="2"/>
  </si>
  <si>
    <t>20年間</t>
  </si>
  <si>
    <t>10-36. 越谷市の文化財件数</t>
    <rPh sb="7" eb="10">
      <t>コシガヤシ</t>
    </rPh>
    <rPh sb="11" eb="14">
      <t>ブンカザイ</t>
    </rPh>
    <rPh sb="14" eb="16">
      <t>ケンスウ</t>
    </rPh>
    <phoneticPr fontId="41"/>
  </si>
  <si>
    <t>令和5年12月1日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41"/>
  </si>
  <si>
    <t>（単位：件）</t>
    <rPh sb="1" eb="3">
      <t>タンイ</t>
    </rPh>
    <rPh sb="4" eb="5">
      <t>ケン</t>
    </rPh>
    <phoneticPr fontId="43"/>
  </si>
  <si>
    <t>種別･種類</t>
    <rPh sb="0" eb="2">
      <t>シュベツ</t>
    </rPh>
    <rPh sb="3" eb="5">
      <t>シュルイ</t>
    </rPh>
    <phoneticPr fontId="41"/>
  </si>
  <si>
    <t>国指定</t>
    <rPh sb="0" eb="1">
      <t>クニ</t>
    </rPh>
    <rPh sb="1" eb="3">
      <t>シテイ</t>
    </rPh>
    <phoneticPr fontId="41"/>
  </si>
  <si>
    <t>県指定</t>
    <rPh sb="0" eb="1">
      <t>ケン</t>
    </rPh>
    <rPh sb="1" eb="3">
      <t>シテイ</t>
    </rPh>
    <phoneticPr fontId="41"/>
  </si>
  <si>
    <t>市指定</t>
    <rPh sb="0" eb="1">
      <t>シ</t>
    </rPh>
    <rPh sb="1" eb="3">
      <t>シテイ</t>
    </rPh>
    <phoneticPr fontId="41"/>
  </si>
  <si>
    <t>国登録</t>
    <rPh sb="0" eb="1">
      <t>クニ</t>
    </rPh>
    <rPh sb="1" eb="3">
      <t>トウロク</t>
    </rPh>
    <phoneticPr fontId="41"/>
  </si>
  <si>
    <t>国  宝</t>
    <rPh sb="0" eb="4">
      <t>コクホウ</t>
    </rPh>
    <phoneticPr fontId="41"/>
  </si>
  <si>
    <t>有形文化財・建造物</t>
    <rPh sb="0" eb="2">
      <t>ユウケイ</t>
    </rPh>
    <rPh sb="2" eb="5">
      <t>ブンカザイ</t>
    </rPh>
    <rPh sb="6" eb="9">
      <t>ケンゾウブツ</t>
    </rPh>
    <phoneticPr fontId="41"/>
  </si>
  <si>
    <t>有形文化財・絵画</t>
    <rPh sb="0" eb="2">
      <t>ユウケイ</t>
    </rPh>
    <rPh sb="2" eb="5">
      <t>ブンカザイ</t>
    </rPh>
    <rPh sb="6" eb="8">
      <t>カイガ</t>
    </rPh>
    <phoneticPr fontId="41"/>
  </si>
  <si>
    <t>有形文化財・彫刻</t>
    <rPh sb="0" eb="2">
      <t>ユウケイ</t>
    </rPh>
    <rPh sb="2" eb="5">
      <t>ブンカザイ</t>
    </rPh>
    <rPh sb="6" eb="8">
      <t>チョウコク</t>
    </rPh>
    <phoneticPr fontId="41"/>
  </si>
  <si>
    <t>有形文化財・工芸品</t>
    <rPh sb="0" eb="2">
      <t>ユウケイ</t>
    </rPh>
    <rPh sb="2" eb="5">
      <t>ブンカザイ</t>
    </rPh>
    <rPh sb="6" eb="9">
      <t>コウゲイヒン</t>
    </rPh>
    <phoneticPr fontId="41"/>
  </si>
  <si>
    <t>有形文化財・書籍・典籍・古文書</t>
    <rPh sb="0" eb="2">
      <t>ユウケイ</t>
    </rPh>
    <rPh sb="2" eb="5">
      <t>ブンカザイ</t>
    </rPh>
    <rPh sb="6" eb="8">
      <t>ショセキ</t>
    </rPh>
    <rPh sb="9" eb="11">
      <t>テンセキ</t>
    </rPh>
    <rPh sb="12" eb="15">
      <t>コモンジョ</t>
    </rPh>
    <phoneticPr fontId="41"/>
  </si>
  <si>
    <t>有形文化財・考古資料</t>
    <rPh sb="0" eb="2">
      <t>ユウケイ</t>
    </rPh>
    <rPh sb="2" eb="5">
      <t>ブンカザイ</t>
    </rPh>
    <rPh sb="6" eb="8">
      <t>コウコ</t>
    </rPh>
    <rPh sb="8" eb="10">
      <t>シリョウ</t>
    </rPh>
    <phoneticPr fontId="41"/>
  </si>
  <si>
    <t>有形文化財・歴史資料</t>
    <rPh sb="0" eb="2">
      <t>ユウケイ</t>
    </rPh>
    <rPh sb="2" eb="5">
      <t>ブンカザイ</t>
    </rPh>
    <rPh sb="6" eb="10">
      <t>レキシシリョウ</t>
    </rPh>
    <phoneticPr fontId="41"/>
  </si>
  <si>
    <t>無形文化財</t>
    <rPh sb="0" eb="5">
      <t>ムケイブンカザイ</t>
    </rPh>
    <phoneticPr fontId="41"/>
  </si>
  <si>
    <t>有形民俗文化財</t>
    <rPh sb="0" eb="2">
      <t>ユウケイ</t>
    </rPh>
    <rPh sb="2" eb="4">
      <t>ミンゾク</t>
    </rPh>
    <rPh sb="4" eb="7">
      <t>ブンカザイ</t>
    </rPh>
    <phoneticPr fontId="41"/>
  </si>
  <si>
    <t>無形民俗文化財</t>
    <rPh sb="0" eb="2">
      <t>ムケイ</t>
    </rPh>
    <rPh sb="2" eb="4">
      <t>ミンゾク</t>
    </rPh>
    <rPh sb="4" eb="6">
      <t>ブンカ</t>
    </rPh>
    <rPh sb="6" eb="7">
      <t>ザイ</t>
    </rPh>
    <phoneticPr fontId="41"/>
  </si>
  <si>
    <t>記念物・史跡</t>
    <rPh sb="0" eb="3">
      <t>キネンブツ</t>
    </rPh>
    <rPh sb="4" eb="6">
      <t>シセキ</t>
    </rPh>
    <phoneticPr fontId="41"/>
  </si>
  <si>
    <t>記念物・旧跡</t>
    <rPh sb="0" eb="3">
      <t>キネンブツ</t>
    </rPh>
    <rPh sb="4" eb="6">
      <t>キュウセキ</t>
    </rPh>
    <phoneticPr fontId="41"/>
  </si>
  <si>
    <t>記念物・名勝</t>
    <rPh sb="0" eb="3">
      <t>キネンブツ</t>
    </rPh>
    <rPh sb="4" eb="6">
      <t>メイショウ</t>
    </rPh>
    <phoneticPr fontId="41"/>
  </si>
  <si>
    <t>記念物・天然記念物</t>
    <rPh sb="0" eb="3">
      <t>キネンブツ</t>
    </rPh>
    <rPh sb="4" eb="9">
      <t>テンネンキネンブツ</t>
    </rPh>
    <phoneticPr fontId="41"/>
  </si>
  <si>
    <t>資料：教育委員会・生涯学習課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4">
      <t>カ</t>
    </rPh>
    <phoneticPr fontId="41"/>
  </si>
  <si>
    <t>10-37. 体育施設の利用状況</t>
    <rPh sb="12" eb="14">
      <t>リヨウ</t>
    </rPh>
    <rPh sb="14" eb="16">
      <t>ジョウキョウ</t>
    </rPh>
    <phoneticPr fontId="41"/>
  </si>
  <si>
    <t>（1）野球場</t>
    <rPh sb="3" eb="6">
      <t>ヤキュウジョウ</t>
    </rPh>
    <phoneticPr fontId="41"/>
  </si>
  <si>
    <t>件　数</t>
    <rPh sb="0" eb="1">
      <t>ケン</t>
    </rPh>
    <rPh sb="2" eb="3">
      <t>スウ</t>
    </rPh>
    <phoneticPr fontId="41"/>
  </si>
  <si>
    <t>人　数</t>
    <rPh sb="0" eb="1">
      <t>ヒト</t>
    </rPh>
    <rPh sb="2" eb="3">
      <t>スウ</t>
    </rPh>
    <phoneticPr fontId="41"/>
  </si>
  <si>
    <t>市民球場</t>
    <rPh sb="0" eb="2">
      <t>シミン</t>
    </rPh>
    <rPh sb="2" eb="4">
      <t>キュウジョウ</t>
    </rPh>
    <phoneticPr fontId="41"/>
  </si>
  <si>
    <t>北越谷第五公園</t>
    <rPh sb="0" eb="1">
      <t>キタ</t>
    </rPh>
    <rPh sb="1" eb="3">
      <t>コシガヤ</t>
    </rPh>
    <rPh sb="3" eb="4">
      <t>ダイ</t>
    </rPh>
    <rPh sb="4" eb="5">
      <t>ゴ</t>
    </rPh>
    <rPh sb="5" eb="7">
      <t>コウエン</t>
    </rPh>
    <phoneticPr fontId="41"/>
  </si>
  <si>
    <t>千間台第四公園</t>
    <rPh sb="0" eb="1">
      <t>セン</t>
    </rPh>
    <rPh sb="1" eb="2">
      <t>アイダ</t>
    </rPh>
    <rPh sb="2" eb="3">
      <t>ダイ</t>
    </rPh>
    <rPh sb="3" eb="4">
      <t>ダイ</t>
    </rPh>
    <rPh sb="4" eb="5">
      <t>ヨン</t>
    </rPh>
    <rPh sb="5" eb="7">
      <t>コウエン</t>
    </rPh>
    <phoneticPr fontId="41"/>
  </si>
  <si>
    <t>川柳公園</t>
    <rPh sb="0" eb="2">
      <t>カワヤナギ</t>
    </rPh>
    <rPh sb="2" eb="4">
      <t>コウエン</t>
    </rPh>
    <phoneticPr fontId="41"/>
  </si>
  <si>
    <t>大杉公園</t>
    <rPh sb="0" eb="2">
      <t>オオスギ</t>
    </rPh>
    <rPh sb="2" eb="4">
      <t>コウエン</t>
    </rPh>
    <phoneticPr fontId="41"/>
  </si>
  <si>
    <t>しらこばと運動公園</t>
    <rPh sb="5" eb="7">
      <t>ウンドウ</t>
    </rPh>
    <rPh sb="7" eb="9">
      <t>コウエン</t>
    </rPh>
    <phoneticPr fontId="41"/>
  </si>
  <si>
    <t>平方公園</t>
    <rPh sb="0" eb="2">
      <t>ヒラカタ</t>
    </rPh>
    <rPh sb="2" eb="4">
      <t>コウエン</t>
    </rPh>
    <phoneticPr fontId="41"/>
  </si>
  <si>
    <t>吉川地区江戸川(4面)</t>
    <rPh sb="0" eb="2">
      <t>ヨシカワ</t>
    </rPh>
    <rPh sb="2" eb="4">
      <t>チク</t>
    </rPh>
    <rPh sb="4" eb="7">
      <t>エドガワ</t>
    </rPh>
    <rPh sb="9" eb="10">
      <t>メン</t>
    </rPh>
    <phoneticPr fontId="41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</si>
  <si>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41"/>
  </si>
  <si>
    <t>（2）庭球場</t>
    <rPh sb="3" eb="4">
      <t>ニワ</t>
    </rPh>
    <rPh sb="4" eb="6">
      <t>ヤキュウジョウ</t>
    </rPh>
    <phoneticPr fontId="41"/>
  </si>
  <si>
    <t>東越谷第二公園</t>
    <rPh sb="0" eb="1">
      <t>ヒガシ</t>
    </rPh>
    <rPh sb="1" eb="2">
      <t>コシ</t>
    </rPh>
    <rPh sb="2" eb="3">
      <t>タニ</t>
    </rPh>
    <rPh sb="3" eb="4">
      <t>ダイ</t>
    </rPh>
    <rPh sb="4" eb="5">
      <t>ニ</t>
    </rPh>
    <rPh sb="5" eb="7">
      <t>コウエン</t>
    </rPh>
    <phoneticPr fontId="41"/>
  </si>
  <si>
    <t>越谷総合公園</t>
    <rPh sb="0" eb="2">
      <t>コシガヤ</t>
    </rPh>
    <rPh sb="2" eb="4">
      <t>ソウゴウ</t>
    </rPh>
    <rPh sb="4" eb="6">
      <t>コウエン</t>
    </rPh>
    <phoneticPr fontId="41"/>
  </si>
  <si>
    <t>市立北体育館</t>
    <rPh sb="0" eb="2">
      <t>シリツ</t>
    </rPh>
    <rPh sb="2" eb="3">
      <t>キタ</t>
    </rPh>
    <rPh sb="3" eb="5">
      <t>タイイク</t>
    </rPh>
    <rPh sb="5" eb="6">
      <t>カン</t>
    </rPh>
    <phoneticPr fontId="41"/>
  </si>
  <si>
    <t>出羽公園</t>
    <rPh sb="0" eb="2">
      <t>デワ</t>
    </rPh>
    <rPh sb="2" eb="4">
      <t>コウエン</t>
    </rPh>
    <phoneticPr fontId="41"/>
  </si>
  <si>
    <t>（3）体育館</t>
    <rPh sb="3" eb="6">
      <t>タイイクカン</t>
    </rPh>
    <phoneticPr fontId="41"/>
  </si>
  <si>
    <t>回　数</t>
    <rPh sb="0" eb="1">
      <t>カイ</t>
    </rPh>
    <rPh sb="2" eb="3">
      <t>スウ</t>
    </rPh>
    <phoneticPr fontId="41"/>
  </si>
  <si>
    <t>第1体育館</t>
    <rPh sb="0" eb="1">
      <t>ダイ</t>
    </rPh>
    <rPh sb="2" eb="5">
      <t>タイイクカン</t>
    </rPh>
    <phoneticPr fontId="41"/>
  </si>
  <si>
    <t>第2体育館</t>
    <rPh sb="0" eb="1">
      <t>ダイ</t>
    </rPh>
    <rPh sb="2" eb="5">
      <t>タイイクカン</t>
    </rPh>
    <phoneticPr fontId="41"/>
  </si>
  <si>
    <t>北体育館</t>
    <rPh sb="0" eb="1">
      <t>キタ</t>
    </rPh>
    <rPh sb="1" eb="4">
      <t>タイイクカン</t>
    </rPh>
    <phoneticPr fontId="41"/>
  </si>
  <si>
    <t>南体育館</t>
    <rPh sb="0" eb="1">
      <t>ミナミ</t>
    </rPh>
    <rPh sb="1" eb="4">
      <t>タイイクカン</t>
    </rPh>
    <phoneticPr fontId="41"/>
  </si>
  <si>
    <t>西体育館</t>
    <rPh sb="0" eb="1">
      <t>ニシ</t>
    </rPh>
    <rPh sb="1" eb="4">
      <t>タイイクカン</t>
    </rPh>
    <phoneticPr fontId="41"/>
  </si>
  <si>
    <t>総合体育館</t>
    <rPh sb="0" eb="2">
      <t>ソウゴウ</t>
    </rPh>
    <rPh sb="2" eb="5">
      <t>タイイクカン</t>
    </rPh>
    <phoneticPr fontId="41"/>
  </si>
  <si>
    <t>（注）第1体育館・第2体育館は建替えのため、令和3年7月末で供用を終了</t>
    <rPh sb="1" eb="2">
      <t>チュウ</t>
    </rPh>
    <rPh sb="3" eb="4">
      <t>ダイ</t>
    </rPh>
    <rPh sb="5" eb="8">
      <t>タイイクカン</t>
    </rPh>
    <rPh sb="9" eb="10">
      <t>ダイ</t>
    </rPh>
    <rPh sb="11" eb="14">
      <t>タイイクカン</t>
    </rPh>
    <rPh sb="15" eb="16">
      <t>タ</t>
    </rPh>
    <rPh sb="16" eb="17">
      <t>カ</t>
    </rPh>
    <rPh sb="22" eb="24">
      <t>レイワ</t>
    </rPh>
    <rPh sb="25" eb="26">
      <t>ネン</t>
    </rPh>
    <rPh sb="27" eb="28">
      <t>ツキ</t>
    </rPh>
    <rPh sb="28" eb="29">
      <t>マツ</t>
    </rPh>
    <rPh sb="30" eb="32">
      <t>キョウヨウ</t>
    </rPh>
    <rPh sb="33" eb="35">
      <t>シュウリョウ</t>
    </rPh>
    <phoneticPr fontId="2"/>
  </si>
  <si>
    <t>資料：教育委員会・スポーツ振興課</t>
  </si>
  <si>
    <t>（4）市民プール</t>
    <rPh sb="3" eb="5">
      <t>シミン</t>
    </rPh>
    <phoneticPr fontId="41"/>
  </si>
  <si>
    <t>温水プール</t>
    <rPh sb="0" eb="2">
      <t>オンスイ</t>
    </rPh>
    <phoneticPr fontId="41"/>
  </si>
  <si>
    <t>トレーニングルーム</t>
  </si>
  <si>
    <t>（5）その他の体育施設</t>
    <rPh sb="5" eb="6">
      <t>ホカ</t>
    </rPh>
    <rPh sb="7" eb="9">
      <t>タイイク</t>
    </rPh>
    <rPh sb="9" eb="11">
      <t>シセツ</t>
    </rPh>
    <phoneticPr fontId="41"/>
  </si>
  <si>
    <t>しらこばと運動公園
ソフトボール場</t>
    <rPh sb="5" eb="9">
      <t>ウンドウコウエン</t>
    </rPh>
    <rPh sb="16" eb="17">
      <t>バ</t>
    </rPh>
    <phoneticPr fontId="41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</si>
  <si>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41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</si>
  <si>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41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</si>
  <si>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41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</si>
  <si>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41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</si>
  <si>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41"/>
  </si>
  <si>
    <t>しらこばと運動公園
競技場</t>
    <rPh sb="5" eb="9">
      <t>ウンドウコウエン</t>
    </rPh>
    <rPh sb="10" eb="13">
      <t>キョウギジョウ</t>
    </rPh>
    <phoneticPr fontId="41"/>
  </si>
  <si>
    <t>しらこばと運動公園
第2競技場</t>
    <rPh sb="5" eb="9">
      <t>ウンドウコウエン</t>
    </rPh>
    <rPh sb="10" eb="11">
      <t>ダイ</t>
    </rPh>
    <rPh sb="12" eb="15">
      <t>キョウギジョウ</t>
    </rPh>
    <phoneticPr fontId="41"/>
  </si>
  <si>
    <t>目次へもどる</t>
  </si>
  <si>
    <t>10-1. 市内教育機関の状況</t>
  </si>
  <si>
    <t>10-2. 幼稚園の状況</t>
  </si>
  <si>
    <t>10-3. 認定こども園（１号）の状況</t>
  </si>
  <si>
    <t>10-4. 市立小学校の状況</t>
  </si>
  <si>
    <t>10-5. 市立小学校別児童数・学級数・児童１人当り施設面積</t>
  </si>
  <si>
    <t>10-6. 特別支援教育の状況</t>
  </si>
  <si>
    <t>10-7. 市立中学校の状況</t>
  </si>
  <si>
    <t>10-8. 市立中学校別生徒数・学級数・生徒１人当り施設面積</t>
  </si>
  <si>
    <t>10-9. 市立小・中学校児童・生徒１人当りの教育費（公費負担分）</t>
  </si>
  <si>
    <t>10-10. 市立小・中学校就学援助費受給者数</t>
  </si>
  <si>
    <t>10-11. 市立中学校卒業者の進路状況</t>
  </si>
  <si>
    <t>10-12. 市立小・中学校保健関係職員数</t>
  </si>
  <si>
    <t>10-13. 市立小・中学校児童・生徒の体位平均値</t>
  </si>
  <si>
    <t>10-14. 学校給食センターの概要</t>
  </si>
  <si>
    <t>10-15. 学校給食の実施状況</t>
  </si>
  <si>
    <t>10-16. １人１食当りの給食基準額</t>
  </si>
  <si>
    <t>10-17. 市内の高等学校の状況</t>
  </si>
  <si>
    <t>10-18. 市内高等学校別入学者・生徒数・教員数</t>
  </si>
  <si>
    <t>10-19. 大学の概況　（1）文教大学</t>
  </si>
  <si>
    <t>10-19. 大学の概況　（2）埼玉県立大学</t>
  </si>
  <si>
    <t>10-20. 生涯学習施設等の概要</t>
  </si>
  <si>
    <t>10-21. 越谷コミュニティセンター施設の概要</t>
  </si>
  <si>
    <t>10-22. 地区センター・公民館利用状況</t>
  </si>
  <si>
    <t>10-23. 地区センター・公民館別利用状況</t>
  </si>
  <si>
    <t>10-24. 越谷コミュニティセンター利用状況</t>
  </si>
  <si>
    <t>10-25. 交流館別利用状況</t>
  </si>
  <si>
    <t>10-26. 北部市民会館利用状況</t>
  </si>
  <si>
    <t>10-27. 中央市民会館利用状況</t>
  </si>
  <si>
    <t>10-28. 市民活動支援センター利用状況</t>
  </si>
  <si>
    <t>10-29. 日本文化伝承の館「こしがや能楽堂」利用状況</t>
  </si>
  <si>
    <t>10-30. 図書館分類別蔵書冊数</t>
  </si>
  <si>
    <t>10-31. 図書館サービス指標</t>
  </si>
  <si>
    <t>10-32. 図書館利用状況　（1）本　館</t>
  </si>
  <si>
    <t>10-32. 図書館利用状況　（2）北部市民会館図書室</t>
  </si>
  <si>
    <t>10-32. 図書館利用状況　（3）南部図書室</t>
  </si>
  <si>
    <t>10-32. 図書館利用状況　（4）中央図書室</t>
  </si>
  <si>
    <t>10-32. 図書館利用状況　（5）団体貸出（配本所を含む）</t>
  </si>
  <si>
    <t>10-33. 移動図書館「しらこばと号」利用状況</t>
  </si>
  <si>
    <t>10-34. 科学技術体験センター「ミラクル」利用状況　（1）入館者数</t>
  </si>
  <si>
    <t>10-34. 科学技術体験センター「ミラクル」利用状況　（2）事業体験者数</t>
  </si>
  <si>
    <t>10-35. 分収造林「越谷市ふれあいの森」</t>
  </si>
  <si>
    <t>10-36. 越谷市の文化財件数</t>
  </si>
  <si>
    <t>10-37. 体育施設の利用状況　（1）野球場</t>
  </si>
  <si>
    <t>10-37. 体育施設の利用状況　（2）庭球場</t>
  </si>
  <si>
    <t>10-37. 体育施設の利用状況　（3）体育館</t>
  </si>
  <si>
    <t>10-37. 体育施設の利用状況　（4）市民プール</t>
  </si>
  <si>
    <t>10-37. 体育施設の利用状況　（5）その他の体育施設</t>
  </si>
  <si>
    <t>目次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</si>
</sst>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\ ;\-#,##0\ ;&quot;‐&quot;"/>
    <numFmt numFmtId="180" formatCode="0_);[Red]\(0\)"/>
    <numFmt numFmtId="181" formatCode="#,##0.0_ "/>
    <numFmt numFmtId="182" formatCode="\(#,##0\)"/>
    <numFmt numFmtId="183" formatCode="0.0_ "/>
    <numFmt numFmtId="184" formatCode="#,##0.0000_ "/>
  </numFmts>
  <fonts count="6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name val="ｺﾞｼｯｸ"/>
      <family val="3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10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name val="HGｺﾞｼｯｸM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7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177" fontId="1" fillId="0" borderId="0">
      <alignment vertical="center"/>
    </xf>
    <xf numFmtId="0" fontId="67" fillId="0" borderId="0" applyNumberFormat="0" applyFill="0" applyBorder="0" applyAlignment="0" applyProtection="0">
      <alignment vertical="center"/>
    </xf>
  </cellStyleXfs>
  <cellXfs count="652">
    <xf numFmtId="0" fontId="0" fillId="0" borderId="0" xfId="0">
      <alignment vertical="center"/>
    </xf>
    <xf numFmtId="0" fontId="40" fillId="0" borderId="0" xfId="269" applyNumberFormat="1" applyFont="1" applyFill="1" applyAlignment="1" applyProtection="1">
      <alignment vertical="center"/>
    </xf>
    <xf numFmtId="0" fontId="42" fillId="0" borderId="0" xfId="269" applyNumberFormat="1" applyFont="1" applyFill="1" applyAlignment="1" applyProtection="1">
      <alignment horizontal="right" vertical="center"/>
    </xf>
    <xf numFmtId="0" fontId="42" fillId="0" borderId="0" xfId="269" applyNumberFormat="1" applyFont="1" applyFill="1" applyAlignment="1" applyProtection="1">
      <alignment horizontal="right"/>
    </xf>
    <xf numFmtId="0" fontId="5" fillId="0" borderId="13" xfId="269" applyNumberFormat="1" applyFont="1" applyFill="1" applyBorder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right"/>
    </xf>
    <xf numFmtId="0" fontId="5" fillId="0" borderId="0" xfId="269" applyNumberFormat="1" applyFont="1" applyFill="1" applyAlignment="1" applyProtection="1">
      <alignment horizontal="center" vertical="center"/>
    </xf>
    <xf numFmtId="0" fontId="5" fillId="0" borderId="18" xfId="182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left" vertical="center" indent="1"/>
    </xf>
    <xf numFmtId="178" fontId="40" fillId="0" borderId="0" xfId="182" applyNumberFormat="1" applyFont="1" applyFill="1" applyBorder="1" applyAlignment="1" applyProtection="1">
      <alignment horizontal="right" vertical="center"/>
    </xf>
    <xf numFmtId="179" fontId="40" fillId="0" borderId="0" xfId="182" applyNumberFormat="1" applyFont="1" applyFill="1" applyBorder="1" applyAlignment="1" applyProtection="1">
      <alignment horizontal="right" vertical="center"/>
    </xf>
    <xf numFmtId="178" fontId="5" fillId="0" borderId="0" xfId="182" quotePrefix="1" applyNumberFormat="1" applyFont="1" applyFill="1" applyBorder="1" applyAlignment="1" applyProtection="1">
      <alignment horizontal="right" vertical="center"/>
    </xf>
    <xf numFmtId="178" fontId="5" fillId="34" borderId="0" xfId="182" quotePrefix="1" applyNumberFormat="1" applyFont="1" applyFill="1" applyBorder="1" applyAlignment="1" applyProtection="1">
      <alignment horizontal="right" vertical="center"/>
    </xf>
    <xf numFmtId="178" fontId="5" fillId="34" borderId="0" xfId="182" applyNumberFormat="1" applyFont="1" applyFill="1" applyBorder="1" applyAlignment="1" applyProtection="1">
      <alignment horizontal="right" vertical="center"/>
    </xf>
    <xf numFmtId="178" fontId="5" fillId="0" borderId="0" xfId="182" applyNumberFormat="1" applyFont="1" applyFill="1" applyBorder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left" vertical="center" indent="1" shrinkToFit="1"/>
    </xf>
    <xf numFmtId="178" fontId="40" fillId="0" borderId="0" xfId="182" applyNumberFormat="1" applyFont="1" applyFill="1" applyAlignment="1" applyProtection="1">
      <alignment horizontal="right" vertical="center"/>
    </xf>
    <xf numFmtId="178" fontId="5" fillId="34" borderId="0" xfId="182" applyNumberFormat="1" applyFont="1" applyFill="1" applyAlignment="1" applyProtection="1">
      <alignment horizontal="right" vertical="center"/>
    </xf>
    <xf numFmtId="180" fontId="5" fillId="0" borderId="0" xfId="269" applyNumberFormat="1" applyFont="1" applyFill="1" applyAlignment="1" applyProtection="1">
      <alignment horizontal="right" vertical="center"/>
    </xf>
    <xf numFmtId="0" fontId="5" fillId="0" borderId="19" xfId="269" applyNumberFormat="1" applyFont="1" applyFill="1" applyBorder="1" applyAlignment="1" applyProtection="1">
      <alignment horizontal="left" vertical="center" indent="2"/>
    </xf>
    <xf numFmtId="178" fontId="5" fillId="34" borderId="0" xfId="182" applyNumberFormat="1" applyFont="1" applyFill="1" applyBorder="1" applyAlignment="1" applyProtection="1">
      <alignment vertical="center"/>
    </xf>
    <xf numFmtId="178" fontId="5" fillId="0" borderId="0" xfId="182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Alignment="1" applyProtection="1">
      <alignment vertical="center"/>
    </xf>
    <xf numFmtId="0" fontId="42" fillId="0" borderId="0" xfId="269" applyNumberFormat="1" applyFont="1" applyAlignment="1" applyProtection="1">
      <alignment vertical="center"/>
    </xf>
    <xf numFmtId="0" fontId="5" fillId="0" borderId="0" xfId="103" applyNumberFormat="1" applyFont="1" applyFill="1" applyAlignment="1" applyProtection="1">
      <alignment horizontal="left" vertical="center" indent="1"/>
    </xf>
    <xf numFmtId="0" fontId="5" fillId="0" borderId="0" xfId="269" applyNumberFormat="1" applyFont="1" applyAlignment="1" applyProtection="1">
      <alignment vertical="center"/>
    </xf>
    <xf numFmtId="0" fontId="5" fillId="0" borderId="0" xfId="269" applyNumberFormat="1" applyFont="1" applyAlignment="1" applyProtection="1">
      <alignment horizontal="right"/>
    </xf>
    <xf numFmtId="0" fontId="5" fillId="0" borderId="21" xfId="269" applyNumberFormat="1" applyFont="1" applyBorder="1" applyAlignment="1" applyProtection="1">
      <alignment horizontal="center" vertical="center"/>
    </xf>
    <xf numFmtId="0" fontId="5" fillId="0" borderId="17" xfId="269" applyNumberFormat="1" applyFont="1" applyBorder="1" applyAlignment="1" applyProtection="1">
      <alignment horizontal="center" vertical="center"/>
    </xf>
    <xf numFmtId="0" fontId="5" fillId="0" borderId="19" xfId="182" quotePrefix="1" applyNumberFormat="1" applyFont="1" applyFill="1" applyBorder="1" applyAlignment="1" applyProtection="1">
      <alignment horizontal="right" vertical="center" indent="1"/>
    </xf>
    <xf numFmtId="178" fontId="5" fillId="0" borderId="0" xfId="103" applyNumberFormat="1" applyFont="1" applyFill="1" applyBorder="1" applyAlignment="1" applyProtection="1">
      <alignment vertical="center"/>
    </xf>
    <xf numFmtId="178" fontId="5" fillId="0" borderId="0" xfId="103" applyNumberFormat="1" applyFont="1" applyFill="1" applyBorder="1" applyAlignment="1" applyProtection="1">
      <alignment horizontal="right" vertical="center"/>
    </xf>
    <xf numFmtId="178" fontId="5" fillId="0" borderId="22" xfId="103" applyNumberFormat="1" applyFont="1" applyFill="1" applyBorder="1" applyAlignment="1" applyProtection="1">
      <alignment vertical="center"/>
    </xf>
    <xf numFmtId="0" fontId="5" fillId="0" borderId="23" xfId="182" quotePrefix="1" applyNumberFormat="1" applyFont="1" applyFill="1" applyBorder="1" applyAlignment="1" applyProtection="1">
      <alignment horizontal="right" vertical="center" indent="1"/>
    </xf>
    <xf numFmtId="178" fontId="5" fillId="0" borderId="13" xfId="103" applyNumberFormat="1" applyFont="1" applyFill="1" applyBorder="1" applyAlignment="1" applyProtection="1">
      <alignment vertical="center"/>
    </xf>
    <xf numFmtId="178" fontId="5" fillId="0" borderId="13" xfId="103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2" fillId="0" borderId="0" xfId="269" applyNumberFormat="1" applyFont="1" applyFill="1" applyAlignment="1" applyProtection="1">
      <alignment vertical="center"/>
    </xf>
    <xf numFmtId="0" fontId="5" fillId="0" borderId="13" xfId="270" applyNumberFormat="1" applyFont="1" applyFill="1" applyBorder="1" applyAlignment="1" applyProtection="1">
      <alignment horizontal="left" vertical="center" indent="1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5" fillId="0" borderId="16" xfId="269" quotePrefix="1" applyNumberFormat="1" applyFont="1" applyFill="1" applyBorder="1" applyAlignment="1" applyProtection="1">
      <alignment horizontal="right" vertical="center" indent="1"/>
    </xf>
    <xf numFmtId="178" fontId="5" fillId="0" borderId="0" xfId="8" applyNumberFormat="1" applyFont="1" applyFill="1" applyBorder="1" applyAlignment="1" applyProtection="1">
      <alignment vertical="center"/>
    </xf>
    <xf numFmtId="178" fontId="40" fillId="0" borderId="0" xfId="8" applyNumberFormat="1" applyFont="1" applyFill="1" applyBorder="1" applyAlignment="1" applyProtection="1">
      <alignment vertical="center"/>
    </xf>
    <xf numFmtId="0" fontId="44" fillId="0" borderId="19" xfId="269" quotePrefix="1" applyNumberFormat="1" applyFont="1" applyFill="1" applyBorder="1" applyAlignment="1" applyProtection="1">
      <alignment horizontal="right" vertical="center" indent="1"/>
    </xf>
    <xf numFmtId="0" fontId="44" fillId="0" borderId="23" xfId="269" quotePrefix="1" applyNumberFormat="1" applyFont="1" applyFill="1" applyBorder="1" applyAlignment="1" applyProtection="1">
      <alignment horizontal="right" vertical="center" indent="1"/>
    </xf>
    <xf numFmtId="178" fontId="5" fillId="0" borderId="13" xfId="8" applyNumberFormat="1" applyFont="1" applyFill="1" applyBorder="1" applyAlignment="1" applyProtection="1">
      <alignment vertical="center"/>
    </xf>
    <xf numFmtId="178" fontId="40" fillId="0" borderId="13" xfId="8" applyNumberFormat="1" applyFont="1" applyFill="1" applyBorder="1" applyAlignment="1" applyProtection="1">
      <alignment vertical="center"/>
    </xf>
    <xf numFmtId="178" fontId="5" fillId="0" borderId="13" xfId="4" applyNumberFormat="1" applyFont="1" applyFill="1" applyBorder="1" applyAlignment="1" applyProtection="1">
      <alignment vertical="center"/>
    </xf>
    <xf numFmtId="0" fontId="44" fillId="0" borderId="14" xfId="269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vertical="center" wrapText="1"/>
    </xf>
    <xf numFmtId="0" fontId="44" fillId="0" borderId="0" xfId="269" applyNumberFormat="1" applyFont="1" applyFill="1" applyAlignment="1" applyProtection="1">
      <alignment horizontal="right" vertical="center"/>
    </xf>
    <xf numFmtId="0" fontId="5" fillId="0" borderId="13" xfId="269" applyNumberFormat="1" applyFont="1" applyFill="1" applyBorder="1" applyAlignment="1" applyProtection="1">
      <alignment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right" vertical="center" indent="1"/>
    </xf>
    <xf numFmtId="178" fontId="5" fillId="0" borderId="22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Border="1" applyAlignment="1" applyProtection="1">
      <alignment vertical="center"/>
    </xf>
    <xf numFmtId="0" fontId="5" fillId="0" borderId="19" xfId="269" quotePrefix="1" applyNumberFormat="1" applyFont="1" applyFill="1" applyBorder="1" applyAlignment="1" applyProtection="1">
      <alignment horizontal="right" vertical="center" indent="1"/>
    </xf>
    <xf numFmtId="0" fontId="3" fillId="0" borderId="0" xfId="269" applyNumberFormat="1" applyFont="1" applyFill="1" applyAlignment="1" applyProtection="1">
      <alignment vertical="center"/>
    </xf>
    <xf numFmtId="0" fontId="5" fillId="0" borderId="13" xfId="269" quotePrefix="1" applyNumberFormat="1" applyFont="1" applyFill="1" applyBorder="1" applyAlignment="1" applyProtection="1">
      <alignment horizontal="left" vertical="center" indent="1"/>
    </xf>
    <xf numFmtId="0" fontId="3" fillId="0" borderId="13" xfId="269" applyNumberFormat="1" applyFont="1" applyFill="1" applyBorder="1" applyAlignment="1">
      <alignment horizontal="left" vertical="center" indent="1"/>
    </xf>
    <xf numFmtId="0" fontId="47" fillId="0" borderId="13" xfId="269" applyNumberFormat="1" applyFont="1" applyFill="1" applyBorder="1" applyAlignment="1" applyProtection="1">
      <alignment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distributed" vertical="center" wrapText="1"/>
    </xf>
    <xf numFmtId="178" fontId="40" fillId="0" borderId="14" xfId="8" applyNumberFormat="1" applyFont="1" applyFill="1" applyBorder="1" applyAlignment="1" applyProtection="1">
      <alignment vertical="center"/>
    </xf>
    <xf numFmtId="182" fontId="40" fillId="0" borderId="14" xfId="8" applyNumberFormat="1" applyFont="1" applyFill="1" applyBorder="1" applyAlignment="1" applyProtection="1">
      <alignment vertical="center"/>
    </xf>
    <xf numFmtId="181" fontId="40" fillId="0" borderId="14" xfId="8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vertical="center"/>
    </xf>
    <xf numFmtId="178" fontId="5" fillId="0" borderId="0" xfId="8" applyNumberFormat="1" applyFont="1" applyFill="1" applyBorder="1" applyAlignment="1">
      <alignment vertical="center"/>
    </xf>
    <xf numFmtId="182" fontId="5" fillId="0" borderId="0" xfId="269" applyNumberFormat="1" applyFont="1" applyFill="1" applyAlignment="1">
      <alignment vertical="center" shrinkToFit="1"/>
    </xf>
    <xf numFmtId="178" fontId="5" fillId="0" borderId="0" xfId="269" applyNumberFormat="1" applyFont="1" applyFill="1" applyBorder="1" applyAlignment="1">
      <alignment vertical="center"/>
    </xf>
    <xf numFmtId="178" fontId="5" fillId="0" borderId="0" xfId="269" applyNumberFormat="1" applyFont="1" applyFill="1" applyAlignment="1" applyProtection="1">
      <alignment horizontal="right" vertical="center"/>
    </xf>
    <xf numFmtId="182" fontId="5" fillId="0" borderId="0" xfId="269" applyNumberFormat="1" applyFont="1" applyFill="1" applyAlignment="1" applyProtection="1">
      <alignment vertical="center" shrinkToFit="1"/>
    </xf>
    <xf numFmtId="181" fontId="5" fillId="0" borderId="0" xfId="269" applyNumberFormat="1" applyFont="1" applyFill="1" applyAlignment="1" applyProtection="1">
      <alignment vertical="center"/>
    </xf>
    <xf numFmtId="182" fontId="5" fillId="0" borderId="0" xfId="269" applyNumberFormat="1" applyFont="1" applyFill="1" applyBorder="1" applyAlignment="1">
      <alignment vertical="center" shrinkToFit="1"/>
    </xf>
    <xf numFmtId="178" fontId="5" fillId="0" borderId="0" xfId="8" applyNumberFormat="1" applyFont="1" applyFill="1" applyBorder="1" applyAlignment="1" applyProtection="1">
      <alignment horizontal="right" vertical="center"/>
    </xf>
    <xf numFmtId="182" fontId="5" fillId="0" borderId="0" xfId="269" applyNumberFormat="1" applyFont="1" applyFill="1" applyBorder="1" applyAlignment="1" applyProtection="1">
      <alignment vertical="center" shrinkToFit="1"/>
    </xf>
    <xf numFmtId="0" fontId="6" fillId="0" borderId="19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Alignment="1" applyProtection="1">
      <alignment horizontal="left" vertical="center" indent="1"/>
    </xf>
    <xf numFmtId="0" fontId="5" fillId="0" borderId="15" xfId="269" applyNumberFormat="1" applyFont="1" applyFill="1" applyBorder="1" applyAlignment="1" applyProtection="1">
      <alignment vertical="center"/>
    </xf>
    <xf numFmtId="0" fontId="5" fillId="0" borderId="24" xfId="269" applyNumberFormat="1" applyFont="1" applyFill="1" applyBorder="1" applyAlignment="1" applyProtection="1">
      <alignment horizontal="center" vertical="top" textRotation="255"/>
    </xf>
    <xf numFmtId="0" fontId="6" fillId="0" borderId="17" xfId="269" applyNumberFormat="1" applyFont="1" applyFill="1" applyBorder="1" applyAlignment="1" applyProtection="1">
      <alignment vertical="top" textRotation="255" indent="1"/>
    </xf>
    <xf numFmtId="0" fontId="5" fillId="0" borderId="17" xfId="269" applyNumberFormat="1" applyFont="1" applyFill="1" applyBorder="1" applyAlignment="1" applyProtection="1">
      <alignment vertical="top" textRotation="255" indent="1"/>
    </xf>
    <xf numFmtId="0" fontId="40" fillId="0" borderId="16" xfId="269" applyNumberFormat="1" applyFont="1" applyFill="1" applyBorder="1" applyAlignment="1" applyProtection="1">
      <alignment horizontal="center" vertical="center"/>
    </xf>
    <xf numFmtId="178" fontId="40" fillId="0" borderId="14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Alignment="1" applyProtection="1">
      <alignment horizontal="left" vertical="center" indent="1"/>
    </xf>
    <xf numFmtId="178" fontId="5" fillId="0" borderId="22" xfId="269" applyNumberFormat="1" applyFont="1" applyFill="1" applyBorder="1" applyAlignment="1" applyProtection="1">
      <alignment horizontal="right" vertical="center"/>
    </xf>
    <xf numFmtId="178" fontId="5" fillId="0" borderId="0" xfId="269" applyNumberFormat="1" applyFont="1" applyFill="1" applyBorder="1" applyAlignment="1" applyProtection="1">
      <alignment horizontal="right" vertical="center"/>
    </xf>
    <xf numFmtId="178" fontId="5" fillId="0" borderId="0" xfId="269" quotePrefix="1" applyNumberFormat="1" applyFont="1" applyFill="1" applyBorder="1" applyAlignment="1" applyProtection="1">
      <alignment horizontal="right" vertical="center"/>
    </xf>
    <xf numFmtId="178" fontId="5" fillId="0" borderId="13" xfId="269" applyNumberFormat="1" applyFont="1" applyFill="1" applyBorder="1" applyAlignment="1" applyProtection="1">
      <alignment horizontal="right" vertical="center"/>
    </xf>
    <xf numFmtId="0" fontId="48" fillId="0" borderId="14" xfId="269" applyNumberFormat="1" applyFont="1" applyFill="1" applyBorder="1" applyAlignment="1" applyProtection="1">
      <alignment horizontal="left" vertical="center" indent="1"/>
    </xf>
    <xf numFmtId="0" fontId="6" fillId="0" borderId="14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47" fillId="0" borderId="0" xfId="269" applyNumberFormat="1" applyFont="1" applyFill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left" vertical="center" indent="1"/>
    </xf>
    <xf numFmtId="0" fontId="5" fillId="0" borderId="0" xfId="269" applyNumberFormat="1" applyFont="1" applyFill="1" applyBorder="1" applyAlignment="1" applyProtection="1">
      <alignment vertical="center"/>
    </xf>
    <xf numFmtId="0" fontId="3" fillId="0" borderId="0" xfId="269" applyNumberFormat="1" applyFont="1" applyFill="1" applyBorder="1" applyAlignment="1">
      <alignment vertical="center"/>
    </xf>
    <xf numFmtId="0" fontId="49" fillId="0" borderId="0" xfId="269" applyNumberFormat="1" applyFont="1" applyFill="1" applyAlignment="1" applyProtection="1">
      <alignment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178" fontId="40" fillId="0" borderId="0" xfId="8" applyNumberFormat="1" applyFont="1" applyFill="1" applyBorder="1" applyAlignment="1">
      <alignment vertical="center"/>
    </xf>
    <xf numFmtId="182" fontId="40" fillId="0" borderId="0" xfId="8" applyNumberFormat="1" applyFont="1" applyFill="1" applyBorder="1" applyAlignment="1">
      <alignment vertical="center"/>
    </xf>
    <xf numFmtId="183" fontId="40" fillId="0" borderId="0" xfId="269" applyNumberFormat="1" applyFont="1" applyFill="1" applyBorder="1" applyAlignment="1" applyProtection="1">
      <alignment vertical="center"/>
    </xf>
    <xf numFmtId="178" fontId="5" fillId="0" borderId="0" xfId="269" applyNumberFormat="1" applyFont="1" applyFill="1" applyAlignment="1" applyProtection="1">
      <alignment vertical="center"/>
    </xf>
    <xf numFmtId="183" fontId="5" fillId="0" borderId="0" xfId="269" applyNumberFormat="1" applyFont="1" applyFill="1" applyAlignment="1" applyProtection="1">
      <alignment vertical="center"/>
    </xf>
    <xf numFmtId="178" fontId="5" fillId="0" borderId="0" xfId="269" applyNumberFormat="1" applyFont="1" applyFill="1" applyBorder="1" applyAlignment="1" applyProtection="1">
      <alignment vertical="center"/>
    </xf>
    <xf numFmtId="0" fontId="44" fillId="0" borderId="14" xfId="269" applyNumberFormat="1" applyFont="1" applyFill="1" applyBorder="1" applyAlignment="1" applyProtection="1">
      <alignment horizontal="right" vertical="center"/>
    </xf>
    <xf numFmtId="0" fontId="40" fillId="0" borderId="0" xfId="8" applyNumberFormat="1" applyFont="1" applyFill="1" applyAlignment="1" applyProtection="1">
      <alignment vertical="center"/>
    </xf>
    <xf numFmtId="0" fontId="42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vertical="center"/>
    </xf>
    <xf numFmtId="0" fontId="5" fillId="0" borderId="0" xfId="8" applyNumberFormat="1" applyFont="1" applyFill="1" applyAlignment="1" applyProtection="1">
      <alignment horizontal="right"/>
    </xf>
    <xf numFmtId="0" fontId="42" fillId="0" borderId="20" xfId="8" applyNumberFormat="1" applyFont="1" applyFill="1" applyBorder="1" applyAlignment="1" applyProtection="1">
      <alignment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5" fillId="0" borderId="18" xfId="8" applyNumberFormat="1" applyFont="1" applyFill="1" applyBorder="1" applyAlignment="1" applyProtection="1">
      <alignment horizontal="center" vertical="center"/>
    </xf>
    <xf numFmtId="0" fontId="5" fillId="0" borderId="19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5" fillId="0" borderId="0" xfId="8" applyNumberFormat="1" applyFont="1" applyFill="1" applyAlignment="1" applyProtection="1">
      <alignment horizontal="right" vertical="center"/>
    </xf>
    <xf numFmtId="0" fontId="5" fillId="0" borderId="13" xfId="8" applyNumberFormat="1" applyFont="1" applyFill="1" applyBorder="1" applyAlignment="1" applyProtection="1">
      <alignment horizontal="right"/>
    </xf>
    <xf numFmtId="0" fontId="40" fillId="0" borderId="17" xfId="8" applyNumberFormat="1" applyFont="1" applyFill="1" applyBorder="1" applyAlignment="1" applyProtection="1">
      <alignment horizontal="center" vertical="center" shrinkToFit="1"/>
    </xf>
    <xf numFmtId="0" fontId="40" fillId="0" borderId="18" xfId="8" applyNumberFormat="1" applyFont="1" applyFill="1" applyBorder="1" applyAlignment="1" applyProtection="1">
      <alignment horizontal="center" vertical="center" shrinkToFit="1"/>
    </xf>
    <xf numFmtId="0" fontId="5" fillId="0" borderId="18" xfId="8" applyNumberFormat="1" applyFont="1" applyFill="1" applyBorder="1" applyAlignment="1" applyProtection="1">
      <alignment horizontal="center" vertical="center" shrinkToFit="1"/>
    </xf>
    <xf numFmtId="0" fontId="5" fillId="0" borderId="1" xfId="8" applyNumberFormat="1" applyFont="1" applyFill="1" applyBorder="1" applyAlignment="1" applyProtection="1">
      <alignment horizontal="center" vertical="center" shrinkToFit="1"/>
    </xf>
    <xf numFmtId="0" fontId="5" fillId="0" borderId="19" xfId="8" applyNumberFormat="1" applyFont="1" applyFill="1" applyBorder="1" applyAlignment="1" applyProtection="1">
      <alignment horizontal="left" vertical="center" indent="1"/>
    </xf>
    <xf numFmtId="178" fontId="40" fillId="0" borderId="19" xfId="8" applyNumberFormat="1" applyFont="1" applyFill="1" applyBorder="1" applyAlignment="1" applyProtection="1">
      <alignment vertical="center"/>
    </xf>
    <xf numFmtId="178" fontId="5" fillId="0" borderId="14" xfId="8" applyNumberFormat="1" applyFont="1" applyFill="1" applyBorder="1" applyAlignment="1" applyProtection="1">
      <alignment vertical="center"/>
    </xf>
    <xf numFmtId="178" fontId="5" fillId="0" borderId="16" xfId="8" applyNumberFormat="1" applyFont="1" applyFill="1" applyBorder="1" applyAlignment="1" applyProtection="1">
      <alignment vertical="center"/>
    </xf>
    <xf numFmtId="178" fontId="5" fillId="0" borderId="0" xfId="8" applyNumberFormat="1" applyFont="1" applyFill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indent="1" shrinkToFit="1"/>
    </xf>
    <xf numFmtId="178" fontId="5" fillId="0" borderId="19" xfId="8" applyNumberFormat="1" applyFont="1" applyFill="1" applyBorder="1" applyAlignment="1" applyProtection="1">
      <alignment vertical="center"/>
    </xf>
    <xf numFmtId="0" fontId="5" fillId="0" borderId="19" xfId="8" applyNumberFormat="1" applyFont="1" applyFill="1" applyBorder="1" applyAlignment="1" applyProtection="1">
      <alignment horizontal="left" vertical="center" wrapText="1" indent="1"/>
    </xf>
    <xf numFmtId="0" fontId="5" fillId="0" borderId="0" xfId="8" applyNumberFormat="1" applyFont="1" applyFill="1" applyBorder="1" applyAlignment="1" applyProtection="1">
      <alignment horizontal="left" vertical="center" wrapText="1" indent="1"/>
    </xf>
    <xf numFmtId="178" fontId="40" fillId="0" borderId="22" xfId="8" applyNumberFormat="1" applyFont="1" applyFill="1" applyBorder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left" vertical="center" wrapText="1" indent="1"/>
    </xf>
    <xf numFmtId="178" fontId="40" fillId="0" borderId="21" xfId="8" applyNumberFormat="1" applyFont="1" applyFill="1" applyBorder="1" applyAlignment="1" applyProtection="1">
      <alignment horizontal="right" vertical="center"/>
    </xf>
    <xf numFmtId="178" fontId="40" fillId="0" borderId="0" xfId="8" applyNumberFormat="1" applyFont="1" applyFill="1" applyBorder="1" applyAlignment="1" applyProtection="1">
      <alignment horizontal="right" vertical="center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5" fillId="0" borderId="23" xfId="8" applyNumberFormat="1" applyFont="1" applyFill="1" applyBorder="1" applyAlignment="1" applyProtection="1">
      <alignment vertical="center"/>
    </xf>
    <xf numFmtId="0" fontId="5" fillId="0" borderId="14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left" vertical="center" indent="1"/>
    </xf>
    <xf numFmtId="0" fontId="5" fillId="0" borderId="21" xfId="8" applyNumberFormat="1" applyFont="1" applyFill="1" applyBorder="1" applyAlignment="1" applyProtection="1">
      <alignment horizontal="center" vertical="center" wrapText="1"/>
    </xf>
    <xf numFmtId="0" fontId="5" fillId="0" borderId="18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5" fillId="0" borderId="24" xfId="8" applyNumberFormat="1" applyFont="1" applyFill="1" applyBorder="1" applyAlignment="1" applyProtection="1">
      <alignment horizontal="center" vertical="center" wrapText="1"/>
    </xf>
    <xf numFmtId="0" fontId="5" fillId="0" borderId="16" xfId="8" quotePrefix="1" applyNumberFormat="1" applyFont="1" applyFill="1" applyBorder="1" applyAlignment="1" applyProtection="1">
      <alignment horizontal="right" vertical="center" indent="1"/>
    </xf>
    <xf numFmtId="178" fontId="5" fillId="0" borderId="0" xfId="8" quotePrefix="1" applyNumberFormat="1" applyFont="1" applyFill="1" applyBorder="1" applyAlignment="1" applyProtection="1">
      <alignment horizontal="right" vertical="center"/>
    </xf>
    <xf numFmtId="183" fontId="5" fillId="0" borderId="0" xfId="8" applyNumberFormat="1" applyFont="1" applyFill="1" applyBorder="1" applyAlignment="1" applyProtection="1">
      <alignment vertical="center"/>
    </xf>
    <xf numFmtId="0" fontId="5" fillId="0" borderId="19" xfId="8" quotePrefix="1" applyNumberFormat="1" applyFont="1" applyFill="1" applyBorder="1" applyAlignment="1" applyProtection="1">
      <alignment horizontal="right" vertical="center" indent="1"/>
    </xf>
    <xf numFmtId="0" fontId="5" fillId="0" borderId="14" xfId="8" applyNumberFormat="1" applyFont="1" applyFill="1" applyBorder="1" applyAlignment="1" applyProtection="1">
      <alignment horizontal="right" vertical="center"/>
    </xf>
    <xf numFmtId="0" fontId="5" fillId="0" borderId="16" xfId="8" applyNumberFormat="1" applyFont="1" applyFill="1" applyBorder="1" applyAlignment="1" applyProtection="1">
      <alignment horizontal="right" vertical="center" indent="1"/>
    </xf>
    <xf numFmtId="0" fontId="5" fillId="0" borderId="25" xfId="8" applyNumberFormat="1" applyFont="1" applyFill="1" applyBorder="1" applyAlignment="1" applyProtection="1">
      <alignment horizontal="center" vertical="center"/>
    </xf>
    <xf numFmtId="181" fontId="5" fillId="0" borderId="14" xfId="8" applyNumberFormat="1" applyFont="1" applyFill="1" applyBorder="1" applyAlignment="1" applyProtection="1">
      <alignment vertical="center"/>
    </xf>
    <xf numFmtId="181" fontId="44" fillId="0" borderId="14" xfId="8" applyNumberFormat="1" applyFont="1" applyFill="1" applyBorder="1" applyAlignment="1" applyProtection="1">
      <alignment vertical="center"/>
    </xf>
    <xf numFmtId="0" fontId="5" fillId="0" borderId="26" xfId="8" applyNumberFormat="1" applyFont="1" applyFill="1" applyBorder="1" applyAlignment="1" applyProtection="1">
      <alignment horizontal="center" vertical="center"/>
    </xf>
    <xf numFmtId="181" fontId="44" fillId="0" borderId="0" xfId="8" applyNumberFormat="1" applyFont="1" applyFill="1" applyBorder="1" applyAlignment="1" applyProtection="1">
      <alignment vertical="center"/>
    </xf>
    <xf numFmtId="0" fontId="5" fillId="0" borderId="27" xfId="8" applyNumberFormat="1" applyFont="1" applyFill="1" applyBorder="1" applyAlignment="1" applyProtection="1">
      <alignment horizontal="center" vertical="center"/>
    </xf>
    <xf numFmtId="181" fontId="5" fillId="0" borderId="28" xfId="8" applyNumberFormat="1" applyFont="1" applyFill="1" applyBorder="1" applyAlignment="1" applyProtection="1">
      <alignment vertical="center"/>
    </xf>
    <xf numFmtId="181" fontId="44" fillId="0" borderId="28" xfId="8" applyNumberFormat="1" applyFont="1" applyFill="1" applyBorder="1" applyAlignment="1" applyProtection="1">
      <alignment vertical="center"/>
    </xf>
    <xf numFmtId="181" fontId="5" fillId="0" borderId="0" xfId="8" applyNumberFormat="1" applyFont="1" applyFill="1" applyAlignment="1" applyProtection="1">
      <alignment vertical="center"/>
    </xf>
    <xf numFmtId="181" fontId="44" fillId="0" borderId="0" xfId="8" applyNumberFormat="1" applyFont="1" applyFill="1" applyAlignment="1" applyProtection="1">
      <alignment vertical="center"/>
    </xf>
    <xf numFmtId="181" fontId="5" fillId="0" borderId="13" xfId="8" applyNumberFormat="1" applyFont="1" applyFill="1" applyBorder="1" applyAlignment="1" applyProtection="1">
      <alignment vertical="center"/>
    </xf>
    <xf numFmtId="181" fontId="44" fillId="0" borderId="13" xfId="8" applyNumberFormat="1" applyFont="1" applyFill="1" applyBorder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center" vertical="center"/>
    </xf>
    <xf numFmtId="181" fontId="5" fillId="0" borderId="30" xfId="8" applyNumberFormat="1" applyFont="1" applyFill="1" applyBorder="1" applyAlignment="1" applyProtection="1">
      <alignment vertical="center"/>
    </xf>
    <xf numFmtId="181" fontId="44" fillId="0" borderId="30" xfId="8" applyNumberFormat="1" applyFont="1" applyFill="1" applyBorder="1" applyAlignment="1" applyProtection="1">
      <alignment vertical="center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13" xfId="8" quotePrefix="1" applyNumberFormat="1" applyFont="1" applyFill="1" applyBorder="1" applyAlignment="1" applyProtection="1">
      <alignment horizontal="left" vertical="center" indent="1"/>
    </xf>
    <xf numFmtId="0" fontId="5" fillId="0" borderId="13" xfId="8" applyNumberFormat="1" applyFont="1" applyFill="1" applyBorder="1" applyAlignment="1" applyProtection="1">
      <alignment vertical="center"/>
    </xf>
    <xf numFmtId="0" fontId="5" fillId="0" borderId="17" xfId="8" applyNumberFormat="1" applyFont="1" applyFill="1" applyBorder="1" applyAlignment="1" applyProtection="1">
      <alignment horizontal="center" vertical="center" shrinkToFit="1"/>
    </xf>
    <xf numFmtId="0" fontId="51" fillId="0" borderId="17" xfId="8" applyNumberFormat="1" applyFont="1" applyFill="1" applyBorder="1" applyAlignment="1" applyProtection="1">
      <alignment horizontal="center" vertical="center" wrapText="1" shrinkToFit="1"/>
    </xf>
    <xf numFmtId="0" fontId="40" fillId="0" borderId="17" xfId="8" applyNumberFormat="1" applyFont="1" applyFill="1" applyBorder="1" applyAlignment="1" applyProtection="1">
      <alignment horizontal="center" vertical="center"/>
    </xf>
    <xf numFmtId="178" fontId="5" fillId="0" borderId="15" xfId="8" applyNumberFormat="1" applyFont="1" applyFill="1" applyBorder="1" applyAlignment="1" applyProtection="1">
      <alignment vertical="center"/>
    </xf>
    <xf numFmtId="178" fontId="40" fillId="0" borderId="0" xfId="8" applyNumberFormat="1" applyFont="1" applyFill="1" applyAlignment="1" applyProtection="1">
      <alignment vertical="center"/>
    </xf>
    <xf numFmtId="0" fontId="5" fillId="0" borderId="13" xfId="8" applyNumberFormat="1" applyFont="1" applyFill="1" applyBorder="1" applyAlignment="1" applyProtection="1">
      <alignment horizontal="left" vertical="center" indent="1"/>
    </xf>
    <xf numFmtId="178" fontId="5" fillId="0" borderId="21" xfId="8" applyNumberFormat="1" applyFont="1" applyFill="1" applyBorder="1" applyAlignment="1" applyProtection="1">
      <alignment vertical="center"/>
    </xf>
    <xf numFmtId="0" fontId="5" fillId="0" borderId="0" xfId="8" applyNumberFormat="1" applyFont="1" applyFill="1" applyAlignment="1" applyProtection="1">
      <alignment horizontal="center" vertical="center"/>
    </xf>
    <xf numFmtId="58" fontId="5" fillId="0" borderId="13" xfId="8" quotePrefix="1" applyNumberFormat="1" applyFont="1" applyFill="1" applyBorder="1" applyAlignment="1" applyProtection="1">
      <alignment horizontal="left" vertical="center" indent="1"/>
    </xf>
    <xf numFmtId="0" fontId="40" fillId="0" borderId="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left" vertical="center" indent="1"/>
    </xf>
    <xf numFmtId="0" fontId="40" fillId="0" borderId="23" xfId="8" applyNumberFormat="1" applyFont="1" applyFill="1" applyBorder="1" applyAlignment="1" applyProtection="1">
      <alignment horizontal="center" vertical="center"/>
    </xf>
    <xf numFmtId="0" fontId="40" fillId="0" borderId="0" xfId="103" applyNumberFormat="1" applyFont="1" applyFill="1" applyAlignment="1" applyProtection="1">
      <alignment vertical="center"/>
    </xf>
    <xf numFmtId="0" fontId="42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vertical="center"/>
    </xf>
    <xf numFmtId="0" fontId="5" fillId="0" borderId="0" xfId="103" applyNumberFormat="1" applyFont="1" applyFill="1" applyAlignment="1" applyProtection="1">
      <alignment horizontal="right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9" xfId="103" quotePrefix="1" applyNumberFormat="1" applyFont="1" applyFill="1" applyBorder="1" applyAlignment="1" applyProtection="1">
      <alignment horizontal="right" vertical="center" indent="1"/>
    </xf>
    <xf numFmtId="0" fontId="5" fillId="0" borderId="19" xfId="103" applyNumberFormat="1" applyFont="1" applyFill="1" applyBorder="1" applyAlignment="1" applyProtection="1">
      <alignment horizontal="right" vertical="center" indent="1"/>
    </xf>
    <xf numFmtId="0" fontId="48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vertical="center"/>
    </xf>
    <xf numFmtId="0" fontId="5" fillId="0" borderId="14" xfId="103" applyNumberFormat="1" applyFont="1" applyFill="1" applyBorder="1" applyAlignment="1" applyProtection="1">
      <alignment horizontal="right" vertical="center"/>
    </xf>
    <xf numFmtId="0" fontId="52" fillId="0" borderId="0" xfId="103" applyNumberFormat="1" applyFont="1" applyFill="1" applyAlignment="1" applyProtection="1">
      <alignment vertical="center"/>
    </xf>
    <xf numFmtId="0" fontId="3" fillId="0" borderId="0" xfId="8" applyNumberFormat="1" applyFont="1" applyFill="1" applyAlignment="1" applyProtection="1">
      <alignment vertical="center"/>
    </xf>
    <xf numFmtId="0" fontId="5" fillId="0" borderId="0" xfId="8" quotePrefix="1" applyNumberFormat="1" applyFont="1" applyFill="1" applyAlignment="1" applyProtection="1">
      <alignment horizontal="left" vertical="center" indent="1"/>
    </xf>
    <xf numFmtId="0" fontId="5" fillId="0" borderId="25" xfId="8" applyNumberFormat="1" applyFont="1" applyFill="1" applyBorder="1" applyAlignment="1" applyProtection="1">
      <alignment horizontal="left" vertical="center" shrinkToFit="1"/>
    </xf>
    <xf numFmtId="0" fontId="5" fillId="0" borderId="26" xfId="8" applyNumberFormat="1" applyFont="1" applyFill="1" applyBorder="1" applyAlignment="1" applyProtection="1">
      <alignment horizontal="left" vertical="center" indent="1" shrinkToFit="1"/>
    </xf>
    <xf numFmtId="178" fontId="44" fillId="0" borderId="0" xfId="8" applyNumberFormat="1" applyFont="1" applyFill="1" applyBorder="1" applyAlignment="1" applyProtection="1">
      <alignment horizontal="right" vertical="center"/>
    </xf>
    <xf numFmtId="0" fontId="5" fillId="0" borderId="27" xfId="8" applyNumberFormat="1" applyFont="1" applyFill="1" applyBorder="1" applyAlignment="1" applyProtection="1">
      <alignment horizontal="left" vertical="center" indent="1" shrinkToFit="1"/>
    </xf>
    <xf numFmtId="178" fontId="44" fillId="0" borderId="28" xfId="8" applyNumberFormat="1" applyFont="1" applyFill="1" applyBorder="1" applyAlignment="1" applyProtection="1">
      <alignment horizontal="right" vertical="center"/>
    </xf>
    <xf numFmtId="178" fontId="5" fillId="0" borderId="28" xfId="8" applyNumberFormat="1" applyFont="1" applyFill="1" applyBorder="1" applyAlignment="1" applyProtection="1">
      <alignment vertical="center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0" borderId="26" xfId="8" applyNumberFormat="1" applyFont="1" applyFill="1" applyBorder="1" applyAlignment="1" applyProtection="1">
      <alignment horizontal="left" vertical="center" shrinkToFit="1"/>
    </xf>
    <xf numFmtId="178" fontId="44" fillId="0" borderId="0" xfId="8" applyNumberFormat="1" applyFont="1" applyFill="1" applyAlignment="1" applyProtection="1">
      <alignment vertical="center"/>
    </xf>
    <xf numFmtId="0" fontId="5" fillId="0" borderId="29" xfId="8" applyNumberFormat="1" applyFont="1" applyFill="1" applyBorder="1" applyAlignment="1" applyProtection="1">
      <alignment horizontal="left" vertical="center" shrinkToFit="1"/>
    </xf>
    <xf numFmtId="178" fontId="44" fillId="0" borderId="30" xfId="8" applyNumberFormat="1" applyFont="1" applyFill="1" applyBorder="1" applyAlignment="1" applyProtection="1">
      <alignment vertical="center"/>
    </xf>
    <xf numFmtId="178" fontId="5" fillId="0" borderId="30" xfId="8" applyNumberFormat="1" applyFont="1" applyFill="1" applyBorder="1" applyAlignment="1" applyProtection="1">
      <alignment vertical="center"/>
    </xf>
    <xf numFmtId="178" fontId="5" fillId="0" borderId="28" xfId="8" quotePrefix="1" applyNumberFormat="1" applyFont="1" applyFill="1" applyBorder="1" applyAlignment="1" applyProtection="1">
      <alignment horizontal="right" vertical="center"/>
    </xf>
    <xf numFmtId="0" fontId="5" fillId="0" borderId="24" xfId="8" applyNumberFormat="1" applyFont="1" applyFill="1" applyBorder="1" applyAlignment="1" applyProtection="1">
      <alignment horizontal="left" vertical="center" indent="1" shrinkToFit="1"/>
    </xf>
    <xf numFmtId="178" fontId="44" fillId="0" borderId="14" xfId="8" applyNumberFormat="1" applyFont="1" applyFill="1" applyBorder="1" applyAlignment="1" applyProtection="1">
      <alignment vertical="center"/>
    </xf>
    <xf numFmtId="178" fontId="5" fillId="0" borderId="14" xfId="8" applyNumberFormat="1" applyFont="1" applyFill="1" applyBorder="1" applyAlignment="1" applyProtection="1">
      <alignment horizontal="right" vertical="center"/>
    </xf>
    <xf numFmtId="178" fontId="5" fillId="0" borderId="30" xfId="8" applyNumberFormat="1" applyFont="1" applyFill="1" applyBorder="1" applyAlignment="1" applyProtection="1">
      <alignment horizontal="right" vertical="center"/>
    </xf>
    <xf numFmtId="178" fontId="44" fillId="0" borderId="22" xfId="8" applyNumberFormat="1" applyFont="1" applyFill="1" applyBorder="1" applyAlignment="1" applyProtection="1">
      <alignment horizontal="right" vertical="center"/>
    </xf>
    <xf numFmtId="38" fontId="5" fillId="0" borderId="29" xfId="8" applyFont="1" applyFill="1" applyBorder="1" applyAlignment="1" applyProtection="1">
      <alignment horizontal="left" vertical="center" shrinkToFit="1"/>
    </xf>
    <xf numFmtId="38" fontId="5" fillId="0" borderId="0" xfId="8" applyFont="1" applyFill="1" applyAlignment="1" applyProtection="1">
      <alignment vertical="center"/>
    </xf>
    <xf numFmtId="38" fontId="5" fillId="0" borderId="27" xfId="8" applyFont="1" applyFill="1" applyBorder="1" applyAlignment="1" applyProtection="1">
      <alignment horizontal="left" vertical="center" indent="1" shrinkToFit="1"/>
    </xf>
    <xf numFmtId="178" fontId="44" fillId="0" borderId="30" xfId="8" applyNumberFormat="1" applyFont="1" applyFill="1" applyBorder="1" applyAlignment="1" applyProtection="1">
      <alignment horizontal="right" vertical="center"/>
    </xf>
    <xf numFmtId="178" fontId="44" fillId="0" borderId="21" xfId="8" applyNumberFormat="1" applyFont="1" applyFill="1" applyBorder="1" applyAlignment="1" applyProtection="1">
      <alignment horizontal="right" vertical="center"/>
    </xf>
    <xf numFmtId="178" fontId="44" fillId="0" borderId="13" xfId="8" applyNumberFormat="1" applyFont="1" applyFill="1" applyBorder="1" applyAlignment="1" applyProtection="1">
      <alignment horizontal="right" vertical="center"/>
    </xf>
    <xf numFmtId="178" fontId="5" fillId="0" borderId="13" xfId="8" quotePrefix="1" applyNumberFormat="1" applyFont="1" applyFill="1" applyBorder="1" applyAlignment="1" applyProtection="1">
      <alignment horizontal="right" vertical="center"/>
    </xf>
    <xf numFmtId="178" fontId="40" fillId="0" borderId="1" xfId="8" applyNumberFormat="1" applyFont="1" applyFill="1" applyBorder="1" applyAlignment="1" applyProtection="1">
      <alignment horizontal="right" vertical="center"/>
    </xf>
    <xf numFmtId="178" fontId="40" fillId="0" borderId="1" xfId="8" applyNumberFormat="1" applyFont="1" applyFill="1" applyBorder="1" applyAlignment="1" applyProtection="1">
      <alignment vertical="center"/>
    </xf>
    <xf numFmtId="0" fontId="40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vertical="center"/>
    </xf>
    <xf numFmtId="0" fontId="5" fillId="34" borderId="0" xfId="269" applyNumberFormat="1" applyFont="1" applyFill="1" applyAlignment="1" applyProtection="1">
      <alignment horizontal="left" vertical="center"/>
    </xf>
    <xf numFmtId="0" fontId="5" fillId="34" borderId="13" xfId="269" quotePrefix="1" applyNumberFormat="1" applyFont="1" applyFill="1" applyBorder="1" applyAlignment="1" applyProtection="1">
      <alignment horizontal="left" vertical="center" indent="1"/>
    </xf>
    <xf numFmtId="0" fontId="5" fillId="34" borderId="13" xfId="269" quotePrefix="1" applyNumberFormat="1" applyFont="1" applyFill="1" applyBorder="1" applyAlignment="1" applyProtection="1">
      <alignment vertical="center"/>
    </xf>
    <xf numFmtId="0" fontId="5" fillId="34" borderId="0" xfId="269" applyNumberFormat="1" applyFont="1" applyFill="1" applyAlignment="1" applyProtection="1">
      <alignment horizontal="right"/>
    </xf>
    <xf numFmtId="0" fontId="5" fillId="34" borderId="18" xfId="269" applyNumberFormat="1" applyFont="1" applyFill="1" applyBorder="1" applyAlignment="1" applyProtection="1">
      <alignment horizontal="center" vertical="center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24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3" fillId="34" borderId="16" xfId="269" applyNumberFormat="1" applyFont="1" applyFill="1" applyBorder="1" applyAlignment="1" applyProtection="1">
      <alignment horizontal="center" vertical="center"/>
    </xf>
    <xf numFmtId="178" fontId="53" fillId="34" borderId="0" xfId="8" applyNumberFormat="1" applyFont="1" applyFill="1" applyBorder="1" applyAlignment="1" applyProtection="1">
      <alignment vertical="center"/>
    </xf>
    <xf numFmtId="0" fontId="5" fillId="34" borderId="19" xfId="269" applyNumberFormat="1" applyFont="1" applyFill="1" applyBorder="1" applyAlignment="1" applyProtection="1">
      <alignment horizontal="left" vertical="center" indent="1"/>
    </xf>
    <xf numFmtId="0" fontId="6" fillId="34" borderId="31" xfId="269" applyNumberFormat="1" applyFont="1" applyFill="1" applyBorder="1" applyAlignment="1" applyProtection="1">
      <alignment horizontal="left" vertical="center" indent="1"/>
    </xf>
    <xf numFmtId="178" fontId="5" fillId="0" borderId="32" xfId="8" applyNumberFormat="1" applyFont="1" applyFill="1" applyBorder="1" applyAlignment="1" applyProtection="1">
      <alignment vertical="center"/>
    </xf>
    <xf numFmtId="0" fontId="5" fillId="34" borderId="14" xfId="269" applyNumberFormat="1" applyFont="1" applyFill="1" applyBorder="1" applyAlignment="1" applyProtection="1">
      <alignment vertical="center"/>
    </xf>
    <xf numFmtId="0" fontId="5" fillId="34" borderId="14" xfId="8" applyNumberFormat="1" applyFont="1" applyFill="1" applyBorder="1" applyAlignment="1" applyProtection="1">
      <alignment vertical="center"/>
    </xf>
    <xf numFmtId="178" fontId="5" fillId="34" borderId="0" xfId="271" applyNumberFormat="1" applyFont="1" applyFill="1" applyBorder="1" applyAlignment="1" applyProtection="1">
      <alignment horizontal="right" vertical="center"/>
    </xf>
    <xf numFmtId="178" fontId="5" fillId="34" borderId="0" xfId="271" applyNumberFormat="1" applyFont="1" applyFill="1" applyAlignment="1" applyProtection="1">
      <alignment horizontal="right" vertical="center"/>
    </xf>
    <xf numFmtId="178" fontId="5" fillId="34" borderId="0" xfId="8" applyNumberFormat="1" applyFont="1" applyFill="1" applyBorder="1" applyAlignment="1" applyProtection="1">
      <alignment horizontal="right" vertical="center"/>
    </xf>
    <xf numFmtId="0" fontId="5" fillId="34" borderId="0" xfId="271" applyNumberFormat="1" applyFont="1" applyFill="1" applyAlignment="1" applyProtection="1"/>
    <xf numFmtId="0" fontId="5" fillId="34" borderId="0" xfId="269" applyNumberFormat="1" applyFont="1" applyFill="1" applyProtection="1"/>
    <xf numFmtId="178" fontId="5" fillId="0" borderId="0" xfId="271" applyNumberFormat="1" applyFont="1" applyFill="1" applyBorder="1" applyAlignment="1" applyProtection="1">
      <alignment horizontal="right" vertical="center"/>
    </xf>
    <xf numFmtId="178" fontId="5" fillId="0" borderId="0" xfId="271" quotePrefix="1" applyNumberFormat="1" applyFont="1" applyFill="1" applyBorder="1" applyAlignment="1" applyProtection="1">
      <alignment horizontal="right" vertical="center"/>
    </xf>
    <xf numFmtId="0" fontId="5" fillId="34" borderId="0" xfId="271" applyNumberFormat="1" applyFont="1" applyFill="1" applyAlignment="1" applyProtection="1">
      <alignment vertical="center"/>
    </xf>
    <xf numFmtId="0" fontId="5" fillId="0" borderId="0" xfId="271" applyNumberFormat="1" applyFont="1" applyFill="1" applyAlignment="1" applyProtection="1">
      <alignment horizontal="right" vertical="center"/>
    </xf>
    <xf numFmtId="0" fontId="5" fillId="34" borderId="19" xfId="271" applyNumberFormat="1" applyFont="1" applyFill="1" applyBorder="1" applyAlignment="1" applyProtection="1">
      <alignment horizontal="left" vertical="center" indent="1"/>
    </xf>
    <xf numFmtId="0" fontId="5" fillId="34" borderId="19" xfId="271" applyNumberFormat="1" applyFont="1" applyFill="1" applyBorder="1" applyAlignment="1" applyProtection="1">
      <alignment vertical="center" shrinkToFit="1"/>
    </xf>
    <xf numFmtId="0" fontId="5" fillId="34" borderId="0" xfId="271" applyNumberFormat="1" applyFont="1" applyFill="1" applyAlignment="1" applyProtection="1">
      <alignment horizontal="left" vertical="center" indent="2"/>
    </xf>
    <xf numFmtId="0" fontId="5" fillId="34" borderId="0" xfId="271" applyNumberFormat="1" applyFont="1" applyFill="1" applyAlignment="1" applyProtection="1">
      <alignment horizontal="right" vertical="center"/>
    </xf>
    <xf numFmtId="178" fontId="5" fillId="0" borderId="0" xfId="271" applyNumberFormat="1" applyFont="1" applyFill="1" applyAlignment="1" applyProtection="1">
      <alignment horizontal="right" vertical="center"/>
    </xf>
    <xf numFmtId="0" fontId="5" fillId="34" borderId="32" xfId="271" applyNumberFormat="1" applyFont="1" applyFill="1" applyBorder="1" applyAlignment="1" applyProtection="1">
      <alignment horizontal="left" vertical="center" indent="1"/>
    </xf>
    <xf numFmtId="0" fontId="5" fillId="34" borderId="31" xfId="271" applyNumberFormat="1" applyFont="1" applyFill="1" applyBorder="1" applyAlignment="1" applyProtection="1">
      <alignment horizontal="left" vertical="center" indent="2"/>
    </xf>
    <xf numFmtId="178" fontId="5" fillId="34" borderId="32" xfId="271" applyNumberFormat="1" applyFont="1" applyFill="1" applyBorder="1" applyAlignment="1" applyProtection="1">
      <alignment horizontal="right" vertical="center"/>
    </xf>
    <xf numFmtId="0" fontId="5" fillId="34" borderId="14" xfId="269" applyNumberFormat="1" applyFont="1" applyFill="1" applyBorder="1" applyAlignment="1" applyProtection="1">
      <alignment horizontal="right" vertical="center"/>
    </xf>
    <xf numFmtId="0" fontId="5" fillId="34" borderId="0" xfId="269" applyNumberFormat="1" applyFont="1" applyFill="1" applyAlignment="1" applyProtection="1">
      <alignment horizontal="right" vertical="center"/>
    </xf>
    <xf numFmtId="0" fontId="5" fillId="0" borderId="0" xfId="269" applyNumberFormat="1" applyFont="1" applyFill="1" applyProtection="1"/>
    <xf numFmtId="178" fontId="5" fillId="0" borderId="18" xfId="269" applyNumberFormat="1" applyFont="1" applyFill="1" applyBorder="1" applyAlignment="1" applyProtection="1">
      <alignment horizontal="center" vertical="center"/>
    </xf>
    <xf numFmtId="178" fontId="5" fillId="0" borderId="17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left" vertical="center" indent="1"/>
    </xf>
    <xf numFmtId="178" fontId="44" fillId="0" borderId="0" xfId="8" applyNumberFormat="1" applyFont="1" applyFill="1" applyBorder="1" applyAlignment="1" applyProtection="1">
      <alignment vertical="center"/>
    </xf>
    <xf numFmtId="0" fontId="5" fillId="0" borderId="14" xfId="269" applyNumberFormat="1" applyFont="1" applyFill="1" applyBorder="1" applyAlignment="1" applyProtection="1">
      <alignment horizontal="left" vertical="center"/>
    </xf>
    <xf numFmtId="0" fontId="5" fillId="0" borderId="0" xfId="269" applyNumberFormat="1" applyFont="1" applyFill="1" applyAlignment="1" applyProtection="1">
      <alignment horizontal="left" vertical="center"/>
    </xf>
    <xf numFmtId="0" fontId="5" fillId="0" borderId="18" xfId="271" applyNumberFormat="1" applyFont="1" applyFill="1" applyBorder="1" applyAlignment="1" applyProtection="1">
      <alignment horizontal="center" vertical="center"/>
    </xf>
    <xf numFmtId="0" fontId="5" fillId="0" borderId="17" xfId="271" applyNumberFormat="1" applyFont="1" applyFill="1" applyBorder="1" applyAlignment="1" applyProtection="1">
      <alignment horizontal="center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178" fontId="5" fillId="0" borderId="17" xfId="8" applyNumberFormat="1" applyFont="1" applyFill="1" applyBorder="1" applyAlignment="1" applyProtection="1">
      <alignment vertical="center"/>
    </xf>
    <xf numFmtId="178" fontId="5" fillId="0" borderId="1" xfId="8" applyNumberFormat="1" applyFont="1" applyFill="1" applyBorder="1" applyAlignment="1" applyProtection="1">
      <alignment vertical="center"/>
    </xf>
    <xf numFmtId="0" fontId="42" fillId="0" borderId="0" xfId="269" applyNumberFormat="1" applyFont="1" applyFill="1" applyAlignment="1">
      <alignment vertical="center"/>
    </xf>
    <xf numFmtId="0" fontId="40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55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left" vertical="center"/>
    </xf>
    <xf numFmtId="0" fontId="42" fillId="34" borderId="0" xfId="269" applyNumberFormat="1" applyFont="1" applyFill="1" applyAlignment="1">
      <alignment vertical="center"/>
    </xf>
    <xf numFmtId="0" fontId="5" fillId="34" borderId="13" xfId="269" quotePrefix="1" applyNumberFormat="1" applyFont="1" applyFill="1" applyBorder="1" applyAlignment="1">
      <alignment horizontal="left" vertical="center" indent="1"/>
    </xf>
    <xf numFmtId="0" fontId="5" fillId="34" borderId="13" xfId="269" applyNumberFormat="1" applyFont="1" applyFill="1" applyBorder="1" applyAlignment="1">
      <alignment vertical="center"/>
    </xf>
    <xf numFmtId="0" fontId="5" fillId="34" borderId="0" xfId="269" quotePrefix="1" applyNumberFormat="1" applyFont="1" applyFill="1" applyAlignment="1">
      <alignment vertical="center"/>
    </xf>
    <xf numFmtId="0" fontId="5" fillId="34" borderId="0" xfId="269" applyNumberFormat="1" applyFont="1" applyFill="1" applyAlignment="1">
      <alignment horizontal="right"/>
    </xf>
    <xf numFmtId="0" fontId="5" fillId="34" borderId="1" xfId="269" applyNumberFormat="1" applyFont="1" applyFill="1" applyBorder="1" applyAlignment="1">
      <alignment horizontal="center" vertical="center"/>
    </xf>
    <xf numFmtId="0" fontId="5" fillId="34" borderId="18" xfId="269" applyNumberFormat="1" applyFont="1" applyFill="1" applyBorder="1" applyAlignment="1">
      <alignment horizontal="center" vertical="center"/>
    </xf>
    <xf numFmtId="0" fontId="5" fillId="34" borderId="17" xfId="269" applyNumberFormat="1" applyFont="1" applyFill="1" applyBorder="1" applyAlignment="1">
      <alignment horizontal="center" vertical="center" wrapText="1"/>
    </xf>
    <xf numFmtId="0" fontId="5" fillId="34" borderId="1" xfId="269" applyNumberFormat="1" applyFont="1" applyFill="1" applyBorder="1" applyAlignment="1">
      <alignment horizontal="center" vertical="center" wrapText="1"/>
    </xf>
    <xf numFmtId="0" fontId="5" fillId="34" borderId="17" xfId="269" applyNumberFormat="1" applyFont="1" applyFill="1" applyBorder="1" applyAlignment="1">
      <alignment horizontal="center" vertical="center"/>
    </xf>
    <xf numFmtId="0" fontId="6" fillId="34" borderId="0" xfId="271" applyNumberFormat="1" applyFont="1" applyFill="1" applyBorder="1" applyAlignment="1">
      <alignment vertical="center" shrinkToFit="1"/>
    </xf>
    <xf numFmtId="0" fontId="6" fillId="34" borderId="22" xfId="271" applyNumberFormat="1" applyFont="1" applyFill="1" applyBorder="1" applyAlignment="1">
      <alignment vertical="center"/>
    </xf>
    <xf numFmtId="0" fontId="6" fillId="34" borderId="22" xfId="271" quotePrefix="1" applyNumberFormat="1" applyFont="1" applyFill="1" applyBorder="1" applyAlignment="1">
      <alignment horizontal="right" vertical="center"/>
    </xf>
    <xf numFmtId="2" fontId="6" fillId="34" borderId="0" xfId="2" applyNumberFormat="1" applyFont="1" applyFill="1" applyAlignment="1">
      <alignment horizontal="right" vertical="center"/>
    </xf>
    <xf numFmtId="0" fontId="5" fillId="34" borderId="22" xfId="271" applyNumberFormat="1" applyFont="1" applyFill="1" applyBorder="1" applyAlignment="1">
      <alignment horizontal="left" vertical="center" shrinkToFit="1"/>
    </xf>
    <xf numFmtId="0" fontId="5" fillId="34" borderId="0" xfId="271" applyNumberFormat="1" applyFont="1" applyFill="1" applyAlignment="1">
      <alignment vertical="center"/>
    </xf>
    <xf numFmtId="0" fontId="6" fillId="34" borderId="0" xfId="271" applyNumberFormat="1" applyFont="1" applyFill="1" applyAlignment="1">
      <alignment vertical="center" shrinkToFit="1"/>
    </xf>
    <xf numFmtId="0" fontId="6" fillId="34" borderId="26" xfId="271" applyNumberFormat="1" applyFont="1" applyFill="1" applyBorder="1" applyAlignment="1">
      <alignment vertical="center"/>
    </xf>
    <xf numFmtId="2" fontId="56" fillId="0" borderId="0" xfId="2" applyNumberFormat="1" applyFont="1" applyFill="1" applyAlignment="1">
      <alignment horizontal="right" vertical="center"/>
    </xf>
    <xf numFmtId="2" fontId="6" fillId="34" borderId="0" xfId="2" quotePrefix="1" applyNumberFormat="1" applyFont="1" applyFill="1" applyAlignment="1">
      <alignment horizontal="right" vertical="center"/>
    </xf>
    <xf numFmtId="0" fontId="6" fillId="34" borderId="0" xfId="269" applyNumberFormat="1" applyFont="1" applyFill="1" applyAlignment="1">
      <alignment vertical="center"/>
    </xf>
    <xf numFmtId="0" fontId="6" fillId="34" borderId="26" xfId="269" applyNumberFormat="1" applyFont="1" applyFill="1" applyBorder="1" applyAlignment="1">
      <alignment vertical="center"/>
    </xf>
    <xf numFmtId="0" fontId="5" fillId="34" borderId="22" xfId="269" applyNumberFormat="1" applyFont="1" applyFill="1" applyBorder="1" applyAlignment="1">
      <alignment horizontal="left" vertical="center" shrinkToFit="1"/>
    </xf>
    <xf numFmtId="0" fontId="6" fillId="34" borderId="0" xfId="269" applyNumberFormat="1" applyFont="1" applyFill="1" applyAlignment="1">
      <alignment vertical="center" shrinkToFit="1"/>
    </xf>
    <xf numFmtId="0" fontId="6" fillId="34" borderId="26" xfId="269" applyNumberFormat="1" applyFont="1" applyFill="1" applyBorder="1" applyAlignment="1">
      <alignment vertical="center" wrapText="1"/>
    </xf>
    <xf numFmtId="0" fontId="6" fillId="34" borderId="0" xfId="269" applyNumberFormat="1" applyFont="1" applyFill="1" applyAlignment="1">
      <alignment vertical="center" wrapText="1"/>
    </xf>
    <xf numFmtId="2" fontId="6" fillId="34" borderId="0" xfId="269" applyNumberFormat="1" applyFont="1" applyFill="1" applyAlignment="1">
      <alignment horizontal="right" vertical="center"/>
    </xf>
    <xf numFmtId="0" fontId="6" fillId="34" borderId="0" xfId="269" applyNumberFormat="1" applyFont="1" applyFill="1" applyBorder="1" applyAlignment="1">
      <alignment vertical="center" shrinkToFit="1"/>
    </xf>
    <xf numFmtId="2" fontId="6" fillId="34" borderId="0" xfId="269" applyNumberFormat="1" applyFont="1" applyFill="1" applyBorder="1" applyAlignment="1">
      <alignment horizontal="right" vertical="center"/>
    </xf>
    <xf numFmtId="0" fontId="6" fillId="34" borderId="19" xfId="269" applyNumberFormat="1" applyFont="1" applyFill="1" applyBorder="1" applyAlignment="1">
      <alignment vertical="center"/>
    </xf>
    <xf numFmtId="0" fontId="6" fillId="34" borderId="0" xfId="269" applyNumberFormat="1" applyFont="1" applyFill="1" applyBorder="1" applyAlignment="1">
      <alignment vertical="center"/>
    </xf>
    <xf numFmtId="2" fontId="6" fillId="34" borderId="19" xfId="269" applyNumberFormat="1" applyFont="1" applyFill="1" applyBorder="1" applyAlignment="1">
      <alignment horizontal="right" vertical="center"/>
    </xf>
    <xf numFmtId="0" fontId="5" fillId="34" borderId="0" xfId="269" applyNumberFormat="1" applyFont="1" applyFill="1" applyBorder="1" applyAlignment="1">
      <alignment horizontal="left" vertical="center" shrinkToFit="1"/>
    </xf>
    <xf numFmtId="0" fontId="42" fillId="34" borderId="14" xfId="269" applyNumberFormat="1" applyFont="1" applyFill="1" applyBorder="1" applyAlignment="1">
      <alignment vertical="center"/>
    </xf>
    <xf numFmtId="0" fontId="5" fillId="34" borderId="14" xfId="269" applyNumberFormat="1" applyFont="1" applyFill="1" applyBorder="1" applyAlignment="1">
      <alignment horizontal="right" vertical="center"/>
    </xf>
    <xf numFmtId="0" fontId="42" fillId="34" borderId="0" xfId="269" applyNumberFormat="1" applyFont="1" applyFill="1" applyAlignment="1">
      <alignment horizontal="left"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 applyAlignment="1">
      <alignment vertical="center"/>
    </xf>
    <xf numFmtId="0" fontId="55" fillId="0" borderId="0" xfId="269" applyNumberFormat="1" applyFont="1" applyFill="1" applyAlignment="1">
      <alignment vertical="center"/>
    </xf>
    <xf numFmtId="0" fontId="49" fillId="0" borderId="0" xfId="269" applyNumberFormat="1" applyFont="1" applyFill="1" applyAlignment="1">
      <alignment vertical="center"/>
    </xf>
    <xf numFmtId="0" fontId="5" fillId="0" borderId="13" xfId="269" quotePrefix="1" applyNumberFormat="1" applyFont="1" applyFill="1" applyBorder="1" applyAlignment="1">
      <alignment horizontal="left" vertical="center" indent="1"/>
    </xf>
    <xf numFmtId="0" fontId="5" fillId="0" borderId="13" xfId="269" applyNumberFormat="1" applyFont="1" applyFill="1" applyBorder="1" applyAlignment="1">
      <alignment horizontal="right" vertical="center"/>
    </xf>
    <xf numFmtId="0" fontId="5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>
      <alignment vertical="center"/>
    </xf>
    <xf numFmtId="0" fontId="5" fillId="0" borderId="19" xfId="269" applyNumberFormat="1" applyFont="1" applyFill="1" applyBorder="1" applyAlignment="1">
      <alignment horizontal="left" vertical="center"/>
    </xf>
    <xf numFmtId="0" fontId="5" fillId="0" borderId="22" xfId="269" applyNumberFormat="1" applyFont="1" applyFill="1" applyBorder="1" applyAlignment="1">
      <alignment vertical="center"/>
    </xf>
    <xf numFmtId="0" fontId="5" fillId="0" borderId="19" xfId="269" applyNumberFormat="1" applyFont="1" applyFill="1" applyBorder="1" applyAlignment="1">
      <alignment vertical="center"/>
    </xf>
    <xf numFmtId="0" fontId="57" fillId="0" borderId="0" xfId="269" applyNumberFormat="1" applyFont="1" applyFill="1" applyBorder="1" applyAlignment="1">
      <alignment horizontal="left" vertical="center"/>
    </xf>
    <xf numFmtId="0" fontId="5" fillId="0" borderId="13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vertical="center"/>
    </xf>
    <xf numFmtId="0" fontId="5" fillId="0" borderId="21" xfId="269" applyNumberFormat="1" applyFont="1" applyFill="1" applyBorder="1" applyAlignment="1">
      <alignment vertical="center"/>
    </xf>
    <xf numFmtId="0" fontId="5" fillId="0" borderId="23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0" xfId="269" applyNumberFormat="1" applyFont="1" applyFill="1" applyAlignment="1">
      <alignment horizontal="left" vertical="center" indent="4"/>
    </xf>
    <xf numFmtId="0" fontId="5" fillId="0" borderId="0" xfId="269" applyNumberFormat="1" applyFont="1" applyFill="1"/>
    <xf numFmtId="0" fontId="58" fillId="0" borderId="0" xfId="269" applyNumberFormat="1" applyFont="1" applyFill="1" applyAlignment="1" applyProtection="1">
      <alignment horizontal="right" vertical="center"/>
    </xf>
    <xf numFmtId="0" fontId="59" fillId="0" borderId="0" xfId="269" applyNumberFormat="1" applyFont="1" applyFill="1" applyAlignment="1" applyProtection="1">
      <alignment vertical="center"/>
    </xf>
    <xf numFmtId="0" fontId="58" fillId="0" borderId="0" xfId="269" applyNumberFormat="1" applyFont="1" applyFill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178" fontId="40" fillId="0" borderId="14" xfId="2" applyNumberFormat="1" applyFont="1" applyFill="1" applyBorder="1" applyAlignment="1" applyProtection="1">
      <alignment vertical="center"/>
    </xf>
    <xf numFmtId="0" fontId="5" fillId="0" borderId="19" xfId="269" applyNumberFormat="1" applyFont="1" applyFill="1" applyBorder="1" applyAlignment="1" applyProtection="1">
      <alignment horizontal="left" vertical="center" wrapText="1" indent="1"/>
    </xf>
    <xf numFmtId="178" fontId="5" fillId="0" borderId="0" xfId="2" applyNumberFormat="1" applyFont="1" applyFill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wrapText="1" indent="1"/>
    </xf>
    <xf numFmtId="178" fontId="5" fillId="0" borderId="13" xfId="2" applyNumberFormat="1" applyFont="1" applyFill="1" applyBorder="1" applyAlignment="1" applyProtection="1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40" fillId="0" borderId="16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left" vertical="center" indent="1" shrinkToFit="1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left" vertical="center" indent="1" shrinkToFit="1"/>
    </xf>
    <xf numFmtId="0" fontId="40" fillId="0" borderId="0" xfId="269" applyNumberFormat="1" applyFont="1" applyFill="1" applyBorder="1" applyAlignment="1" applyProtection="1">
      <alignment vertical="center"/>
    </xf>
    <xf numFmtId="0" fontId="55" fillId="0" borderId="0" xfId="269" applyNumberFormat="1" applyFont="1" applyFill="1" applyBorder="1" applyAlignment="1" applyProtection="1">
      <alignment vertical="center"/>
    </xf>
    <xf numFmtId="0" fontId="49" fillId="0" borderId="0" xfId="269" applyNumberFormat="1" applyFont="1" applyFill="1" applyBorder="1" applyAlignment="1" applyProtection="1">
      <alignment vertical="center"/>
    </xf>
    <xf numFmtId="0" fontId="60" fillId="0" borderId="0" xfId="269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178" fontId="61" fillId="0" borderId="14" xfId="2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indent="1" shrinkToFit="1"/>
    </xf>
    <xf numFmtId="178" fontId="5" fillId="0" borderId="13" xfId="269" quotePrefix="1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horizontal="left" vertical="center"/>
    </xf>
    <xf numFmtId="0" fontId="5" fillId="0" borderId="18" xfId="2" applyNumberFormat="1" applyFont="1" applyFill="1" applyBorder="1" applyAlignment="1" applyProtection="1">
      <alignment horizontal="center" vertical="center"/>
    </xf>
    <xf numFmtId="178" fontId="40" fillId="0" borderId="0" xfId="2" applyNumberFormat="1" applyFont="1" applyFill="1" applyBorder="1" applyAlignment="1" applyProtection="1">
      <alignment vertical="center"/>
    </xf>
    <xf numFmtId="0" fontId="55" fillId="0" borderId="0" xfId="269" applyNumberFormat="1" applyFont="1" applyFill="1" applyAlignment="1" applyProtection="1">
      <alignment vertical="center"/>
    </xf>
    <xf numFmtId="178" fontId="40" fillId="0" borderId="14" xfId="271" applyNumberFormat="1" applyFont="1" applyFill="1" applyBorder="1" applyAlignment="1" applyProtection="1">
      <alignment vertical="center"/>
    </xf>
    <xf numFmtId="178" fontId="5" fillId="0" borderId="0" xfId="271" applyNumberFormat="1" applyFont="1" applyFill="1" applyAlignment="1" applyProtection="1">
      <alignment vertical="center"/>
    </xf>
    <xf numFmtId="178" fontId="5" fillId="0" borderId="0" xfId="271" applyNumberFormat="1" applyFont="1" applyFill="1" applyBorder="1" applyAlignment="1" applyProtection="1">
      <alignment vertical="center"/>
    </xf>
    <xf numFmtId="0" fontId="5" fillId="0" borderId="23" xfId="269" applyNumberFormat="1" applyFont="1" applyFill="1" applyBorder="1" applyAlignment="1" applyProtection="1">
      <alignment horizontal="left" vertical="center" indent="1"/>
    </xf>
    <xf numFmtId="178" fontId="5" fillId="0" borderId="13" xfId="271" applyNumberFormat="1" applyFont="1" applyFill="1" applyBorder="1" applyAlignment="1" applyProtection="1">
      <alignment vertical="center"/>
    </xf>
    <xf numFmtId="0" fontId="60" fillId="0" borderId="0" xfId="269" applyNumberFormat="1" applyFont="1" applyFill="1" applyAlignment="1" applyProtection="1">
      <alignment vertical="center"/>
    </xf>
    <xf numFmtId="0" fontId="53" fillId="0" borderId="16" xfId="269" applyNumberFormat="1" applyFont="1" applyFill="1" applyBorder="1" applyAlignment="1" applyProtection="1">
      <alignment horizontal="center" vertical="center"/>
    </xf>
    <xf numFmtId="178" fontId="53" fillId="0" borderId="14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Alignment="1" applyProtection="1">
      <alignment horizontal="right" vertical="center"/>
    </xf>
    <xf numFmtId="178" fontId="5" fillId="0" borderId="14" xfId="2" quotePrefix="1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178" fontId="5" fillId="0" borderId="13" xfId="2" quotePrefix="1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Protection="1"/>
    <xf numFmtId="0" fontId="5" fillId="0" borderId="13" xfId="269" applyNumberFormat="1" applyFont="1" applyFill="1" applyBorder="1" applyProtection="1"/>
    <xf numFmtId="0" fontId="5" fillId="0" borderId="13" xfId="269" applyNumberFormat="1" applyFont="1" applyFill="1" applyBorder="1" applyAlignment="1" applyProtection="1">
      <alignment horizontal="right"/>
    </xf>
    <xf numFmtId="0" fontId="5" fillId="0" borderId="16" xfId="269" applyNumberFormat="1" applyFont="1" applyFill="1" applyBorder="1" applyAlignment="1" applyProtection="1">
      <alignment horizontal="right" vertical="center" indent="1"/>
    </xf>
    <xf numFmtId="178" fontId="5" fillId="0" borderId="22" xfId="2" applyNumberFormat="1" applyFont="1" applyFill="1" applyBorder="1" applyAlignment="1" applyProtection="1">
      <alignment vertical="center"/>
    </xf>
    <xf numFmtId="0" fontId="5" fillId="0" borderId="23" xfId="269" quotePrefix="1" applyNumberFormat="1" applyFont="1" applyFill="1" applyBorder="1" applyAlignment="1" applyProtection="1">
      <alignment horizontal="right" vertical="center" indent="1"/>
    </xf>
    <xf numFmtId="178" fontId="5" fillId="0" borderId="21" xfId="2" applyNumberFormat="1" applyFont="1" applyFill="1" applyBorder="1" applyAlignment="1" applyProtection="1">
      <alignment vertical="center"/>
    </xf>
    <xf numFmtId="178" fontId="40" fillId="0" borderId="14" xfId="2" applyNumberFormat="1" applyFont="1" applyFill="1" applyBorder="1" applyAlignment="1" applyProtection="1">
      <alignment horizontal="right" vertical="center"/>
    </xf>
    <xf numFmtId="0" fontId="44" fillId="0" borderId="19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0" fontId="5" fillId="0" borderId="19" xfId="269" applyNumberFormat="1" applyFont="1" applyFill="1" applyBorder="1" applyAlignment="1" applyProtection="1">
      <alignment horizontal="left" vertical="center"/>
    </xf>
    <xf numFmtId="178" fontId="5" fillId="0" borderId="0" xfId="2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23" xfId="269" applyNumberFormat="1" applyFont="1" applyFill="1" applyBorder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horizontal="right" vertical="center"/>
    </xf>
    <xf numFmtId="181" fontId="5" fillId="0" borderId="0" xfId="2" applyNumberFormat="1" applyFont="1" applyFill="1" applyAlignment="1" applyProtection="1">
      <alignment vertical="center"/>
    </xf>
    <xf numFmtId="181" fontId="5" fillId="0" borderId="13" xfId="2" applyNumberFormat="1" applyFont="1" applyFill="1" applyBorder="1" applyAlignment="1" applyProtection="1">
      <alignment vertical="center"/>
    </xf>
    <xf numFmtId="0" fontId="5" fillId="0" borderId="18" xfId="269" applyNumberFormat="1" applyFont="1" applyFill="1" applyBorder="1" applyAlignment="1" applyProtection="1">
      <alignment horizontal="left" vertical="center" indent="1"/>
    </xf>
    <xf numFmtId="0" fontId="5" fillId="0" borderId="14" xfId="269" applyNumberFormat="1" applyFont="1" applyFill="1" applyBorder="1" applyAlignment="1" applyProtection="1"/>
    <xf numFmtId="0" fontId="5" fillId="0" borderId="26" xfId="269" applyNumberFormat="1" applyFont="1" applyFill="1" applyBorder="1" applyAlignment="1" applyProtection="1">
      <alignment horizontal="left" vertical="center" indent="1"/>
    </xf>
    <xf numFmtId="0" fontId="5" fillId="0" borderId="0" xfId="269" applyNumberFormat="1" applyFont="1" applyFill="1" applyAlignment="1">
      <alignment horizontal="left" vertical="center"/>
    </xf>
    <xf numFmtId="0" fontId="62" fillId="0" borderId="0" xfId="269" applyNumberFormat="1" applyFont="1" applyFill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left" vertical="center" indent="1"/>
    </xf>
    <xf numFmtId="0" fontId="5" fillId="0" borderId="14" xfId="269" applyNumberFormat="1" applyFont="1" applyFill="1" applyBorder="1" applyAlignment="1">
      <alignment horizontal="left" vertical="center"/>
    </xf>
    <xf numFmtId="0" fontId="5" fillId="0" borderId="14" xfId="269" applyNumberFormat="1" applyFont="1" applyFill="1" applyBorder="1" applyProtection="1"/>
    <xf numFmtId="0" fontId="5" fillId="0" borderId="0" xfId="269" applyNumberFormat="1" applyFont="1" applyFill="1" applyBorder="1" applyAlignment="1" applyProtection="1">
      <alignment horizontal="right"/>
    </xf>
    <xf numFmtId="0" fontId="5" fillId="0" borderId="18" xfId="269" applyNumberFormat="1" applyFont="1" applyFill="1" applyBorder="1" applyAlignment="1">
      <alignment horizontal="center" vertical="center"/>
    </xf>
    <xf numFmtId="0" fontId="5" fillId="0" borderId="14" xfId="269" applyNumberFormat="1" applyFont="1" applyFill="1" applyBorder="1" applyAlignment="1">
      <alignment horizontal="right" vertical="center" indent="1"/>
    </xf>
    <xf numFmtId="178" fontId="40" fillId="0" borderId="22" xfId="269" applyNumberFormat="1" applyFont="1" applyFill="1" applyBorder="1" applyAlignment="1">
      <alignment vertical="center"/>
    </xf>
    <xf numFmtId="178" fontId="5" fillId="0" borderId="0" xfId="269" applyNumberFormat="1" applyFont="1" applyFill="1" applyBorder="1" applyAlignment="1">
      <alignment horizontal="right" vertical="center"/>
    </xf>
    <xf numFmtId="0" fontId="5" fillId="0" borderId="0" xfId="269" quotePrefix="1" applyNumberFormat="1" applyFont="1" applyFill="1" applyBorder="1" applyAlignment="1">
      <alignment horizontal="right" vertical="center" indent="1"/>
    </xf>
    <xf numFmtId="0" fontId="6" fillId="0" borderId="18" xfId="269" applyNumberFormat="1" applyFont="1" applyFill="1" applyBorder="1" applyAlignment="1">
      <alignment horizontal="center" vertical="center" wrapText="1"/>
    </xf>
    <xf numFmtId="0" fontId="5" fillId="0" borderId="17" xfId="269" applyNumberFormat="1" applyFont="1" applyFill="1" applyBorder="1" applyAlignment="1">
      <alignment horizontal="center" vertical="center" wrapText="1"/>
    </xf>
    <xf numFmtId="181" fontId="5" fillId="0" borderId="0" xfId="269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3" xfId="269" quotePrefix="1" applyNumberFormat="1" applyFont="1" applyFill="1" applyBorder="1" applyAlignment="1">
      <alignment horizontal="right" vertical="center" indent="1"/>
    </xf>
    <xf numFmtId="178" fontId="40" fillId="0" borderId="21" xfId="269" applyNumberFormat="1" applyFont="1" applyFill="1" applyBorder="1" applyAlignment="1">
      <alignment vertical="center"/>
    </xf>
    <xf numFmtId="181" fontId="5" fillId="0" borderId="13" xfId="269" applyNumberFormat="1" applyFont="1" applyFill="1" applyBorder="1" applyAlignment="1">
      <alignment vertical="center"/>
    </xf>
    <xf numFmtId="178" fontId="5" fillId="0" borderId="13" xfId="2" applyNumberFormat="1" applyFont="1" applyFill="1" applyBorder="1" applyAlignment="1">
      <alignment vertical="center"/>
    </xf>
    <xf numFmtId="0" fontId="42" fillId="0" borderId="0" xfId="2" applyNumberFormat="1" applyFont="1" applyFill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left" vertical="center" indent="1"/>
    </xf>
    <xf numFmtId="184" fontId="5" fillId="0" borderId="0" xfId="269" applyNumberFormat="1" applyFont="1" applyFill="1" applyAlignment="1" applyProtection="1">
      <alignment vertical="center"/>
    </xf>
    <xf numFmtId="184" fontId="5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left" vertical="center" indent="1"/>
    </xf>
    <xf numFmtId="0" fontId="53" fillId="0" borderId="19" xfId="269" applyNumberFormat="1" applyFont="1" applyFill="1" applyBorder="1" applyAlignment="1" applyProtection="1">
      <alignment horizontal="center" vertical="center"/>
    </xf>
    <xf numFmtId="0" fontId="53" fillId="0" borderId="22" xfId="269" applyNumberFormat="1" applyFont="1" applyFill="1" applyBorder="1" applyAlignment="1" applyProtection="1">
      <alignment horizontal="left" vertical="center" indent="1"/>
    </xf>
    <xf numFmtId="0" fontId="53" fillId="0" borderId="0" xfId="269" applyNumberFormat="1" applyFont="1" applyFill="1" applyBorder="1" applyAlignment="1" applyProtection="1">
      <alignment horizontal="center" vertical="center"/>
    </xf>
    <xf numFmtId="184" fontId="63" fillId="0" borderId="0" xfId="269" applyNumberFormat="1" applyFont="1" applyFill="1" applyBorder="1" applyAlignment="1" applyProtection="1">
      <alignment vertical="center"/>
    </xf>
    <xf numFmtId="0" fontId="53" fillId="0" borderId="0" xfId="269" applyNumberFormat="1" applyFont="1" applyFill="1" applyBorder="1" applyAlignment="1" applyProtection="1">
      <alignment horizontal="left" vertical="center" indent="1"/>
    </xf>
    <xf numFmtId="178" fontId="53" fillId="0" borderId="0" xfId="2" applyNumberFormat="1" applyFont="1" applyFill="1" applyBorder="1" applyAlignment="1" applyProtection="1">
      <alignment vertical="center"/>
    </xf>
    <xf numFmtId="0" fontId="53" fillId="0" borderId="0" xfId="269" applyNumberFormat="1" applyFont="1" applyFill="1" applyBorder="1" applyAlignment="1" applyProtection="1">
      <alignment vertical="center"/>
    </xf>
    <xf numFmtId="184" fontId="53" fillId="0" borderId="0" xfId="269" applyNumberFormat="1" applyFont="1" applyFill="1" applyBorder="1" applyAlignment="1" applyProtection="1">
      <alignment vertical="center"/>
    </xf>
    <xf numFmtId="0" fontId="53" fillId="0" borderId="13" xfId="269" applyNumberFormat="1" applyFont="1" applyFill="1" applyBorder="1" applyAlignment="1" applyProtection="1">
      <alignment vertical="center"/>
    </xf>
    <xf numFmtId="0" fontId="53" fillId="0" borderId="21" xfId="269" applyNumberFormat="1" applyFont="1" applyFill="1" applyBorder="1" applyAlignment="1" applyProtection="1">
      <alignment horizontal="left" vertical="center" indent="1"/>
    </xf>
    <xf numFmtId="184" fontId="53" fillId="0" borderId="13" xfId="269" applyNumberFormat="1" applyFont="1" applyFill="1" applyBorder="1" applyAlignment="1" applyProtection="1">
      <alignment vertical="center"/>
    </xf>
    <xf numFmtId="0" fontId="53" fillId="0" borderId="13" xfId="269" applyNumberFormat="1" applyFont="1" applyFill="1" applyBorder="1" applyAlignment="1" applyProtection="1">
      <alignment horizontal="left" vertical="center" indent="1"/>
    </xf>
    <xf numFmtId="178" fontId="53" fillId="0" borderId="13" xfId="2" applyNumberFormat="1" applyFont="1" applyFill="1" applyBorder="1" applyAlignment="1" applyProtection="1">
      <alignment vertical="center"/>
    </xf>
    <xf numFmtId="0" fontId="55" fillId="0" borderId="0" xfId="269" applyNumberFormat="1" applyFont="1" applyFill="1" applyProtection="1"/>
    <xf numFmtId="178" fontId="5" fillId="0" borderId="0" xfId="269" quotePrefix="1" applyNumberFormat="1" applyFont="1" applyFill="1" applyAlignment="1" applyProtection="1">
      <alignment horizontal="right" vertical="center"/>
    </xf>
    <xf numFmtId="178" fontId="44" fillId="0" borderId="0" xfId="269" applyNumberFormat="1" applyFont="1" applyFill="1" applyAlignment="1" applyProtection="1">
      <alignment horizontal="right" vertical="center"/>
    </xf>
    <xf numFmtId="0" fontId="53" fillId="0" borderId="23" xfId="269" applyNumberFormat="1" applyFont="1" applyFill="1" applyBorder="1" applyAlignment="1" applyProtection="1">
      <alignment horizontal="center" vertical="center"/>
    </xf>
    <xf numFmtId="178" fontId="53" fillId="0" borderId="13" xfId="269" applyNumberFormat="1" applyFont="1" applyFill="1" applyBorder="1" applyAlignment="1" applyProtection="1">
      <alignment horizontal="right" vertical="center"/>
    </xf>
    <xf numFmtId="178" fontId="63" fillId="0" borderId="13" xfId="269" applyNumberFormat="1" applyFont="1" applyFill="1" applyBorder="1" applyAlignment="1" applyProtection="1">
      <alignment horizontal="right" vertical="center"/>
    </xf>
    <xf numFmtId="0" fontId="64" fillId="0" borderId="0" xfId="269" applyNumberFormat="1" applyFont="1" applyFill="1" applyProtection="1"/>
    <xf numFmtId="0" fontId="40" fillId="0" borderId="0" xfId="2" applyNumberFormat="1" applyFont="1" applyFill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/>
    </xf>
    <xf numFmtId="0" fontId="5" fillId="0" borderId="20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>
      <alignment horizontal="left" vertical="center" indent="1"/>
    </xf>
    <xf numFmtId="0" fontId="5" fillId="0" borderId="19" xfId="2" applyNumberFormat="1" applyFont="1" applyFill="1" applyBorder="1" applyAlignment="1">
      <alignment horizontal="left" vertical="center" wrapText="1" indent="1"/>
    </xf>
    <xf numFmtId="0" fontId="40" fillId="0" borderId="23" xfId="2" applyNumberFormat="1" applyFont="1" applyFill="1" applyBorder="1" applyAlignment="1">
      <alignment horizontal="center" vertical="center"/>
    </xf>
    <xf numFmtId="178" fontId="40" fillId="0" borderId="13" xfId="2" applyNumberFormat="1" applyFont="1" applyFill="1" applyBorder="1" applyAlignment="1" applyProtection="1">
      <alignment vertical="center"/>
      <protection locked="0"/>
    </xf>
    <xf numFmtId="0" fontId="5" fillId="0" borderId="0" xfId="2" applyNumberFormat="1" applyFont="1" applyFill="1" applyAlignment="1">
      <alignment horizontal="left" vertical="center" indent="2"/>
    </xf>
    <xf numFmtId="0" fontId="5" fillId="0" borderId="0" xfId="2" applyNumberFormat="1" applyFont="1" applyFill="1" applyBorder="1" applyAlignment="1">
      <alignment vertical="center"/>
    </xf>
    <xf numFmtId="0" fontId="3" fillId="0" borderId="0" xfId="269" applyNumberFormat="1" applyFill="1"/>
    <xf numFmtId="0" fontId="5" fillId="0" borderId="0" xfId="269" applyNumberFormat="1" applyFont="1" applyFill="1" applyAlignment="1">
      <alignment horizontal="right"/>
    </xf>
    <xf numFmtId="0" fontId="5" fillId="0" borderId="13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left" vertical="center" indent="1"/>
    </xf>
    <xf numFmtId="178" fontId="5" fillId="0" borderId="0" xfId="2" applyNumberFormat="1" applyFont="1" applyFill="1" applyAlignment="1" applyProtection="1">
      <alignment vertical="center"/>
      <protection locked="0"/>
    </xf>
    <xf numFmtId="178" fontId="5" fillId="0" borderId="14" xfId="2" quotePrefix="1" applyNumberFormat="1" applyFont="1" applyFill="1" applyBorder="1" applyAlignment="1" applyProtection="1">
      <alignment horizontal="right" vertical="center"/>
      <protection locked="0"/>
    </xf>
    <xf numFmtId="178" fontId="5" fillId="0" borderId="14" xfId="2" applyNumberFormat="1" applyFont="1" applyFill="1" applyBorder="1" applyAlignment="1" applyProtection="1">
      <alignment horizontal="right" vertical="center"/>
      <protection locked="0"/>
    </xf>
    <xf numFmtId="178" fontId="5" fillId="0" borderId="0" xfId="2" applyNumberFormat="1" applyFont="1" applyFill="1" applyBorder="1" applyAlignment="1" applyProtection="1">
      <alignment horizontal="right" vertical="center"/>
      <protection locked="0"/>
    </xf>
    <xf numFmtId="178" fontId="5" fillId="0" borderId="0" xfId="2" applyNumberFormat="1" applyFont="1" applyFill="1" applyBorder="1" applyAlignment="1" applyProtection="1">
      <alignment vertical="center"/>
      <protection locked="0"/>
    </xf>
    <xf numFmtId="0" fontId="40" fillId="0" borderId="23" xfId="269" applyNumberFormat="1" applyFont="1" applyFill="1" applyBorder="1" applyAlignment="1">
      <alignment horizontal="center" vertical="center"/>
    </xf>
    <xf numFmtId="0" fontId="44" fillId="0" borderId="0" xfId="269" applyNumberFormat="1" applyFont="1" applyFill="1" applyAlignment="1">
      <alignment vertical="center"/>
    </xf>
    <xf numFmtId="0" fontId="66" fillId="0" borderId="0" xfId="2" applyNumberFormat="1" applyFont="1" applyFill="1" applyAlignment="1">
      <alignment vertical="center"/>
    </xf>
    <xf numFmtId="178" fontId="5" fillId="0" borderId="14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left" vertical="center" indent="1"/>
    </xf>
    <xf numFmtId="178" fontId="40" fillId="0" borderId="13" xfId="2" applyNumberFormat="1" applyFont="1" applyFill="1" applyBorder="1" applyAlignment="1">
      <alignment vertical="center"/>
    </xf>
    <xf numFmtId="0" fontId="5" fillId="0" borderId="0" xfId="269" applyNumberFormat="1" applyFont="1" applyFill="1" applyBorder="1" applyAlignment="1">
      <alignment horizontal="right" vertical="center"/>
    </xf>
    <xf numFmtId="0" fontId="67" fillId="0" borderId="0" xfId="272" applyNumberFormat="1" applyFill="1" applyAlignment="1" applyProtection="1">
      <alignment vertical="center"/>
    </xf>
    <xf numFmtId="0" fontId="67" fillId="0" borderId="0" xfId="272">
      <alignment vertical="center"/>
    </xf>
    <xf numFmtId="0" fontId="67" fillId="0" borderId="0" xfId="272" applyNumberFormat="1" applyAlignment="1" applyProtection="1">
      <alignment vertical="center"/>
    </xf>
    <xf numFmtId="0" fontId="67" fillId="34" borderId="0" xfId="272" applyNumberFormat="1" applyFill="1" applyAlignment="1" applyProtection="1">
      <alignment vertical="center"/>
    </xf>
    <xf numFmtId="0" fontId="67" fillId="34" borderId="0" xfId="272" applyNumberFormat="1" applyFill="1" applyAlignment="1">
      <alignment vertical="center"/>
    </xf>
    <xf numFmtId="0" fontId="67" fillId="0" borderId="0" xfId="272" applyNumberFormat="1" applyFill="1" applyAlignment="1">
      <alignment vertical="center"/>
    </xf>
    <xf numFmtId="0" fontId="67" fillId="0" borderId="0" xfId="272" applyNumberFormat="1" applyFill="1" applyBorder="1" applyAlignment="1" applyProtection="1">
      <alignment vertical="center"/>
    </xf>
    <xf numFmtId="0" fontId="3" fillId="0" borderId="0" xfId="269" applyNumberFormat="1" applyFill="1" applyAlignment="1">
      <alignment vertical="center"/>
    </xf>
    <xf numFmtId="0" fontId="67" fillId="0" borderId="0" xfId="272" applyNumberFormat="1" applyFill="1" applyBorder="1" applyAlignment="1">
      <alignment vertical="center"/>
    </xf>
    <xf numFmtId="0" fontId="5" fillId="0" borderId="14" xfId="269" applyNumberFormat="1" applyFont="1" applyFill="1" applyBorder="1" applyAlignment="1" applyProtection="1">
      <alignment horizontal="center" vertical="center"/>
    </xf>
    <xf numFmtId="0" fontId="3" fillId="0" borderId="13" xfId="269" applyNumberFormat="1" applyBorder="1" applyAlignment="1">
      <alignment horizontal="center" vertical="center"/>
    </xf>
    <xf numFmtId="0" fontId="40" fillId="0" borderId="15" xfId="269" applyNumberFormat="1" applyFont="1" applyFill="1" applyBorder="1" applyAlignment="1" applyProtection="1">
      <alignment horizontal="center" vertical="center"/>
    </xf>
    <xf numFmtId="0" fontId="40" fillId="0" borderId="16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Border="1" applyAlignment="1" applyProtection="1">
      <alignment horizontal="center" vertical="center"/>
    </xf>
    <xf numFmtId="0" fontId="5" fillId="0" borderId="21" xfId="269" applyNumberFormat="1" applyFont="1" applyBorder="1" applyAlignment="1" applyProtection="1">
      <alignment horizontal="center" vertical="center"/>
    </xf>
    <xf numFmtId="0" fontId="5" fillId="0" borderId="14" xfId="269" applyNumberFormat="1" applyFont="1" applyBorder="1" applyAlignment="1" applyProtection="1">
      <alignment horizontal="center" vertical="center" wrapText="1"/>
    </xf>
    <xf numFmtId="0" fontId="5" fillId="0" borderId="13" xfId="269" applyNumberFormat="1" applyFont="1" applyBorder="1" applyAlignment="1" applyProtection="1">
      <alignment horizontal="center" vertical="center" wrapText="1"/>
    </xf>
    <xf numFmtId="0" fontId="5" fillId="0" borderId="17" xfId="269" applyNumberFormat="1" applyFont="1" applyBorder="1" applyAlignment="1" applyProtection="1">
      <alignment horizontal="center" vertical="center"/>
    </xf>
    <xf numFmtId="0" fontId="5" fillId="0" borderId="1" xfId="269" applyNumberFormat="1" applyFont="1" applyBorder="1" applyAlignment="1" applyProtection="1">
      <alignment horizontal="center" vertical="center"/>
    </xf>
    <xf numFmtId="0" fontId="5" fillId="0" borderId="20" xfId="269" applyNumberFormat="1" applyFont="1" applyBorder="1" applyAlignment="1" applyProtection="1">
      <alignment horizontal="center" vertical="center"/>
    </xf>
    <xf numFmtId="0" fontId="5" fillId="0" borderId="14" xfId="269" applyNumberFormat="1" applyFont="1" applyFill="1" applyBorder="1" applyAlignment="1" applyProtection="1">
      <alignment horizontal="center" vertical="center" wrapText="1"/>
    </xf>
    <xf numFmtId="0" fontId="5" fillId="0" borderId="13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/>
    </xf>
    <xf numFmtId="0" fontId="40" fillId="0" borderId="24" xfId="269" applyNumberFormat="1" applyFont="1" applyFill="1" applyBorder="1" applyAlignment="1" applyProtection="1">
      <alignment horizontal="center" vertical="center"/>
    </xf>
    <xf numFmtId="0" fontId="5" fillId="0" borderId="16" xfId="269" applyNumberFormat="1" applyFont="1" applyFill="1" applyBorder="1" applyAlignment="1" applyProtection="1">
      <alignment horizontal="center" vertical="center" wrapText="1"/>
    </xf>
    <xf numFmtId="0" fontId="5" fillId="0" borderId="23" xfId="269" applyNumberFormat="1" applyFont="1" applyFill="1" applyBorder="1" applyAlignment="1" applyProtection="1">
      <alignment horizontal="center" vertical="center" wrapText="1"/>
    </xf>
    <xf numFmtId="0" fontId="5" fillId="0" borderId="20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horizontal="center" vertical="center" wrapText="1"/>
    </xf>
    <xf numFmtId="0" fontId="5" fillId="0" borderId="21" xfId="269" applyNumberFormat="1" applyFont="1" applyFill="1" applyBorder="1" applyAlignment="1" applyProtection="1">
      <alignment horizontal="center" vertical="center" wrapText="1"/>
    </xf>
    <xf numFmtId="0" fontId="40" fillId="0" borderId="14" xfId="269" applyNumberFormat="1" applyFont="1" applyFill="1" applyBorder="1" applyAlignment="1" applyProtection="1">
      <alignment horizontal="center" vertical="center"/>
    </xf>
    <xf numFmtId="0" fontId="5" fillId="0" borderId="13" xfId="269" applyNumberFormat="1" applyFont="1" applyFill="1" applyBorder="1" applyAlignment="1" applyProtection="1">
      <alignment horizontal="center" vertical="center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21" xfId="269" applyNumberFormat="1" applyFont="1" applyFill="1" applyBorder="1" applyAlignment="1" applyProtection="1">
      <alignment horizontal="center" vertical="top" shrinkToFit="1"/>
    </xf>
    <xf numFmtId="0" fontId="5" fillId="0" borderId="23" xfId="269" applyNumberFormat="1" applyFont="1" applyFill="1" applyBorder="1" applyAlignment="1" applyProtection="1">
      <alignment horizontal="center" vertical="top" shrinkToFit="1"/>
    </xf>
    <xf numFmtId="0" fontId="40" fillId="0" borderId="0" xfId="269" applyNumberFormat="1" applyFont="1" applyFill="1" applyBorder="1" applyAlignment="1" applyProtection="1">
      <alignment horizontal="center" vertical="center"/>
    </xf>
    <xf numFmtId="0" fontId="40" fillId="0" borderId="19" xfId="269" applyNumberFormat="1" applyFont="1" applyFill="1" applyBorder="1" applyAlignment="1" applyProtection="1">
      <alignment horizontal="center" vertical="center"/>
    </xf>
    <xf numFmtId="0" fontId="5" fillId="0" borderId="18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 wrapText="1"/>
    </xf>
    <xf numFmtId="0" fontId="5" fillId="0" borderId="24" xfId="269" applyNumberFormat="1" applyFont="1" applyFill="1" applyBorder="1" applyAlignment="1" applyProtection="1">
      <alignment horizontal="center" vertical="top" shrinkToFit="1"/>
    </xf>
    <xf numFmtId="0" fontId="5" fillId="0" borderId="16" xfId="8" applyNumberFormat="1" applyFont="1" applyFill="1" applyBorder="1" applyAlignment="1" applyProtection="1">
      <alignment horizontal="center" vertical="center"/>
    </xf>
    <xf numFmtId="0" fontId="5" fillId="0" borderId="23" xfId="8" applyNumberFormat="1" applyFont="1" applyFill="1" applyBorder="1" applyAlignment="1" applyProtection="1">
      <alignment horizontal="center" vertical="center"/>
    </xf>
    <xf numFmtId="0" fontId="40" fillId="0" borderId="17" xfId="8" applyNumberFormat="1" applyFont="1" applyFill="1" applyBorder="1" applyAlignment="1" applyProtection="1">
      <alignment horizontal="center" vertical="center"/>
    </xf>
    <xf numFmtId="0" fontId="40" fillId="0" borderId="1" xfId="8" applyNumberFormat="1" applyFont="1" applyFill="1" applyBorder="1" applyAlignment="1" applyProtection="1">
      <alignment horizontal="center" vertical="center"/>
    </xf>
    <xf numFmtId="0" fontId="40" fillId="0" borderId="20" xfId="8" applyNumberFormat="1" applyFont="1" applyFill="1" applyBorder="1" applyAlignment="1" applyProtection="1">
      <alignment horizontal="center" vertical="center"/>
    </xf>
    <xf numFmtId="0" fontId="5" fillId="0" borderId="1" xfId="8" applyNumberFormat="1" applyFont="1" applyFill="1" applyBorder="1" applyAlignment="1" applyProtection="1">
      <alignment horizontal="center" vertical="center"/>
    </xf>
    <xf numFmtId="0" fontId="5" fillId="0" borderId="20" xfId="8" applyNumberFormat="1" applyFont="1" applyFill="1" applyBorder="1" applyAlignment="1" applyProtection="1">
      <alignment horizontal="center" vertical="center"/>
    </xf>
    <xf numFmtId="0" fontId="5" fillId="0" borderId="17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 wrapText="1"/>
    </xf>
    <xf numFmtId="0" fontId="6" fillId="0" borderId="24" xfId="8" applyNumberFormat="1" applyFont="1" applyFill="1" applyBorder="1" applyAlignment="1" applyProtection="1">
      <alignment horizontal="center" vertical="center" wrapText="1"/>
    </xf>
    <xf numFmtId="0" fontId="6" fillId="0" borderId="15" xfId="8" applyNumberFormat="1" applyFont="1" applyFill="1" applyBorder="1" applyAlignment="1" applyProtection="1">
      <alignment horizontal="center" vertical="center" wrapText="1"/>
    </xf>
    <xf numFmtId="0" fontId="6" fillId="0" borderId="21" xfId="8" applyNumberFormat="1" applyFont="1" applyFill="1" applyBorder="1" applyAlignment="1" applyProtection="1">
      <alignment horizontal="center" vertical="center" wrapText="1"/>
    </xf>
    <xf numFmtId="0" fontId="5" fillId="0" borderId="14" xfId="8" applyNumberFormat="1" applyFont="1" applyFill="1" applyBorder="1" applyAlignment="1" applyProtection="1">
      <alignment horizontal="center" vertical="center" wrapText="1"/>
    </xf>
    <xf numFmtId="0" fontId="5" fillId="0" borderId="13" xfId="8" applyNumberFormat="1" applyFont="1" applyFill="1" applyBorder="1" applyAlignment="1" applyProtection="1">
      <alignment horizontal="center" vertical="center" wrapText="1"/>
    </xf>
    <xf numFmtId="0" fontId="40" fillId="0" borderId="25" xfId="8" applyNumberFormat="1" applyFont="1" applyFill="1" applyBorder="1" applyAlignment="1" applyProtection="1">
      <alignment horizontal="center" vertical="center" wrapText="1"/>
    </xf>
    <xf numFmtId="0" fontId="40" fillId="0" borderId="24" xfId="8" applyNumberFormat="1" applyFont="1" applyFill="1" applyBorder="1" applyAlignment="1" applyProtection="1">
      <alignment horizontal="center" vertical="center" wrapText="1"/>
    </xf>
    <xf numFmtId="0" fontId="5" fillId="0" borderId="17" xfId="8" applyNumberFormat="1" applyFont="1" applyFill="1" applyBorder="1" applyAlignment="1" applyProtection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5" fillId="0" borderId="20" xfId="8" applyNumberFormat="1" applyFont="1" applyFill="1" applyBorder="1" applyAlignment="1" applyProtection="1">
      <alignment horizontal="center" vertical="center" wrapText="1"/>
    </xf>
    <xf numFmtId="0" fontId="5" fillId="0" borderId="15" xfId="8" applyNumberFormat="1" applyFont="1" applyFill="1" applyBorder="1" applyAlignment="1" applyProtection="1">
      <alignment horizontal="center" vertical="center"/>
    </xf>
    <xf numFmtId="0" fontId="5" fillId="0" borderId="21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wrapText="1"/>
    </xf>
    <xf numFmtId="0" fontId="5" fillId="0" borderId="23" xfId="8" applyNumberFormat="1" applyFont="1" applyFill="1" applyBorder="1" applyAlignment="1" applyProtection="1">
      <alignment horizontal="center" vertical="center" wrapText="1"/>
    </xf>
    <xf numFmtId="0" fontId="5" fillId="0" borderId="25" xfId="8" applyNumberFormat="1" applyFont="1" applyFill="1" applyBorder="1" applyAlignment="1" applyProtection="1">
      <alignment horizontal="center" vertical="center"/>
    </xf>
    <xf numFmtId="0" fontId="5" fillId="0" borderId="24" xfId="8" applyNumberFormat="1" applyFont="1" applyFill="1" applyBorder="1" applyAlignment="1" applyProtection="1">
      <alignment horizontal="center" vertical="center"/>
    </xf>
    <xf numFmtId="0" fontId="5" fillId="0" borderId="16" xfId="8" applyNumberFormat="1" applyFont="1" applyFill="1" applyBorder="1" applyAlignment="1" applyProtection="1">
      <alignment horizontal="center" vertical="center" textRotation="255"/>
    </xf>
    <xf numFmtId="0" fontId="5" fillId="0" borderId="19" xfId="8" applyNumberFormat="1" applyFont="1" applyFill="1" applyBorder="1" applyAlignment="1" applyProtection="1">
      <alignment horizontal="center" vertical="center" textRotation="255"/>
    </xf>
    <xf numFmtId="0" fontId="5" fillId="0" borderId="23" xfId="8" applyNumberFormat="1" applyFont="1" applyFill="1" applyBorder="1" applyAlignment="1" applyProtection="1">
      <alignment horizontal="center" vertical="center" textRotation="255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26" xfId="269" applyNumberFormat="1" applyFont="1" applyFill="1" applyBorder="1" applyAlignment="1" applyProtection="1">
      <alignment horizontal="center" vertical="center"/>
    </xf>
    <xf numFmtId="0" fontId="5" fillId="0" borderId="27" xfId="269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horizontal="center" vertical="center"/>
    </xf>
    <xf numFmtId="0" fontId="5" fillId="0" borderId="29" xfId="269" applyNumberFormat="1" applyFont="1" applyFill="1" applyBorder="1" applyAlignment="1" applyProtection="1">
      <alignment horizontal="center" vertical="center"/>
    </xf>
    <xf numFmtId="0" fontId="5" fillId="0" borderId="25" xfId="8" applyNumberFormat="1" applyFont="1" applyFill="1" applyBorder="1" applyAlignment="1" applyProtection="1">
      <alignment horizontal="center" vertical="center" wrapText="1"/>
    </xf>
    <xf numFmtId="0" fontId="5" fillId="0" borderId="26" xfId="8" applyNumberFormat="1" applyFont="1" applyFill="1" applyBorder="1" applyAlignment="1" applyProtection="1">
      <alignment horizontal="center" vertical="center" wrapText="1"/>
    </xf>
    <xf numFmtId="0" fontId="5" fillId="0" borderId="14" xfId="103" applyNumberFormat="1" applyFont="1" applyFill="1" applyBorder="1" applyAlignment="1" applyProtection="1">
      <alignment horizontal="center" vertical="center" wrapText="1"/>
    </xf>
    <xf numFmtId="0" fontId="5" fillId="0" borderId="13" xfId="103" applyNumberFormat="1" applyFont="1" applyFill="1" applyBorder="1" applyAlignment="1" applyProtection="1">
      <alignment horizontal="center" vertical="center"/>
    </xf>
    <xf numFmtId="0" fontId="5" fillId="0" borderId="15" xfId="103" applyNumberFormat="1" applyFont="1" applyFill="1" applyBorder="1" applyAlignment="1" applyProtection="1">
      <alignment horizontal="center" vertical="center"/>
    </xf>
    <xf numFmtId="0" fontId="5" fillId="0" borderId="21" xfId="103" applyNumberFormat="1" applyFont="1" applyFill="1" applyBorder="1" applyAlignment="1" applyProtection="1">
      <alignment horizontal="center" vertical="center"/>
    </xf>
    <xf numFmtId="0" fontId="5" fillId="0" borderId="17" xfId="103" applyNumberFormat="1" applyFont="1" applyFill="1" applyBorder="1" applyAlignment="1" applyProtection="1">
      <alignment horizontal="center" vertical="center"/>
    </xf>
    <xf numFmtId="0" fontId="5" fillId="0" borderId="1" xfId="103" applyNumberFormat="1" applyFont="1" applyFill="1" applyBorder="1" applyAlignment="1" applyProtection="1">
      <alignment horizontal="center" vertical="center"/>
    </xf>
    <xf numFmtId="0" fontId="5" fillId="0" borderId="14" xfId="8" applyNumberFormat="1" applyFont="1" applyFill="1" applyBorder="1" applyAlignment="1" applyProtection="1">
      <alignment horizontal="center" vertical="center"/>
    </xf>
    <xf numFmtId="0" fontId="5" fillId="0" borderId="13" xfId="8" applyNumberFormat="1" applyFont="1" applyFill="1" applyBorder="1" applyAlignment="1" applyProtection="1">
      <alignment horizontal="center" vertical="center"/>
    </xf>
    <xf numFmtId="0" fontId="6" fillId="0" borderId="25" xfId="8" applyNumberFormat="1" applyFont="1" applyFill="1" applyBorder="1" applyAlignment="1" applyProtection="1">
      <alignment horizontal="center" vertical="center"/>
    </xf>
    <xf numFmtId="0" fontId="6" fillId="0" borderId="24" xfId="8" applyNumberFormat="1" applyFont="1" applyFill="1" applyBorder="1" applyAlignment="1" applyProtection="1">
      <alignment horizontal="center" vertical="center"/>
    </xf>
    <xf numFmtId="0" fontId="6" fillId="0" borderId="16" xfId="8" applyNumberFormat="1" applyFont="1" applyFill="1" applyBorder="1" applyAlignment="1" applyProtection="1">
      <alignment horizontal="center" vertical="center"/>
    </xf>
    <xf numFmtId="0" fontId="6" fillId="0" borderId="23" xfId="8" applyNumberFormat="1" applyFont="1" applyFill="1" applyBorder="1" applyAlignment="1" applyProtection="1">
      <alignment horizontal="center" vertical="center"/>
    </xf>
    <xf numFmtId="0" fontId="6" fillId="0" borderId="14" xfId="8" applyNumberFormat="1" applyFont="1" applyFill="1" applyBorder="1" applyAlignment="1" applyProtection="1">
      <alignment horizontal="center" vertical="center"/>
    </xf>
    <xf numFmtId="0" fontId="6" fillId="0" borderId="13" xfId="8" applyNumberFormat="1" applyFont="1" applyFill="1" applyBorder="1" applyAlignment="1" applyProtection="1">
      <alignment horizontal="center" vertical="center"/>
    </xf>
    <xf numFmtId="178" fontId="5" fillId="0" borderId="0" xfId="8" applyNumberFormat="1" applyFont="1" applyFill="1" applyBorder="1" applyAlignment="1" applyProtection="1">
      <alignment horizontal="right" vertical="center"/>
    </xf>
    <xf numFmtId="178" fontId="5" fillId="0" borderId="13" xfId="8" applyNumberFormat="1" applyFont="1" applyFill="1" applyBorder="1" applyAlignment="1" applyProtection="1">
      <alignment horizontal="right" vertical="center"/>
    </xf>
    <xf numFmtId="178" fontId="44" fillId="0" borderId="22" xfId="8" applyNumberFormat="1" applyFont="1" applyFill="1" applyBorder="1" applyAlignment="1" applyProtection="1">
      <alignment horizontal="right" vertical="center"/>
    </xf>
    <xf numFmtId="178" fontId="44" fillId="0" borderId="0" xfId="8" applyNumberFormat="1" applyFont="1" applyFill="1" applyBorder="1" applyAlignment="1" applyProtection="1">
      <alignment horizontal="right" vertical="center"/>
    </xf>
    <xf numFmtId="178" fontId="44" fillId="0" borderId="21" xfId="8" applyNumberFormat="1" applyFont="1" applyFill="1" applyBorder="1" applyAlignment="1" applyProtection="1">
      <alignment horizontal="right" vertical="center"/>
    </xf>
    <xf numFmtId="178" fontId="44" fillId="0" borderId="13" xfId="8" applyNumberFormat="1" applyFont="1" applyFill="1" applyBorder="1" applyAlignment="1" applyProtection="1">
      <alignment horizontal="right" vertical="center"/>
    </xf>
    <xf numFmtId="0" fontId="5" fillId="0" borderId="14" xfId="8" applyNumberFormat="1" applyFont="1" applyFill="1" applyBorder="1" applyAlignment="1" applyProtection="1">
      <alignment horizontal="center" vertical="center" textRotation="255"/>
    </xf>
    <xf numFmtId="0" fontId="5" fillId="0" borderId="0" xfId="8" applyNumberFormat="1" applyFont="1" applyFill="1" applyBorder="1" applyAlignment="1" applyProtection="1">
      <alignment horizontal="center" vertical="center" textRotation="255"/>
    </xf>
    <xf numFmtId="0" fontId="5" fillId="0" borderId="13" xfId="8" applyNumberFormat="1" applyFont="1" applyFill="1" applyBorder="1" applyAlignment="1" applyProtection="1">
      <alignment horizontal="center" vertical="center" textRotation="255"/>
    </xf>
    <xf numFmtId="178" fontId="5" fillId="0" borderId="28" xfId="8" applyNumberFormat="1" applyFont="1" applyFill="1" applyBorder="1" applyAlignment="1" applyProtection="1">
      <alignment horizontal="right" vertical="center"/>
    </xf>
    <xf numFmtId="0" fontId="5" fillId="34" borderId="17" xfId="269" applyNumberFormat="1" applyFont="1" applyFill="1" applyBorder="1" applyAlignment="1" applyProtection="1">
      <alignment horizontal="center" vertical="center"/>
    </xf>
    <xf numFmtId="0" fontId="5" fillId="34" borderId="1" xfId="269" applyNumberFormat="1" applyFont="1" applyFill="1" applyBorder="1" applyAlignment="1" applyProtection="1">
      <alignment horizontal="center" vertical="center"/>
    </xf>
    <xf numFmtId="0" fontId="5" fillId="34" borderId="14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/>
    </xf>
    <xf numFmtId="0" fontId="5" fillId="34" borderId="13" xfId="269" applyNumberFormat="1" applyFont="1" applyFill="1" applyBorder="1" applyAlignment="1" applyProtection="1">
      <alignment horizontal="center" vertical="center"/>
    </xf>
    <xf numFmtId="0" fontId="5" fillId="34" borderId="23" xfId="269" applyNumberFormat="1" applyFont="1" applyFill="1" applyBorder="1" applyAlignment="1" applyProtection="1">
      <alignment horizontal="center" vertical="center"/>
    </xf>
    <xf numFmtId="0" fontId="5" fillId="34" borderId="16" xfId="269" applyNumberFormat="1" applyFont="1" applyFill="1" applyBorder="1" applyAlignment="1" applyProtection="1">
      <alignment horizontal="center" vertical="center" wrapText="1"/>
    </xf>
    <xf numFmtId="0" fontId="5" fillId="34" borderId="23" xfId="269" applyNumberFormat="1" applyFont="1" applyFill="1" applyBorder="1" applyAlignment="1" applyProtection="1">
      <alignment horizontal="center" vertical="center" wrapText="1"/>
    </xf>
    <xf numFmtId="0" fontId="5" fillId="34" borderId="25" xfId="269" applyNumberFormat="1" applyFont="1" applyFill="1" applyBorder="1" applyAlignment="1" applyProtection="1">
      <alignment horizontal="center" vertical="center"/>
    </xf>
    <xf numFmtId="0" fontId="5" fillId="34" borderId="24" xfId="269" applyNumberFormat="1" applyFont="1" applyFill="1" applyBorder="1" applyAlignment="1" applyProtection="1">
      <alignment horizontal="center" vertical="center"/>
    </xf>
    <xf numFmtId="0" fontId="5" fillId="34" borderId="0" xfId="271" applyNumberFormat="1" applyFont="1" applyFill="1" applyBorder="1" applyAlignment="1" applyProtection="1">
      <alignment horizontal="left" vertical="center" indent="2"/>
    </xf>
    <xf numFmtId="0" fontId="5" fillId="34" borderId="19" xfId="271" applyNumberFormat="1" applyFont="1" applyFill="1" applyBorder="1" applyAlignment="1" applyProtection="1">
      <alignment horizontal="left" vertical="center" indent="2"/>
    </xf>
    <xf numFmtId="0" fontId="5" fillId="34" borderId="15" xfId="269" applyNumberFormat="1" applyFont="1" applyFill="1" applyBorder="1" applyAlignment="1" applyProtection="1">
      <alignment horizontal="center" vertical="center" wrapText="1"/>
    </xf>
    <xf numFmtId="0" fontId="5" fillId="34" borderId="21" xfId="269" applyNumberFormat="1" applyFont="1" applyFill="1" applyBorder="1" applyAlignment="1" applyProtection="1">
      <alignment horizontal="center" vertical="center" wrapText="1"/>
    </xf>
    <xf numFmtId="0" fontId="5" fillId="34" borderId="20" xfId="269" applyNumberFormat="1" applyFont="1" applyFill="1" applyBorder="1" applyAlignment="1" applyProtection="1">
      <alignment horizontal="center" vertical="center"/>
    </xf>
    <xf numFmtId="0" fontId="5" fillId="34" borderId="0" xfId="271" applyNumberFormat="1" applyFont="1" applyFill="1" applyBorder="1" applyAlignment="1" applyProtection="1">
      <alignment horizontal="left" vertical="center" indent="1"/>
    </xf>
    <xf numFmtId="0" fontId="5" fillId="34" borderId="19" xfId="271" applyNumberFormat="1" applyFont="1" applyFill="1" applyBorder="1" applyAlignment="1" applyProtection="1">
      <alignment horizontal="left" vertical="center" indent="1"/>
    </xf>
    <xf numFmtId="0" fontId="5" fillId="0" borderId="18" xfId="269" applyNumberFormat="1" applyFont="1" applyFill="1" applyBorder="1" applyAlignment="1" applyProtection="1">
      <alignment horizontal="center" vertical="center" wrapText="1"/>
    </xf>
    <xf numFmtId="0" fontId="5" fillId="0" borderId="17" xfId="271" applyNumberFormat="1" applyFont="1" applyFill="1" applyBorder="1" applyAlignment="1" applyProtection="1">
      <alignment horizontal="center" vertical="center"/>
    </xf>
    <xf numFmtId="0" fontId="5" fillId="0" borderId="1" xfId="271" applyNumberFormat="1" applyFont="1" applyFill="1" applyBorder="1" applyAlignment="1" applyProtection="1">
      <alignment horizontal="center" vertical="center"/>
    </xf>
    <xf numFmtId="0" fontId="54" fillId="0" borderId="1" xfId="271" applyNumberFormat="1" applyFont="1" applyFill="1" applyBorder="1" applyAlignment="1">
      <alignment vertical="center"/>
    </xf>
    <xf numFmtId="178" fontId="5" fillId="0" borderId="18" xfId="269" applyNumberFormat="1" applyFont="1" applyFill="1" applyBorder="1" applyAlignment="1" applyProtection="1">
      <alignment horizontal="center" vertical="center" wrapText="1"/>
    </xf>
    <xf numFmtId="178" fontId="5" fillId="0" borderId="18" xfId="269" applyNumberFormat="1" applyFont="1" applyFill="1" applyBorder="1" applyAlignment="1" applyProtection="1">
      <alignment horizontal="center" vertical="center"/>
    </xf>
    <xf numFmtId="178" fontId="5" fillId="0" borderId="17" xfId="269" applyNumberFormat="1" applyFont="1" applyFill="1" applyBorder="1" applyAlignment="1" applyProtection="1">
      <alignment horizontal="center" vertical="center"/>
    </xf>
    <xf numFmtId="0" fontId="6" fillId="34" borderId="19" xfId="271" applyNumberFormat="1" applyFont="1" applyFill="1" applyBorder="1" applyAlignment="1">
      <alignment horizontal="left" vertical="center" shrinkToFit="1"/>
    </xf>
    <xf numFmtId="0" fontId="6" fillId="34" borderId="26" xfId="271" applyNumberFormat="1" applyFont="1" applyFill="1" applyBorder="1" applyAlignment="1">
      <alignment horizontal="left" vertical="center"/>
    </xf>
    <xf numFmtId="0" fontId="6" fillId="34" borderId="22" xfId="271" quotePrefix="1" applyNumberFormat="1" applyFont="1" applyFill="1" applyBorder="1" applyAlignment="1">
      <alignment horizontal="right" vertical="center"/>
    </xf>
    <xf numFmtId="2" fontId="6" fillId="34" borderId="0" xfId="2" applyNumberFormat="1" applyFont="1" applyFill="1" applyAlignment="1">
      <alignment horizontal="right" vertical="center"/>
    </xf>
    <xf numFmtId="2" fontId="6" fillId="34" borderId="19" xfId="2" applyNumberFormat="1" applyFont="1" applyFill="1" applyBorder="1" applyAlignment="1">
      <alignment horizontal="right" vertical="center"/>
    </xf>
    <xf numFmtId="2" fontId="6" fillId="34" borderId="0" xfId="2" quotePrefix="1" applyNumberFormat="1" applyFont="1" applyFill="1" applyAlignment="1">
      <alignment horizontal="right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20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vertical="center" shrinkToFit="1"/>
    </xf>
    <xf numFmtId="0" fontId="5" fillId="0" borderId="13" xfId="269" applyNumberFormat="1" applyFont="1" applyFill="1" applyBorder="1" applyAlignment="1" applyProtection="1">
      <alignment horizontal="left"/>
    </xf>
    <xf numFmtId="0" fontId="3" fillId="0" borderId="13" xfId="269" applyNumberFormat="1" applyFont="1" applyFill="1" applyBorder="1" applyAlignment="1" applyProtection="1">
      <alignment horizontal="left"/>
    </xf>
    <xf numFmtId="0" fontId="5" fillId="0" borderId="1" xfId="269" applyNumberFormat="1" applyFont="1" applyFill="1" applyBorder="1" applyAlignment="1" applyProtection="1">
      <alignment horizontal="center" vertical="center" shrinkToFit="1"/>
    </xf>
    <xf numFmtId="0" fontId="5" fillId="0" borderId="20" xfId="269" applyNumberFormat="1" applyFont="1" applyFill="1" applyBorder="1" applyAlignment="1" applyProtection="1">
      <alignment horizontal="center" vertical="center" shrinkToFit="1"/>
    </xf>
    <xf numFmtId="0" fontId="5" fillId="0" borderId="16" xfId="269" applyNumberFormat="1" applyFont="1" applyFill="1" applyBorder="1" applyAlignment="1" applyProtection="1">
      <alignment vertical="center" wrapText="1"/>
    </xf>
    <xf numFmtId="0" fontId="5" fillId="0" borderId="19" xfId="269" applyNumberFormat="1" applyFont="1" applyFill="1" applyBorder="1" applyAlignment="1" applyProtection="1">
      <alignment vertical="center" wrapText="1"/>
    </xf>
    <xf numFmtId="0" fontId="5" fillId="0" borderId="23" xfId="269" applyNumberFormat="1" applyFont="1" applyFill="1" applyBorder="1" applyAlignment="1" applyProtection="1">
      <alignment vertical="center" wrapText="1"/>
    </xf>
    <xf numFmtId="0" fontId="5" fillId="0" borderId="14" xfId="269" applyNumberFormat="1" applyFont="1" applyFill="1" applyBorder="1" applyAlignment="1" applyProtection="1">
      <alignment horizontal="distributed" vertical="center" indent="2"/>
    </xf>
    <xf numFmtId="0" fontId="5" fillId="0" borderId="16" xfId="269" applyNumberFormat="1" applyFont="1" applyFill="1" applyBorder="1" applyAlignment="1" applyProtection="1">
      <alignment horizontal="distributed" vertical="center" indent="2"/>
    </xf>
    <xf numFmtId="0" fontId="5" fillId="0" borderId="0" xfId="269" applyNumberFormat="1" applyFont="1" applyFill="1" applyBorder="1" applyAlignment="1" applyProtection="1">
      <alignment horizontal="distributed" vertical="center" indent="2"/>
    </xf>
    <xf numFmtId="0" fontId="5" fillId="0" borderId="19" xfId="269" applyNumberFormat="1" applyFont="1" applyFill="1" applyBorder="1" applyAlignment="1" applyProtection="1">
      <alignment horizontal="distributed" vertical="center" indent="2"/>
    </xf>
    <xf numFmtId="0" fontId="5" fillId="0" borderId="13" xfId="269" applyNumberFormat="1" applyFont="1" applyFill="1" applyBorder="1" applyAlignment="1" applyProtection="1">
      <alignment horizontal="distributed" vertical="center" indent="2"/>
    </xf>
    <xf numFmtId="0" fontId="5" fillId="0" borderId="23" xfId="269" applyNumberFormat="1" applyFont="1" applyFill="1" applyBorder="1" applyAlignment="1" applyProtection="1">
      <alignment horizontal="distributed" vertical="center" indent="2"/>
    </xf>
    <xf numFmtId="0" fontId="5" fillId="0" borderId="16" xfId="269" applyNumberFormat="1" applyFont="1" applyFill="1" applyBorder="1" applyAlignment="1" applyProtection="1">
      <alignment horizontal="center" vertical="center" textRotation="255"/>
    </xf>
    <xf numFmtId="0" fontId="5" fillId="0" borderId="19" xfId="269" applyNumberFormat="1" applyFont="1" applyFill="1" applyBorder="1" applyAlignment="1" applyProtection="1">
      <alignment horizontal="center" vertical="center" textRotation="255"/>
    </xf>
    <xf numFmtId="0" fontId="5" fillId="0" borderId="23" xfId="269" applyNumberFormat="1" applyFont="1" applyFill="1" applyBorder="1" applyAlignment="1" applyProtection="1">
      <alignment horizontal="center" vertical="center" textRotation="255"/>
    </xf>
    <xf numFmtId="0" fontId="5" fillId="0" borderId="14" xfId="269" applyNumberFormat="1" applyFont="1" applyFill="1" applyBorder="1" applyAlignment="1" applyProtection="1">
      <alignment horizontal="distributed" vertical="center" indent="3"/>
    </xf>
    <xf numFmtId="0" fontId="5" fillId="0" borderId="16" xfId="269" applyNumberFormat="1" applyFont="1" applyFill="1" applyBorder="1" applyAlignment="1" applyProtection="1">
      <alignment horizontal="distributed" vertical="center" indent="3"/>
    </xf>
    <xf numFmtId="0" fontId="5" fillId="0" borderId="13" xfId="269" applyNumberFormat="1" applyFont="1" applyFill="1" applyBorder="1" applyAlignment="1" applyProtection="1">
      <alignment horizontal="distributed" vertical="center" indent="3"/>
    </xf>
    <xf numFmtId="0" fontId="5" fillId="0" borderId="23" xfId="269" applyNumberFormat="1" applyFont="1" applyFill="1" applyBorder="1" applyAlignment="1" applyProtection="1">
      <alignment horizontal="distributed" vertical="center" indent="3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21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9" xfId="269" applyNumberFormat="1" applyFont="1" applyFill="1" applyBorder="1" applyAlignment="1">
      <alignment horizontal="center" vertical="center"/>
    </xf>
    <xf numFmtId="0" fontId="40" fillId="0" borderId="25" xfId="269" applyNumberFormat="1" applyFont="1" applyFill="1" applyBorder="1" applyAlignment="1">
      <alignment horizontal="center" vertical="center"/>
    </xf>
    <xf numFmtId="0" fontId="40" fillId="0" borderId="24" xfId="269" applyNumberFormat="1" applyFont="1" applyFill="1" applyBorder="1" applyAlignment="1">
      <alignment horizontal="center" vertical="center"/>
    </xf>
    <xf numFmtId="0" fontId="5" fillId="0" borderId="25" xfId="269" applyNumberFormat="1" applyFont="1" applyFill="1" applyBorder="1" applyAlignment="1">
      <alignment horizontal="center" vertical="center"/>
    </xf>
    <xf numFmtId="0" fontId="5" fillId="0" borderId="24" xfId="269" applyNumberFormat="1" applyFont="1" applyFill="1" applyBorder="1" applyAlignment="1">
      <alignment horizontal="center" vertical="center"/>
    </xf>
    <xf numFmtId="0" fontId="5" fillId="0" borderId="25" xfId="269" applyNumberFormat="1" applyFont="1" applyFill="1" applyBorder="1" applyAlignment="1">
      <alignment horizontal="center" vertical="center" wrapText="1"/>
    </xf>
    <xf numFmtId="0" fontId="5" fillId="0" borderId="14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18" xfId="269" applyNumberFormat="1" applyFont="1" applyFill="1" applyBorder="1" applyAlignment="1">
      <alignment horizontal="center" vertical="center" wrapText="1"/>
    </xf>
    <xf numFmtId="0" fontId="5" fillId="0" borderId="18" xfId="269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20" xfId="2" applyNumberFormat="1" applyFont="1" applyFill="1" applyBorder="1" applyAlignment="1">
      <alignment horizontal="center" vertical="center"/>
    </xf>
    <xf numFmtId="0" fontId="5" fillId="0" borderId="18" xfId="2" applyNumberFormat="1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23" xfId="269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>
      <alignment horizontal="center" vertical="center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1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 3" xfId="270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14</xdr:row>
      <xdr:rowOff>0</xdr:rowOff>
    </xdr:from>
    <xdr:to>
      <xdr:col>3</xdr:col>
      <xdr:colOff>0</xdr:colOff>
      <xdr:row>15</xdr:row>
      <xdr:rowOff>11257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219450" y="2286000"/>
          <a:ext cx="114300" cy="201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A48"/>
  <sheetViews>
    <sheetView tabSelected="1" zoomScale="115" zoomScaleNormal="115" workbookViewId="0"/>
  </sheetViews>
  <sheetFormatPr defaultRowHeight="13.5"/>
  <sheetData>
    <row r="1" spans="1:1">
      <c r="A1" t="s">
        <v>827</v>
      </c>
    </row>
    <row r="2" spans="1:1">
      <c r="A2" s="471" t="s">
        <v>780</v>
      </c>
    </row>
    <row r="3" spans="1:1">
      <c r="A3" s="471" t="s">
        <v>781</v>
      </c>
    </row>
    <row r="4" spans="1:1">
      <c r="A4" s="471" t="s">
        <v>782</v>
      </c>
    </row>
    <row r="5" spans="1:1">
      <c r="A5" s="471" t="s">
        <v>783</v>
      </c>
    </row>
    <row r="6" spans="1:1">
      <c r="A6" s="471" t="s">
        <v>784</v>
      </c>
    </row>
    <row r="7" spans="1:1">
      <c r="A7" s="471" t="s">
        <v>785</v>
      </c>
    </row>
    <row r="8" spans="1:1">
      <c r="A8" s="471" t="s">
        <v>786</v>
      </c>
    </row>
    <row r="9" spans="1:1">
      <c r="A9" s="471" t="s">
        <v>787</v>
      </c>
    </row>
    <row r="10" spans="1:1">
      <c r="A10" s="471" t="s">
        <v>788</v>
      </c>
    </row>
    <row r="11" spans="1:1">
      <c r="A11" s="471" t="s">
        <v>789</v>
      </c>
    </row>
    <row r="12" spans="1:1">
      <c r="A12" s="471" t="s">
        <v>790</v>
      </c>
    </row>
    <row r="13" spans="1:1">
      <c r="A13" s="471" t="s">
        <v>791</v>
      </c>
    </row>
    <row r="14" spans="1:1">
      <c r="A14" s="471" t="s">
        <v>792</v>
      </c>
    </row>
    <row r="15" spans="1:1">
      <c r="A15" s="471" t="s">
        <v>793</v>
      </c>
    </row>
    <row r="16" spans="1:1">
      <c r="A16" s="471" t="s">
        <v>794</v>
      </c>
    </row>
    <row r="17" spans="1:1">
      <c r="A17" s="471" t="s">
        <v>795</v>
      </c>
    </row>
    <row r="18" spans="1:1">
      <c r="A18" s="471" t="s">
        <v>796</v>
      </c>
    </row>
    <row r="19" spans="1:1">
      <c r="A19" s="471" t="s">
        <v>797</v>
      </c>
    </row>
    <row r="20" spans="1:1">
      <c r="A20" s="471" t="s">
        <v>798</v>
      </c>
    </row>
    <row r="21" spans="1:1">
      <c r="A21" s="471" t="s">
        <v>799</v>
      </c>
    </row>
    <row r="22" spans="1:1">
      <c r="A22" s="471" t="s">
        <v>800</v>
      </c>
    </row>
    <row r="23" spans="1:1">
      <c r="A23" s="471" t="s">
        <v>801</v>
      </c>
    </row>
    <row r="24" spans="1:1">
      <c r="A24" s="471" t="s">
        <v>802</v>
      </c>
    </row>
    <row r="25" spans="1:1">
      <c r="A25" s="471" t="s">
        <v>803</v>
      </c>
    </row>
    <row r="26" spans="1:1">
      <c r="A26" s="471" t="s">
        <v>804</v>
      </c>
    </row>
    <row r="27" spans="1:1">
      <c r="A27" s="471" t="s">
        <v>805</v>
      </c>
    </row>
    <row r="28" spans="1:1">
      <c r="A28" s="471" t="s">
        <v>806</v>
      </c>
    </row>
    <row r="29" spans="1:1">
      <c r="A29" s="471" t="s">
        <v>807</v>
      </c>
    </row>
    <row r="30" spans="1:1">
      <c r="A30" s="471" t="s">
        <v>808</v>
      </c>
    </row>
    <row r="31" spans="1:1">
      <c r="A31" s="471" t="s">
        <v>809</v>
      </c>
    </row>
    <row r="32" spans="1:1">
      <c r="A32" s="471" t="s">
        <v>810</v>
      </c>
    </row>
    <row r="33" spans="1:1">
      <c r="A33" s="471" t="s">
        <v>811</v>
      </c>
    </row>
    <row r="34" spans="1:1">
      <c r="A34" s="471" t="s">
        <v>812</v>
      </c>
    </row>
    <row r="35" spans="1:1">
      <c r="A35" s="471" t="s">
        <v>813</v>
      </c>
    </row>
    <row r="36" spans="1:1">
      <c r="A36" s="471" t="s">
        <v>814</v>
      </c>
    </row>
    <row r="37" spans="1:1">
      <c r="A37" s="471" t="s">
        <v>815</v>
      </c>
    </row>
    <row r="38" spans="1:1">
      <c r="A38" s="471" t="s">
        <v>816</v>
      </c>
    </row>
    <row r="39" spans="1:1">
      <c r="A39" s="471" t="s">
        <v>817</v>
      </c>
    </row>
    <row r="40" spans="1:1">
      <c r="A40" s="471" t="s">
        <v>818</v>
      </c>
    </row>
    <row r="41" spans="1:1">
      <c r="A41" s="471" t="s">
        <v>819</v>
      </c>
    </row>
    <row r="42" spans="1:1">
      <c r="A42" s="471" t="s">
        <v>820</v>
      </c>
    </row>
    <row r="43" spans="1:1">
      <c r="A43" s="471" t="s">
        <v>821</v>
      </c>
    </row>
    <row r="44" spans="1:1">
      <c r="A44" s="471" t="s">
        <v>822</v>
      </c>
    </row>
    <row r="45" spans="1:1">
      <c r="A45" s="471" t="s">
        <v>823</v>
      </c>
    </row>
    <row r="46" spans="1:1">
      <c r="A46" s="471" t="s">
        <v>824</v>
      </c>
    </row>
    <row r="47" spans="1:1">
      <c r="A47" s="471" t="s">
        <v>825</v>
      </c>
    </row>
    <row r="48" spans="1:1">
      <c r="A48" s="471" t="s">
        <v>826</v>
      </c>
    </row>
  </sheetData>
  <phoneticPr fontId="2"/>
  <hyperlinks>
    <hyperlink ref="A2" location="'10-1'!A1" display="10-1. 市内教育機関の状況"/>
    <hyperlink ref="A3" location="'10-2'!A1" display="10-2. 幼稚園の状況"/>
    <hyperlink ref="A4" location="'10-3'!A1" display="10-3. 認定こども園（１号）の状況"/>
    <hyperlink ref="A5" location="'10-4'!A1" display="10-4. 市立小学校の状況"/>
    <hyperlink ref="A6" location="'10-5'!A1" display="10-5. 市立小学校別児童数・学級数・児童１人当り施設面積"/>
    <hyperlink ref="A7" location="'10-6'!A1" display="10-6. 特別支援教育の状況"/>
    <hyperlink ref="A8" location="'10-7'!A1" display="10-7. 市立中学校の状況"/>
    <hyperlink ref="A9" location="'10-8'!A1" display="10-8. 市立中学校別生徒数・学級数・生徒１人当り施設面積"/>
    <hyperlink ref="A10" location="'10-9'!A1" display="10-9. 市立小・中学校児童・生徒１人当りの教育費（公費負担分）"/>
    <hyperlink ref="A11" location="'10-10'!A1" display="10-10. 市立小・中学校就学援助費受給者数"/>
    <hyperlink ref="A12" location="'10-11'!A1" display="10-11. 市立中学校卒業者の進路状況"/>
    <hyperlink ref="A13" location="'10-12'!A1" display="10-12. 市立小・中学校保健関係職員数"/>
    <hyperlink ref="A14" location="'10-13'!A1" display="10-13. 市立小・中学校児童・生徒の体位平均値"/>
    <hyperlink ref="A15" location="'10-14'!A1" display="10-14. 学校給食センターの概要"/>
    <hyperlink ref="A16" location="'10-15'!A1" display="10-15. 学校給食の実施状況"/>
    <hyperlink ref="A17" location="'10-16'!A1" display="10-16. １人１食当りの給食基準額"/>
    <hyperlink ref="A18" location="'10-17'!A1" display="10-17. 市内の高等学校の状況"/>
    <hyperlink ref="A19" location="'10-18'!A1" display="10-18. 市内高等学校別入学者・生徒数・教員数"/>
    <hyperlink ref="A20" location="'10-19(1)'!A1" display="10-19. 大学の概況　（1）文教大学"/>
    <hyperlink ref="A21" location="'10-19(2)'!A1" display="10-19. 大学の概況　（2）埼玉県立大学"/>
    <hyperlink ref="A22" location="'10-20'!A1" display="10-20. 生涯学習施設等の概要"/>
    <hyperlink ref="A23" location="'10-21'!A1" display="10-21. 越谷コミュニティセンター施設の概要"/>
    <hyperlink ref="A24" location="'10-22'!A1" display="10-22. 地区センター・公民館利用状況"/>
    <hyperlink ref="A25" location="'10-23'!A1" display="10-23. 地区センター・公民館別利用状況"/>
    <hyperlink ref="A26" location="'10-24'!A1" display="10-24. 越谷コミュニティセンター利用状況"/>
    <hyperlink ref="A27" location="'10-25'!A1" display="10-25. 交流館別利用状況"/>
    <hyperlink ref="A28" location="'10-26'!A1" display="10-26. 北部市民会館利用状況"/>
    <hyperlink ref="A29" location="'10-27'!A1" display="10-27. 中央市民会館利用状況"/>
    <hyperlink ref="A30" location="'10-28'!A1" display="10-28. 市民活動支援センター利用状況"/>
    <hyperlink ref="A31" location="'10-29'!A1" display="10-29. 日本文化伝承の館「こしがや能楽堂」利用状況"/>
    <hyperlink ref="A32" location="'10-30'!A1" display="10-30. 図書館分類別蔵書冊数"/>
    <hyperlink ref="A33" location="'10-31'!A1" display="10-31. 図書館サービス指標"/>
    <hyperlink ref="A34" location="'10-32(1)'!A1" display="10-32. 図書館利用状況　（1）本　館"/>
    <hyperlink ref="A35" location="'10-32(2)'!A1" display="10-32. 図書館利用状況　（2）北部市民会館図書室"/>
    <hyperlink ref="A36" location="'10-32(3)'!A1" display="10-32. 図書館利用状況　（3）南部図書室"/>
    <hyperlink ref="A37" location="'10-32(4)'!A1" display="10-32. 図書館利用状況　（4）中央図書室"/>
    <hyperlink ref="A38" location="'10-32(5)'!A1" display="10-32. 図書館利用状況　（5）団体貸出（配本所を含む）"/>
    <hyperlink ref="A39" location="'10-33'!A1" display="10-33. 移動図書館「しらこばと号」利用状況"/>
    <hyperlink ref="A40" location="'10-34(1)'!A1" display="10-34. 科学技術体験センター「ミラクル」利用状況　（1）入館者数"/>
    <hyperlink ref="A41" location="'10-34(2)'!A1" display="10-34. 科学技術体験センター「ミラクル」利用状況　（2）事業体験者数"/>
    <hyperlink ref="A42" location="'10-35'!A1" display="10-35. 分収造林「越谷市ふれあいの森」"/>
    <hyperlink ref="A43" location="'10-36'!A1" display="10-36. 越谷市の文化財件数"/>
    <hyperlink ref="A44" location="'10-37(1)'!A1" display="10-37. 体育施設の利用状況　（1）野球場"/>
    <hyperlink ref="A45" location="'10-37(2)'!A1" display="10-37. 体育施設の利用状況　（2）庭球場"/>
    <hyperlink ref="A46" location="'10-37(3)'!A1" display="10-37. 体育施設の利用状況　（3）体育館"/>
    <hyperlink ref="A47" location="'10-37(4)'!A1" display="10-37. 体育施設の利用状況　（4）市民プール"/>
    <hyperlink ref="A48" location="'10-37(5)'!A1" display="10-37. 体育施設の利用状況　（5）その他の体育施設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8"/>
  <sheetViews>
    <sheetView zoomScale="110" zoomScaleNormal="110" workbookViewId="0"/>
  </sheetViews>
  <sheetFormatPr defaultColWidth="8.75" defaultRowHeight="15" customHeight="1"/>
  <cols>
    <col min="1" max="1" width="22.5" style="111" customWidth="1"/>
    <col min="2" max="4" width="21.25" style="111" customWidth="1"/>
    <col min="5" max="16384" width="8.75" style="111"/>
  </cols>
  <sheetData>
    <row r="1" spans="1:4" ht="15" customHeight="1">
      <c r="A1" s="470" t="s">
        <v>779</v>
      </c>
    </row>
    <row r="3" spans="1:4" ht="15" customHeight="1">
      <c r="A3" s="110" t="s">
        <v>135</v>
      </c>
    </row>
    <row r="4" spans="1:4" s="112" customFormat="1" ht="15" customHeight="1">
      <c r="D4" s="113" t="s">
        <v>136</v>
      </c>
    </row>
    <row r="5" spans="1:4" ht="15" customHeight="1">
      <c r="A5" s="114"/>
      <c r="B5" s="115" t="s">
        <v>137</v>
      </c>
      <c r="C5" s="116" t="s">
        <v>138</v>
      </c>
      <c r="D5" s="115" t="s">
        <v>139</v>
      </c>
    </row>
    <row r="6" spans="1:4" ht="15" customHeight="1">
      <c r="A6" s="117" t="s">
        <v>140</v>
      </c>
      <c r="B6" s="44">
        <v>355534</v>
      </c>
      <c r="C6" s="44">
        <v>206774</v>
      </c>
      <c r="D6" s="44">
        <v>265384</v>
      </c>
    </row>
    <row r="7" spans="1:4" ht="15" customHeight="1">
      <c r="A7" s="118" t="s">
        <v>141</v>
      </c>
      <c r="B7" s="48">
        <v>334553</v>
      </c>
      <c r="C7" s="48">
        <v>280708</v>
      </c>
      <c r="D7" s="48">
        <v>232668</v>
      </c>
    </row>
    <row r="8" spans="1:4" ht="15" customHeight="1">
      <c r="D8" s="119" t="s">
        <v>142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8"/>
  <sheetViews>
    <sheetView zoomScale="110" zoomScaleNormal="110" workbookViewId="0"/>
  </sheetViews>
  <sheetFormatPr defaultColWidth="11.75" defaultRowHeight="15" customHeight="1"/>
  <cols>
    <col min="1" max="1" width="19.125" style="111" customWidth="1"/>
    <col min="2" max="3" width="7.5" style="111" customWidth="1"/>
    <col min="4" max="4" width="7.375" style="111" customWidth="1"/>
    <col min="5" max="6" width="7.5" style="111" customWidth="1"/>
    <col min="7" max="7" width="7.375" style="111" customWidth="1"/>
    <col min="8" max="9" width="7.5" style="111" customWidth="1"/>
    <col min="10" max="10" width="7.375" style="111" customWidth="1"/>
    <col min="11" max="16384" width="11.75" style="111"/>
  </cols>
  <sheetData>
    <row r="1" spans="1:10" ht="15" customHeight="1">
      <c r="A1" s="470" t="s">
        <v>779</v>
      </c>
    </row>
    <row r="3" spans="1:10" ht="15" customHeight="1">
      <c r="A3" s="110" t="s">
        <v>143</v>
      </c>
    </row>
    <row r="4" spans="1:10" s="112" customFormat="1" ht="15" customHeight="1">
      <c r="J4" s="120" t="s">
        <v>28</v>
      </c>
    </row>
    <row r="5" spans="1:10" s="112" customFormat="1" ht="15" customHeight="1">
      <c r="A5" s="513" t="s">
        <v>144</v>
      </c>
      <c r="B5" s="515" t="s">
        <v>145</v>
      </c>
      <c r="C5" s="516"/>
      <c r="D5" s="517"/>
      <c r="E5" s="518" t="s">
        <v>146</v>
      </c>
      <c r="F5" s="518"/>
      <c r="G5" s="519"/>
      <c r="H5" s="520" t="s">
        <v>147</v>
      </c>
      <c r="I5" s="518"/>
      <c r="J5" s="518"/>
    </row>
    <row r="6" spans="1:10" s="112" customFormat="1" ht="15" customHeight="1">
      <c r="A6" s="514"/>
      <c r="B6" s="121" t="s">
        <v>137</v>
      </c>
      <c r="C6" s="121" t="s">
        <v>148</v>
      </c>
      <c r="D6" s="122" t="s">
        <v>149</v>
      </c>
      <c r="E6" s="123" t="str">
        <f t="shared" ref="E6:J6" si="0">B6</f>
        <v>令和2年度</v>
      </c>
      <c r="F6" s="123" t="str">
        <f t="shared" si="0"/>
        <v>3年度</v>
      </c>
      <c r="G6" s="123" t="str">
        <f t="shared" si="0"/>
        <v>4年度</v>
      </c>
      <c r="H6" s="123" t="str">
        <f t="shared" si="0"/>
        <v>令和2年度</v>
      </c>
      <c r="I6" s="123" t="str">
        <f t="shared" si="0"/>
        <v>3年度</v>
      </c>
      <c r="J6" s="124" t="str">
        <f t="shared" si="0"/>
        <v>4年度</v>
      </c>
    </row>
    <row r="7" spans="1:10" s="112" customFormat="1" ht="15" customHeight="1">
      <c r="A7" s="125" t="s">
        <v>150</v>
      </c>
      <c r="B7" s="45">
        <v>4617</v>
      </c>
      <c r="C7" s="45">
        <v>4400</v>
      </c>
      <c r="D7" s="126">
        <f>SUM(G7,J7)</f>
        <v>4133</v>
      </c>
      <c r="E7" s="127">
        <v>2857</v>
      </c>
      <c r="F7" s="127">
        <v>2668</v>
      </c>
      <c r="G7" s="128">
        <v>2523</v>
      </c>
      <c r="H7" s="129">
        <v>1760</v>
      </c>
      <c r="I7" s="129">
        <v>1732</v>
      </c>
      <c r="J7" s="129">
        <v>1610</v>
      </c>
    </row>
    <row r="8" spans="1:10" s="112" customFormat="1" ht="15" customHeight="1">
      <c r="A8" s="130" t="s">
        <v>151</v>
      </c>
      <c r="B8" s="45">
        <v>548</v>
      </c>
      <c r="C8" s="45">
        <v>1538</v>
      </c>
      <c r="D8" s="126">
        <f t="shared" ref="D8:D15" si="1">SUM(G8,J8)</f>
        <v>2303</v>
      </c>
      <c r="E8" s="44">
        <v>497</v>
      </c>
      <c r="F8" s="44">
        <v>1350</v>
      </c>
      <c r="G8" s="131">
        <v>1736</v>
      </c>
      <c r="H8" s="129">
        <v>51</v>
      </c>
      <c r="I8" s="129">
        <v>188</v>
      </c>
      <c r="J8" s="129">
        <v>567</v>
      </c>
    </row>
    <row r="9" spans="1:10" s="112" customFormat="1" ht="15" customHeight="1">
      <c r="A9" s="125" t="s">
        <v>152</v>
      </c>
      <c r="B9" s="45">
        <v>366</v>
      </c>
      <c r="C9" s="45">
        <v>585</v>
      </c>
      <c r="D9" s="126">
        <f t="shared" si="1"/>
        <v>948</v>
      </c>
      <c r="E9" s="44">
        <v>365</v>
      </c>
      <c r="F9" s="44">
        <v>502</v>
      </c>
      <c r="G9" s="131">
        <v>447</v>
      </c>
      <c r="H9" s="129">
        <v>1</v>
      </c>
      <c r="I9" s="129">
        <v>83</v>
      </c>
      <c r="J9" s="129">
        <v>501</v>
      </c>
    </row>
    <row r="10" spans="1:10" s="112" customFormat="1" ht="15" customHeight="1">
      <c r="A10" s="130" t="s">
        <v>153</v>
      </c>
      <c r="B10" s="45">
        <v>113</v>
      </c>
      <c r="C10" s="45">
        <v>536</v>
      </c>
      <c r="D10" s="126">
        <f t="shared" si="1"/>
        <v>1065</v>
      </c>
      <c r="E10" s="44">
        <v>113</v>
      </c>
      <c r="F10" s="44">
        <v>336</v>
      </c>
      <c r="G10" s="131">
        <v>400</v>
      </c>
      <c r="H10" s="129">
        <v>0</v>
      </c>
      <c r="I10" s="129">
        <v>200</v>
      </c>
      <c r="J10" s="129">
        <v>665</v>
      </c>
    </row>
    <row r="11" spans="1:10" s="112" customFormat="1" ht="15" customHeight="1">
      <c r="A11" s="125" t="s">
        <v>154</v>
      </c>
      <c r="B11" s="45">
        <v>4574</v>
      </c>
      <c r="C11" s="45">
        <v>4366</v>
      </c>
      <c r="D11" s="126">
        <f t="shared" si="1"/>
        <v>4095</v>
      </c>
      <c r="E11" s="44">
        <v>2849</v>
      </c>
      <c r="F11" s="44">
        <v>2666</v>
      </c>
      <c r="G11" s="131">
        <v>2516</v>
      </c>
      <c r="H11" s="129">
        <v>1725</v>
      </c>
      <c r="I11" s="129">
        <v>1700</v>
      </c>
      <c r="J11" s="129">
        <v>1579</v>
      </c>
    </row>
    <row r="12" spans="1:10" s="112" customFormat="1" ht="15" customHeight="1">
      <c r="A12" s="125" t="s">
        <v>155</v>
      </c>
      <c r="B12" s="45">
        <v>1</v>
      </c>
      <c r="C12" s="45">
        <v>1</v>
      </c>
      <c r="D12" s="126">
        <f t="shared" si="1"/>
        <v>0</v>
      </c>
      <c r="E12" s="44">
        <v>1</v>
      </c>
      <c r="F12" s="44">
        <v>1</v>
      </c>
      <c r="G12" s="131">
        <v>0</v>
      </c>
      <c r="H12" s="129">
        <v>0</v>
      </c>
      <c r="I12" s="129">
        <v>0</v>
      </c>
      <c r="J12" s="129">
        <v>0</v>
      </c>
    </row>
    <row r="13" spans="1:10" s="112" customFormat="1" ht="30" customHeight="1">
      <c r="A13" s="132" t="s">
        <v>156</v>
      </c>
      <c r="B13" s="45">
        <v>149</v>
      </c>
      <c r="C13" s="45">
        <v>136</v>
      </c>
      <c r="D13" s="126">
        <f t="shared" si="1"/>
        <v>158</v>
      </c>
      <c r="E13" s="44">
        <v>96</v>
      </c>
      <c r="F13" s="44">
        <v>94</v>
      </c>
      <c r="G13" s="131">
        <v>114</v>
      </c>
      <c r="H13" s="44">
        <v>53</v>
      </c>
      <c r="I13" s="44">
        <v>42</v>
      </c>
      <c r="J13" s="44">
        <v>44</v>
      </c>
    </row>
    <row r="14" spans="1:10" s="112" customFormat="1" ht="30" customHeight="1">
      <c r="A14" s="133" t="s">
        <v>157</v>
      </c>
      <c r="B14" s="134">
        <v>563</v>
      </c>
      <c r="C14" s="45">
        <v>515</v>
      </c>
      <c r="D14" s="126">
        <f t="shared" si="1"/>
        <v>453</v>
      </c>
      <c r="E14" s="78">
        <v>563</v>
      </c>
      <c r="F14" s="44">
        <v>515</v>
      </c>
      <c r="G14" s="131">
        <v>453</v>
      </c>
      <c r="H14" s="78">
        <v>0</v>
      </c>
      <c r="I14" s="78">
        <v>0</v>
      </c>
      <c r="J14" s="78">
        <v>0</v>
      </c>
    </row>
    <row r="15" spans="1:10" s="112" customFormat="1" ht="30" customHeight="1">
      <c r="A15" s="135" t="s">
        <v>158</v>
      </c>
      <c r="B15" s="136">
        <v>322</v>
      </c>
      <c r="C15" s="137">
        <v>264</v>
      </c>
      <c r="D15" s="126">
        <f t="shared" si="1"/>
        <v>280</v>
      </c>
      <c r="E15" s="138">
        <v>322</v>
      </c>
      <c r="F15" s="48">
        <v>264</v>
      </c>
      <c r="G15" s="139">
        <v>280</v>
      </c>
      <c r="H15" s="138">
        <v>0</v>
      </c>
      <c r="I15" s="138">
        <v>0</v>
      </c>
      <c r="J15" s="138">
        <v>0</v>
      </c>
    </row>
    <row r="16" spans="1:10" s="112" customFormat="1" ht="15" customHeight="1">
      <c r="A16" s="140" t="s">
        <v>159</v>
      </c>
      <c r="B16" s="140"/>
      <c r="C16" s="140"/>
      <c r="D16" s="140"/>
      <c r="E16" s="140"/>
      <c r="F16" s="140"/>
      <c r="G16" s="140"/>
      <c r="H16" s="140"/>
      <c r="I16" s="140"/>
      <c r="J16" s="140"/>
    </row>
    <row r="17" spans="1:10" s="112" customFormat="1" ht="13.5" customHeight="1">
      <c r="A17" s="112" t="s">
        <v>160</v>
      </c>
      <c r="B17" s="141"/>
      <c r="C17" s="141"/>
      <c r="D17" s="141"/>
      <c r="E17" s="141"/>
      <c r="F17" s="141"/>
      <c r="G17" s="141"/>
      <c r="H17" s="141"/>
      <c r="I17" s="141"/>
      <c r="J17" s="141"/>
    </row>
    <row r="18" spans="1:10" s="112" customFormat="1" ht="15" customHeight="1">
      <c r="A18" s="112" t="s">
        <v>161</v>
      </c>
      <c r="J18" s="119" t="s">
        <v>52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10"/>
  <sheetViews>
    <sheetView zoomScale="110" zoomScaleNormal="110" workbookViewId="0"/>
  </sheetViews>
  <sheetFormatPr defaultColWidth="8.875" defaultRowHeight="15" customHeight="1"/>
  <cols>
    <col min="1" max="1" width="11.25" style="111" customWidth="1"/>
    <col min="2" max="13" width="6.25" style="111" customWidth="1"/>
    <col min="14" max="16384" width="8.875" style="111"/>
  </cols>
  <sheetData>
    <row r="1" spans="1:13" ht="15" customHeight="1">
      <c r="A1" s="470" t="s">
        <v>779</v>
      </c>
    </row>
    <row r="3" spans="1:13" ht="15" customHeight="1">
      <c r="A3" s="110" t="s">
        <v>162</v>
      </c>
    </row>
    <row r="4" spans="1:13" s="112" customFormat="1" ht="15" customHeight="1">
      <c r="A4" s="142" t="s">
        <v>163</v>
      </c>
      <c r="M4" s="113" t="s">
        <v>28</v>
      </c>
    </row>
    <row r="5" spans="1:13" s="112" customFormat="1" ht="15" customHeight="1">
      <c r="A5" s="525" t="s">
        <v>29</v>
      </c>
      <c r="B5" s="527" t="s">
        <v>164</v>
      </c>
      <c r="C5" s="529" t="s">
        <v>165</v>
      </c>
      <c r="D5" s="530"/>
      <c r="E5" s="530"/>
      <c r="F5" s="530"/>
      <c r="G5" s="530"/>
      <c r="H5" s="531"/>
      <c r="I5" s="521" t="s">
        <v>166</v>
      </c>
      <c r="J5" s="521" t="s">
        <v>167</v>
      </c>
      <c r="K5" s="521" t="s">
        <v>168</v>
      </c>
      <c r="L5" s="521" t="s">
        <v>169</v>
      </c>
      <c r="M5" s="523" t="s">
        <v>170</v>
      </c>
    </row>
    <row r="6" spans="1:13" s="112" customFormat="1" ht="45" customHeight="1">
      <c r="A6" s="526"/>
      <c r="B6" s="528"/>
      <c r="C6" s="143" t="s">
        <v>35</v>
      </c>
      <c r="D6" s="143" t="s">
        <v>171</v>
      </c>
      <c r="E6" s="143" t="s">
        <v>172</v>
      </c>
      <c r="F6" s="144" t="s">
        <v>173</v>
      </c>
      <c r="G6" s="145" t="s">
        <v>23</v>
      </c>
      <c r="H6" s="146" t="s">
        <v>174</v>
      </c>
      <c r="I6" s="522"/>
      <c r="J6" s="522"/>
      <c r="K6" s="522"/>
      <c r="L6" s="522"/>
      <c r="M6" s="524"/>
    </row>
    <row r="7" spans="1:13" s="112" customFormat="1" ht="15" customHeight="1">
      <c r="A7" s="147" t="s">
        <v>175</v>
      </c>
      <c r="B7" s="134">
        <v>2731</v>
      </c>
      <c r="C7" s="44">
        <v>2696</v>
      </c>
      <c r="D7" s="44">
        <v>2454</v>
      </c>
      <c r="E7" s="44">
        <v>34</v>
      </c>
      <c r="F7" s="78">
        <v>2</v>
      </c>
      <c r="G7" s="44">
        <v>35</v>
      </c>
      <c r="H7" s="44">
        <v>171</v>
      </c>
      <c r="I7" s="44">
        <v>6</v>
      </c>
      <c r="J7" s="44">
        <v>9</v>
      </c>
      <c r="K7" s="44">
        <v>20</v>
      </c>
      <c r="L7" s="148">
        <v>0</v>
      </c>
      <c r="M7" s="149">
        <v>98.718418161845477</v>
      </c>
    </row>
    <row r="8" spans="1:13" s="112" customFormat="1" ht="15" customHeight="1">
      <c r="A8" s="150">
        <v>4</v>
      </c>
      <c r="B8" s="134">
        <v>2870</v>
      </c>
      <c r="C8" s="44">
        <v>2839</v>
      </c>
      <c r="D8" s="44">
        <v>2566</v>
      </c>
      <c r="E8" s="44">
        <v>28</v>
      </c>
      <c r="F8" s="78">
        <v>10</v>
      </c>
      <c r="G8" s="44">
        <v>26</v>
      </c>
      <c r="H8" s="44">
        <v>209</v>
      </c>
      <c r="I8" s="44">
        <v>5</v>
      </c>
      <c r="J8" s="44">
        <v>5</v>
      </c>
      <c r="K8" s="44">
        <v>21</v>
      </c>
      <c r="L8" s="148">
        <v>0</v>
      </c>
      <c r="M8" s="149">
        <v>98.9</v>
      </c>
    </row>
    <row r="9" spans="1:13" s="112" customFormat="1" ht="15" customHeight="1">
      <c r="A9" s="150">
        <v>5</v>
      </c>
      <c r="B9" s="134">
        <f>C9+I9+J9+K9</f>
        <v>2982</v>
      </c>
      <c r="C9" s="44">
        <f>SUM(D9:H9)</f>
        <v>2944</v>
      </c>
      <c r="D9" s="44">
        <v>2593</v>
      </c>
      <c r="E9" s="44">
        <v>40</v>
      </c>
      <c r="F9" s="78">
        <v>6</v>
      </c>
      <c r="G9" s="44">
        <v>47</v>
      </c>
      <c r="H9" s="44">
        <v>258</v>
      </c>
      <c r="I9" s="44">
        <v>8</v>
      </c>
      <c r="J9" s="44">
        <v>5</v>
      </c>
      <c r="K9" s="44">
        <v>25</v>
      </c>
      <c r="L9" s="148">
        <v>1</v>
      </c>
      <c r="M9" s="149">
        <f>IFERROR(C9/B9*100,0)</f>
        <v>98.725687458081822</v>
      </c>
    </row>
    <row r="10" spans="1:13" s="112" customFormat="1" ht="15" customHeight="1">
      <c r="A10" s="140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51" t="s">
        <v>176</v>
      </c>
    </row>
  </sheetData>
  <mergeCells count="8">
    <mergeCell ref="L5:L6"/>
    <mergeCell ref="M5:M6"/>
    <mergeCell ref="A5:A6"/>
    <mergeCell ref="B5:B6"/>
    <mergeCell ref="C5:H5"/>
    <mergeCell ref="I5:I6"/>
    <mergeCell ref="J5:J6"/>
    <mergeCell ref="K5:K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0"/>
  <sheetViews>
    <sheetView zoomScale="110" zoomScaleNormal="110" workbookViewId="0"/>
  </sheetViews>
  <sheetFormatPr defaultColWidth="8.875" defaultRowHeight="15" customHeight="1"/>
  <cols>
    <col min="1" max="1" width="11.25" style="111" customWidth="1"/>
    <col min="2" max="5" width="7.5" style="111" customWidth="1"/>
    <col min="6" max="9" width="11.25" style="111" customWidth="1"/>
    <col min="10" max="16384" width="8.875" style="111"/>
  </cols>
  <sheetData>
    <row r="1" spans="1:9" ht="15" customHeight="1">
      <c r="A1" s="470" t="s">
        <v>779</v>
      </c>
    </row>
    <row r="3" spans="1:9" ht="15" customHeight="1">
      <c r="A3" s="110" t="s">
        <v>177</v>
      </c>
    </row>
    <row r="4" spans="1:9" s="112" customFormat="1" ht="15" customHeight="1">
      <c r="A4" s="4" t="s">
        <v>27</v>
      </c>
      <c r="B4" s="54"/>
      <c r="I4" s="113" t="s">
        <v>28</v>
      </c>
    </row>
    <row r="5" spans="1:9" s="112" customFormat="1" ht="15" customHeight="1">
      <c r="A5" s="534" t="s">
        <v>29</v>
      </c>
      <c r="B5" s="520" t="s">
        <v>178</v>
      </c>
      <c r="C5" s="518"/>
      <c r="D5" s="518"/>
      <c r="E5" s="519"/>
      <c r="F5" s="536" t="s">
        <v>179</v>
      </c>
      <c r="G5" s="536" t="s">
        <v>180</v>
      </c>
      <c r="H5" s="536" t="s">
        <v>181</v>
      </c>
      <c r="I5" s="532" t="s">
        <v>182</v>
      </c>
    </row>
    <row r="6" spans="1:9" s="112" customFormat="1" ht="15" customHeight="1">
      <c r="A6" s="535"/>
      <c r="B6" s="115" t="s">
        <v>183</v>
      </c>
      <c r="C6" s="115" t="s">
        <v>184</v>
      </c>
      <c r="D6" s="116" t="s">
        <v>185</v>
      </c>
      <c r="E6" s="116" t="s">
        <v>186</v>
      </c>
      <c r="F6" s="537"/>
      <c r="G6" s="537"/>
      <c r="H6" s="537"/>
      <c r="I6" s="533"/>
    </row>
    <row r="7" spans="1:9" s="112" customFormat="1" ht="15" customHeight="1">
      <c r="A7" s="152" t="s">
        <v>187</v>
      </c>
      <c r="B7" s="57">
        <v>50</v>
      </c>
      <c r="C7" s="44">
        <v>45</v>
      </c>
      <c r="D7" s="44">
        <v>45</v>
      </c>
      <c r="E7" s="148">
        <v>45</v>
      </c>
      <c r="F7" s="44">
        <v>64</v>
      </c>
      <c r="G7" s="44">
        <v>45</v>
      </c>
      <c r="H7" s="44">
        <v>60</v>
      </c>
      <c r="I7" s="44">
        <v>45</v>
      </c>
    </row>
    <row r="8" spans="1:9" s="112" customFormat="1" ht="15" customHeight="1">
      <c r="A8" s="150" t="s">
        <v>188</v>
      </c>
      <c r="B8" s="57">
        <v>51</v>
      </c>
      <c r="C8" s="44">
        <v>44</v>
      </c>
      <c r="D8" s="44">
        <v>44</v>
      </c>
      <c r="E8" s="148">
        <v>44</v>
      </c>
      <c r="F8" s="44">
        <v>63</v>
      </c>
      <c r="G8" s="44">
        <v>44</v>
      </c>
      <c r="H8" s="44">
        <v>59</v>
      </c>
      <c r="I8" s="44">
        <v>44</v>
      </c>
    </row>
    <row r="9" spans="1:9" s="112" customFormat="1" ht="15" customHeight="1">
      <c r="A9" s="150">
        <v>5</v>
      </c>
      <c r="B9" s="57">
        <v>49</v>
      </c>
      <c r="C9" s="44">
        <v>44</v>
      </c>
      <c r="D9" s="44">
        <v>44</v>
      </c>
      <c r="E9" s="44">
        <v>44</v>
      </c>
      <c r="F9" s="44">
        <v>61</v>
      </c>
      <c r="G9" s="44">
        <v>44</v>
      </c>
      <c r="H9" s="44">
        <v>56</v>
      </c>
      <c r="I9" s="44">
        <v>44</v>
      </c>
    </row>
    <row r="10" spans="1:9" s="112" customFormat="1" ht="15" customHeight="1">
      <c r="A10" s="140"/>
      <c r="B10" s="140"/>
      <c r="C10" s="140"/>
      <c r="D10" s="140"/>
      <c r="E10" s="140"/>
      <c r="F10" s="140"/>
      <c r="G10" s="140"/>
      <c r="H10" s="140"/>
      <c r="I10" s="151" t="s">
        <v>52</v>
      </c>
    </row>
  </sheetData>
  <mergeCells count="6">
    <mergeCell ref="I5:I6"/>
    <mergeCell ref="A5:A6"/>
    <mergeCell ref="B5:E5"/>
    <mergeCell ref="F5:F6"/>
    <mergeCell ref="G5:G6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25"/>
  <sheetViews>
    <sheetView zoomScale="110" zoomScaleNormal="110" workbookViewId="0"/>
  </sheetViews>
  <sheetFormatPr defaultColWidth="9.5" defaultRowHeight="15" customHeight="1"/>
  <cols>
    <col min="1" max="3" width="5" style="111" customWidth="1"/>
    <col min="4" max="9" width="11.875" style="111" customWidth="1"/>
    <col min="10" max="16384" width="9.5" style="111"/>
  </cols>
  <sheetData>
    <row r="1" spans="1:9" ht="15" customHeight="1">
      <c r="A1" s="470" t="s">
        <v>779</v>
      </c>
    </row>
    <row r="3" spans="1:9" ht="15" customHeight="1">
      <c r="A3" s="110" t="s">
        <v>189</v>
      </c>
    </row>
    <row r="4" spans="1:9" s="112" customFormat="1" ht="15" customHeight="1">
      <c r="A4" s="142" t="s">
        <v>190</v>
      </c>
      <c r="B4" s="142"/>
      <c r="C4" s="142"/>
      <c r="D4" s="142"/>
    </row>
    <row r="5" spans="1:9" s="112" customFormat="1" ht="15" customHeight="1">
      <c r="A5" s="513" t="s">
        <v>191</v>
      </c>
      <c r="B5" s="536" t="s">
        <v>192</v>
      </c>
      <c r="C5" s="536" t="s">
        <v>193</v>
      </c>
      <c r="D5" s="520" t="s">
        <v>194</v>
      </c>
      <c r="E5" s="518"/>
      <c r="F5" s="519"/>
      <c r="G5" s="520" t="s">
        <v>195</v>
      </c>
      <c r="H5" s="518"/>
      <c r="I5" s="518"/>
    </row>
    <row r="6" spans="1:9" s="112" customFormat="1" ht="15" customHeight="1">
      <c r="A6" s="514"/>
      <c r="B6" s="537"/>
      <c r="C6" s="537"/>
      <c r="D6" s="116" t="s">
        <v>196</v>
      </c>
      <c r="E6" s="116" t="s">
        <v>197</v>
      </c>
      <c r="F6" s="116" t="s">
        <v>8</v>
      </c>
      <c r="G6" s="116" t="str">
        <f>D6</f>
        <v>令和3年</v>
      </c>
      <c r="H6" s="116" t="str">
        <f>E6</f>
        <v>4年</v>
      </c>
      <c r="I6" s="115" t="str">
        <f>F6</f>
        <v>5年</v>
      </c>
    </row>
    <row r="7" spans="1:9" s="112" customFormat="1" ht="15" customHeight="1">
      <c r="A7" s="538" t="s">
        <v>198</v>
      </c>
      <c r="B7" s="541" t="s">
        <v>36</v>
      </c>
      <c r="C7" s="153">
        <v>1</v>
      </c>
      <c r="D7" s="154">
        <v>116.7</v>
      </c>
      <c r="E7" s="155">
        <v>117</v>
      </c>
      <c r="F7" s="155">
        <v>116.8</v>
      </c>
      <c r="G7" s="154">
        <v>21.7</v>
      </c>
      <c r="H7" s="155">
        <v>21.9</v>
      </c>
      <c r="I7" s="155">
        <v>21.6</v>
      </c>
    </row>
    <row r="8" spans="1:9" s="112" customFormat="1" ht="15" customHeight="1">
      <c r="A8" s="539"/>
      <c r="B8" s="542"/>
      <c r="C8" s="156">
        <v>2</v>
      </c>
      <c r="D8" s="58">
        <v>122.9</v>
      </c>
      <c r="E8" s="157">
        <v>122.9</v>
      </c>
      <c r="F8" s="157">
        <v>123</v>
      </c>
      <c r="G8" s="58">
        <v>24.7</v>
      </c>
      <c r="H8" s="157">
        <v>24.8</v>
      </c>
      <c r="I8" s="157">
        <v>24.7</v>
      </c>
    </row>
    <row r="9" spans="1:9" s="112" customFormat="1" ht="15" customHeight="1">
      <c r="A9" s="539"/>
      <c r="B9" s="542"/>
      <c r="C9" s="156">
        <v>3</v>
      </c>
      <c r="D9" s="58">
        <v>128.6</v>
      </c>
      <c r="E9" s="157">
        <v>128.69999999999999</v>
      </c>
      <c r="F9" s="157">
        <v>128.6</v>
      </c>
      <c r="G9" s="58">
        <v>28</v>
      </c>
      <c r="H9" s="157">
        <v>28.4</v>
      </c>
      <c r="I9" s="157">
        <v>28</v>
      </c>
    </row>
    <row r="10" spans="1:9" s="112" customFormat="1" ht="15" customHeight="1">
      <c r="A10" s="539"/>
      <c r="B10" s="542"/>
      <c r="C10" s="156">
        <v>4</v>
      </c>
      <c r="D10" s="58">
        <v>133.9</v>
      </c>
      <c r="E10" s="157">
        <v>134.1</v>
      </c>
      <c r="F10" s="157">
        <v>134.30000000000001</v>
      </c>
      <c r="G10" s="58">
        <v>31.4</v>
      </c>
      <c r="H10" s="157">
        <v>32.299999999999997</v>
      </c>
      <c r="I10" s="157">
        <v>31.8</v>
      </c>
    </row>
    <row r="11" spans="1:9" s="112" customFormat="1" ht="15" customHeight="1">
      <c r="A11" s="539"/>
      <c r="B11" s="542"/>
      <c r="C11" s="156">
        <v>5</v>
      </c>
      <c r="D11" s="58">
        <v>139.5</v>
      </c>
      <c r="E11" s="157">
        <v>139.4</v>
      </c>
      <c r="F11" s="157">
        <v>139.80000000000001</v>
      </c>
      <c r="G11" s="58">
        <v>35.6</v>
      </c>
      <c r="H11" s="157">
        <v>35.6</v>
      </c>
      <c r="I11" s="157">
        <v>35.799999999999997</v>
      </c>
    </row>
    <row r="12" spans="1:9" s="112" customFormat="1" ht="15" customHeight="1">
      <c r="A12" s="539"/>
      <c r="B12" s="543"/>
      <c r="C12" s="158">
        <v>6</v>
      </c>
      <c r="D12" s="159">
        <v>145.4</v>
      </c>
      <c r="E12" s="160">
        <v>146.30000000000001</v>
      </c>
      <c r="F12" s="160">
        <v>146.1</v>
      </c>
      <c r="G12" s="159">
        <v>39.5</v>
      </c>
      <c r="H12" s="160">
        <v>40.799999999999997</v>
      </c>
      <c r="I12" s="160">
        <v>39.9</v>
      </c>
    </row>
    <row r="13" spans="1:9" s="112" customFormat="1" ht="15" customHeight="1">
      <c r="A13" s="539"/>
      <c r="B13" s="542" t="s">
        <v>37</v>
      </c>
      <c r="C13" s="156">
        <v>1</v>
      </c>
      <c r="D13" s="161">
        <v>116</v>
      </c>
      <c r="E13" s="162">
        <v>115.9</v>
      </c>
      <c r="F13" s="162">
        <v>116.1</v>
      </c>
      <c r="G13" s="58">
        <v>21.3</v>
      </c>
      <c r="H13" s="157">
        <v>21.2</v>
      </c>
      <c r="I13" s="157">
        <v>21.3</v>
      </c>
    </row>
    <row r="14" spans="1:9" s="112" customFormat="1" ht="15" customHeight="1">
      <c r="A14" s="539"/>
      <c r="B14" s="542"/>
      <c r="C14" s="156">
        <v>2</v>
      </c>
      <c r="D14" s="161">
        <v>121.7</v>
      </c>
      <c r="E14" s="162">
        <v>122.1</v>
      </c>
      <c r="F14" s="162">
        <v>121.9</v>
      </c>
      <c r="G14" s="58">
        <v>23.9</v>
      </c>
      <c r="H14" s="157">
        <v>24.2</v>
      </c>
      <c r="I14" s="157">
        <v>23.8</v>
      </c>
    </row>
    <row r="15" spans="1:9" s="112" customFormat="1" ht="15" customHeight="1">
      <c r="A15" s="539"/>
      <c r="B15" s="542"/>
      <c r="C15" s="156">
        <v>3</v>
      </c>
      <c r="D15" s="161">
        <v>127.9</v>
      </c>
      <c r="E15" s="162">
        <v>127.8</v>
      </c>
      <c r="F15" s="162">
        <v>128.1</v>
      </c>
      <c r="G15" s="58">
        <v>27.2</v>
      </c>
      <c r="H15" s="157">
        <v>27.2</v>
      </c>
      <c r="I15" s="157">
        <v>27.4</v>
      </c>
    </row>
    <row r="16" spans="1:9" s="112" customFormat="1" ht="15" customHeight="1">
      <c r="A16" s="539"/>
      <c r="B16" s="542"/>
      <c r="C16" s="156">
        <v>4</v>
      </c>
      <c r="D16" s="161">
        <v>134.19999999999999</v>
      </c>
      <c r="E16" s="162">
        <v>134.6</v>
      </c>
      <c r="F16" s="162">
        <v>134.19999999999999</v>
      </c>
      <c r="G16" s="58">
        <v>30.7</v>
      </c>
      <c r="H16" s="157">
        <v>31.2</v>
      </c>
      <c r="I16" s="157">
        <v>30.7</v>
      </c>
    </row>
    <row r="17" spans="1:9" s="112" customFormat="1" ht="15" customHeight="1">
      <c r="A17" s="539"/>
      <c r="B17" s="542"/>
      <c r="C17" s="156">
        <v>5</v>
      </c>
      <c r="D17" s="161">
        <v>141.1</v>
      </c>
      <c r="E17" s="162">
        <v>141.6</v>
      </c>
      <c r="F17" s="162">
        <v>141.4</v>
      </c>
      <c r="G17" s="58">
        <v>35.1</v>
      </c>
      <c r="H17" s="157">
        <v>35.799999999999997</v>
      </c>
      <c r="I17" s="157">
        <v>35.9</v>
      </c>
    </row>
    <row r="18" spans="1:9" s="112" customFormat="1" ht="15" customHeight="1">
      <c r="A18" s="540"/>
      <c r="B18" s="544"/>
      <c r="C18" s="156">
        <v>6</v>
      </c>
      <c r="D18" s="161">
        <v>147.5</v>
      </c>
      <c r="E18" s="162">
        <v>147.69999999999999</v>
      </c>
      <c r="F18" s="162">
        <v>147.9</v>
      </c>
      <c r="G18" s="163">
        <v>40.200000000000003</v>
      </c>
      <c r="H18" s="164">
        <v>40.4</v>
      </c>
      <c r="I18" s="164">
        <v>40.6</v>
      </c>
    </row>
    <row r="19" spans="1:9" s="112" customFormat="1" ht="15" customHeight="1">
      <c r="A19" s="538" t="s">
        <v>141</v>
      </c>
      <c r="B19" s="541" t="s">
        <v>36</v>
      </c>
      <c r="C19" s="153">
        <v>1</v>
      </c>
      <c r="D19" s="154">
        <v>153.6</v>
      </c>
      <c r="E19" s="155">
        <v>153.5</v>
      </c>
      <c r="F19" s="155">
        <v>153.69999999999999</v>
      </c>
      <c r="G19" s="154">
        <v>45.5</v>
      </c>
      <c r="H19" s="155">
        <v>45.5</v>
      </c>
      <c r="I19" s="155">
        <v>45.9</v>
      </c>
    </row>
    <row r="20" spans="1:9" s="112" customFormat="1" ht="15" customHeight="1">
      <c r="A20" s="539"/>
      <c r="B20" s="542"/>
      <c r="C20" s="156">
        <v>2</v>
      </c>
      <c r="D20" s="58">
        <v>160.19999999999999</v>
      </c>
      <c r="E20" s="157">
        <v>160.9</v>
      </c>
      <c r="F20" s="157">
        <v>160.5</v>
      </c>
      <c r="G20" s="58">
        <v>51</v>
      </c>
      <c r="H20" s="157">
        <v>51.6</v>
      </c>
      <c r="I20" s="157">
        <v>50.1</v>
      </c>
    </row>
    <row r="21" spans="1:9" s="112" customFormat="1" ht="15" customHeight="1">
      <c r="A21" s="539"/>
      <c r="B21" s="542"/>
      <c r="C21" s="156">
        <v>3</v>
      </c>
      <c r="D21" s="58">
        <v>165.9</v>
      </c>
      <c r="E21" s="157">
        <v>165.9</v>
      </c>
      <c r="F21" s="157">
        <v>166</v>
      </c>
      <c r="G21" s="58">
        <v>55.1</v>
      </c>
      <c r="H21" s="157">
        <v>55.8</v>
      </c>
      <c r="I21" s="157">
        <v>55.6</v>
      </c>
    </row>
    <row r="22" spans="1:9" s="112" customFormat="1" ht="15" customHeight="1">
      <c r="A22" s="539"/>
      <c r="B22" s="545" t="s">
        <v>37</v>
      </c>
      <c r="C22" s="165">
        <v>1</v>
      </c>
      <c r="D22" s="166">
        <v>152.19999999999999</v>
      </c>
      <c r="E22" s="167">
        <v>152.5</v>
      </c>
      <c r="F22" s="167">
        <v>152.5</v>
      </c>
      <c r="G22" s="166">
        <v>44</v>
      </c>
      <c r="H22" s="167">
        <v>45</v>
      </c>
      <c r="I22" s="167">
        <v>44.5</v>
      </c>
    </row>
    <row r="23" spans="1:9" s="112" customFormat="1" ht="15" customHeight="1">
      <c r="A23" s="539"/>
      <c r="B23" s="542"/>
      <c r="C23" s="156">
        <v>2</v>
      </c>
      <c r="D23" s="58">
        <v>155.1</v>
      </c>
      <c r="E23" s="157">
        <v>155.1</v>
      </c>
      <c r="F23" s="157">
        <v>155.4</v>
      </c>
      <c r="G23" s="58">
        <v>48.8</v>
      </c>
      <c r="H23" s="157">
        <v>47.8</v>
      </c>
      <c r="I23" s="157">
        <v>48</v>
      </c>
    </row>
    <row r="24" spans="1:9" s="112" customFormat="1" ht="15" customHeight="1">
      <c r="A24" s="540"/>
      <c r="B24" s="544"/>
      <c r="C24" s="168">
        <v>3</v>
      </c>
      <c r="D24" s="163">
        <v>156.80000000000001</v>
      </c>
      <c r="E24" s="164">
        <v>156.69999999999999</v>
      </c>
      <c r="F24" s="164">
        <v>156.80000000000001</v>
      </c>
      <c r="G24" s="163">
        <v>50.9</v>
      </c>
      <c r="H24" s="164">
        <v>50.7</v>
      </c>
      <c r="I24" s="164">
        <v>49.7</v>
      </c>
    </row>
    <row r="25" spans="1:9" s="112" customFormat="1" ht="15" customHeight="1">
      <c r="D25" s="141"/>
      <c r="E25" s="141"/>
      <c r="I25" s="119" t="s">
        <v>52</v>
      </c>
    </row>
  </sheetData>
  <mergeCells count="11">
    <mergeCell ref="A19:A24"/>
    <mergeCell ref="B19:B21"/>
    <mergeCell ref="B22:B24"/>
    <mergeCell ref="A5:A6"/>
    <mergeCell ref="B5:B6"/>
    <mergeCell ref="C5:C6"/>
    <mergeCell ref="D5:F5"/>
    <mergeCell ref="G5:I5"/>
    <mergeCell ref="A7:A18"/>
    <mergeCell ref="B7:B12"/>
    <mergeCell ref="B13:B1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10"/>
  <sheetViews>
    <sheetView zoomScale="110" zoomScaleNormal="110" workbookViewId="0"/>
  </sheetViews>
  <sheetFormatPr defaultColWidth="8.75" defaultRowHeight="15" customHeight="1"/>
  <cols>
    <col min="1" max="1" width="22.5" style="111" customWidth="1"/>
    <col min="2" max="4" width="8.125" style="111" customWidth="1"/>
    <col min="5" max="8" width="5" style="111" customWidth="1"/>
    <col min="9" max="10" width="6.875" style="111" customWidth="1"/>
    <col min="11" max="11" width="5.625" style="111" customWidth="1"/>
    <col min="12" max="16384" width="8.75" style="111"/>
  </cols>
  <sheetData>
    <row r="1" spans="1:11" ht="15" customHeight="1">
      <c r="A1" s="470" t="s">
        <v>779</v>
      </c>
    </row>
    <row r="3" spans="1:11" ht="15" customHeight="1">
      <c r="A3" s="110" t="s">
        <v>199</v>
      </c>
    </row>
    <row r="4" spans="1:11" s="112" customFormat="1" ht="15" customHeight="1">
      <c r="A4" s="169" t="s">
        <v>200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1" s="112" customFormat="1" ht="15" customHeight="1">
      <c r="A5" s="534" t="s">
        <v>201</v>
      </c>
      <c r="B5" s="546" t="s">
        <v>202</v>
      </c>
      <c r="C5" s="520" t="s">
        <v>203</v>
      </c>
      <c r="D5" s="519"/>
      <c r="E5" s="520" t="s">
        <v>204</v>
      </c>
      <c r="F5" s="518"/>
      <c r="G5" s="518"/>
      <c r="H5" s="518"/>
      <c r="I5" s="518"/>
      <c r="J5" s="518"/>
      <c r="K5" s="518"/>
    </row>
    <row r="6" spans="1:11" s="112" customFormat="1" ht="30" customHeight="1">
      <c r="A6" s="535"/>
      <c r="B6" s="547"/>
      <c r="C6" s="115" t="s">
        <v>205</v>
      </c>
      <c r="D6" s="115" t="s">
        <v>206</v>
      </c>
      <c r="E6" s="171" t="s">
        <v>207</v>
      </c>
      <c r="F6" s="171" t="s">
        <v>208</v>
      </c>
      <c r="G6" s="171" t="s">
        <v>209</v>
      </c>
      <c r="H6" s="171" t="s">
        <v>210</v>
      </c>
      <c r="I6" s="171" t="s">
        <v>211</v>
      </c>
      <c r="J6" s="172" t="s">
        <v>212</v>
      </c>
      <c r="K6" s="173" t="s">
        <v>213</v>
      </c>
    </row>
    <row r="7" spans="1:11" s="112" customFormat="1" ht="15" customHeight="1">
      <c r="A7" s="142" t="s">
        <v>214</v>
      </c>
      <c r="B7" s="174">
        <v>15000</v>
      </c>
      <c r="C7" s="44">
        <v>6019</v>
      </c>
      <c r="D7" s="44">
        <v>2657</v>
      </c>
      <c r="E7" s="129">
        <v>1</v>
      </c>
      <c r="F7" s="129">
        <v>1</v>
      </c>
      <c r="G7" s="129">
        <v>5</v>
      </c>
      <c r="H7" s="129">
        <v>48</v>
      </c>
      <c r="I7" s="129">
        <v>1</v>
      </c>
      <c r="J7" s="129">
        <v>1</v>
      </c>
      <c r="K7" s="175">
        <f>SUM(E7:J7)</f>
        <v>57</v>
      </c>
    </row>
    <row r="8" spans="1:11" s="112" customFormat="1" ht="15" customHeight="1">
      <c r="A8" s="142" t="s">
        <v>215</v>
      </c>
      <c r="B8" s="57">
        <v>10000</v>
      </c>
      <c r="C8" s="44">
        <v>7538</v>
      </c>
      <c r="D8" s="44">
        <v>2166</v>
      </c>
      <c r="E8" s="129">
        <v>1</v>
      </c>
      <c r="F8" s="129">
        <v>1</v>
      </c>
      <c r="G8" s="129">
        <v>5</v>
      </c>
      <c r="H8" s="129">
        <v>35</v>
      </c>
      <c r="I8" s="129">
        <v>1</v>
      </c>
      <c r="J8" s="129">
        <v>1</v>
      </c>
      <c r="K8" s="175">
        <f>SUM(E8:J8)</f>
        <v>44</v>
      </c>
    </row>
    <row r="9" spans="1:11" s="112" customFormat="1" ht="15" customHeight="1">
      <c r="A9" s="176" t="s">
        <v>216</v>
      </c>
      <c r="B9" s="177">
        <v>15000</v>
      </c>
      <c r="C9" s="48">
        <v>10138</v>
      </c>
      <c r="D9" s="48">
        <v>3241</v>
      </c>
      <c r="E9" s="48">
        <v>1</v>
      </c>
      <c r="F9" s="48">
        <v>1</v>
      </c>
      <c r="G9" s="48">
        <v>5</v>
      </c>
      <c r="H9" s="48">
        <v>44</v>
      </c>
      <c r="I9" s="48">
        <v>1</v>
      </c>
      <c r="J9" s="48">
        <v>1</v>
      </c>
      <c r="K9" s="175">
        <f>SUM(E9:J9)</f>
        <v>53</v>
      </c>
    </row>
    <row r="10" spans="1:11" s="112" customFormat="1" ht="15" customHeight="1">
      <c r="B10" s="178"/>
      <c r="C10" s="178"/>
      <c r="D10" s="178"/>
      <c r="E10" s="178"/>
      <c r="F10" s="178"/>
      <c r="G10" s="178"/>
      <c r="H10" s="178"/>
      <c r="I10" s="178"/>
      <c r="K10" s="151" t="s">
        <v>217</v>
      </c>
    </row>
  </sheetData>
  <mergeCells count="4">
    <mergeCell ref="A5:A6"/>
    <mergeCell ref="B5:B6"/>
    <mergeCell ref="C5:D5"/>
    <mergeCell ref="E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10"/>
  <sheetViews>
    <sheetView zoomScale="110" zoomScaleNormal="110" workbookViewId="0"/>
  </sheetViews>
  <sheetFormatPr defaultColWidth="8.75" defaultRowHeight="15" customHeight="1"/>
  <cols>
    <col min="1" max="1" width="22.5" style="111" customWidth="1"/>
    <col min="2" max="7" width="10.625" style="111" customWidth="1"/>
    <col min="8" max="16384" width="8.75" style="111"/>
  </cols>
  <sheetData>
    <row r="1" spans="1:9" ht="15" customHeight="1">
      <c r="A1" s="470" t="s">
        <v>779</v>
      </c>
    </row>
    <row r="3" spans="1:9" ht="15" customHeight="1">
      <c r="A3" s="110" t="s">
        <v>218</v>
      </c>
    </row>
    <row r="4" spans="1:9" s="112" customFormat="1" ht="15" customHeight="1">
      <c r="A4" s="179" t="s">
        <v>219</v>
      </c>
      <c r="B4" s="170"/>
      <c r="C4" s="170"/>
      <c r="D4" s="170"/>
      <c r="E4" s="170"/>
      <c r="F4" s="170"/>
      <c r="G4" s="170"/>
    </row>
    <row r="5" spans="1:9" s="112" customFormat="1" ht="15" customHeight="1">
      <c r="A5" s="513" t="s">
        <v>220</v>
      </c>
      <c r="B5" s="516" t="s">
        <v>221</v>
      </c>
      <c r="C5" s="516"/>
      <c r="D5" s="520" t="s">
        <v>222</v>
      </c>
      <c r="E5" s="518"/>
      <c r="F5" s="520" t="s">
        <v>223</v>
      </c>
      <c r="G5" s="518"/>
    </row>
    <row r="6" spans="1:9" s="112" customFormat="1" ht="15" customHeight="1">
      <c r="A6" s="514"/>
      <c r="B6" s="180" t="s">
        <v>224</v>
      </c>
      <c r="C6" s="173" t="s">
        <v>225</v>
      </c>
      <c r="D6" s="115" t="s">
        <v>224</v>
      </c>
      <c r="E6" s="115" t="s">
        <v>225</v>
      </c>
      <c r="F6" s="115" t="s">
        <v>224</v>
      </c>
      <c r="G6" s="115" t="s">
        <v>225</v>
      </c>
    </row>
    <row r="7" spans="1:9" s="112" customFormat="1" ht="15" customHeight="1">
      <c r="A7" s="125" t="s">
        <v>214</v>
      </c>
      <c r="B7" s="137">
        <f t="shared" ref="B7:B9" si="0">D7+F7</f>
        <v>15</v>
      </c>
      <c r="C7" s="137">
        <f>E7+G7</f>
        <v>10126</v>
      </c>
      <c r="D7" s="78">
        <v>10</v>
      </c>
      <c r="E7" s="78">
        <v>7154</v>
      </c>
      <c r="F7" s="78">
        <v>5</v>
      </c>
      <c r="G7" s="78">
        <v>2972</v>
      </c>
      <c r="H7" s="129"/>
      <c r="I7" s="129"/>
    </row>
    <row r="8" spans="1:9" s="112" customFormat="1" ht="15" customHeight="1">
      <c r="A8" s="125" t="s">
        <v>226</v>
      </c>
      <c r="B8" s="137">
        <f t="shared" si="0"/>
        <v>13</v>
      </c>
      <c r="C8" s="137">
        <f>E8+G8</f>
        <v>6439</v>
      </c>
      <c r="D8" s="78">
        <v>8</v>
      </c>
      <c r="E8" s="78">
        <v>3814</v>
      </c>
      <c r="F8" s="78">
        <v>5</v>
      </c>
      <c r="G8" s="78">
        <v>2625</v>
      </c>
      <c r="H8" s="129"/>
      <c r="I8" s="129"/>
    </row>
    <row r="9" spans="1:9" s="112" customFormat="1" ht="15" customHeight="1">
      <c r="A9" s="125" t="s">
        <v>227</v>
      </c>
      <c r="B9" s="137">
        <f t="shared" si="0"/>
        <v>16</v>
      </c>
      <c r="C9" s="137">
        <f>E9+G9</f>
        <v>9292</v>
      </c>
      <c r="D9" s="44">
        <v>11</v>
      </c>
      <c r="E9" s="44">
        <v>6365</v>
      </c>
      <c r="F9" s="44">
        <v>5</v>
      </c>
      <c r="G9" s="44">
        <v>2927</v>
      </c>
      <c r="H9" s="129"/>
      <c r="I9" s="129"/>
    </row>
    <row r="10" spans="1:9" s="112" customFormat="1" ht="15" customHeight="1">
      <c r="A10" s="140"/>
      <c r="B10" s="140"/>
      <c r="C10" s="140"/>
      <c r="D10" s="140"/>
      <c r="E10" s="140"/>
      <c r="F10" s="140"/>
      <c r="G10" s="151" t="s">
        <v>217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1"/>
  <sheetViews>
    <sheetView zoomScale="110" zoomScaleNormal="110" workbookViewId="0"/>
  </sheetViews>
  <sheetFormatPr defaultColWidth="8.75" defaultRowHeight="15" customHeight="1"/>
  <cols>
    <col min="1" max="1" width="22.5" style="111" customWidth="1"/>
    <col min="2" max="7" width="10.625" style="111" customWidth="1"/>
    <col min="8" max="16384" width="8.75" style="111"/>
  </cols>
  <sheetData>
    <row r="1" spans="1:7" ht="15" customHeight="1">
      <c r="A1" s="470" t="s">
        <v>779</v>
      </c>
    </row>
    <row r="3" spans="1:7" ht="15" customHeight="1">
      <c r="A3" s="110" t="s">
        <v>228</v>
      </c>
    </row>
    <row r="4" spans="1:7" s="112" customFormat="1" ht="15" customHeight="1">
      <c r="A4" s="169" t="s">
        <v>229</v>
      </c>
      <c r="G4" s="120" t="s">
        <v>136</v>
      </c>
    </row>
    <row r="5" spans="1:7" s="112" customFormat="1" ht="15" customHeight="1">
      <c r="A5" s="513" t="s">
        <v>2</v>
      </c>
      <c r="B5" s="520" t="s">
        <v>222</v>
      </c>
      <c r="C5" s="518"/>
      <c r="D5" s="519"/>
      <c r="E5" s="520" t="s">
        <v>223</v>
      </c>
      <c r="F5" s="518"/>
      <c r="G5" s="518"/>
    </row>
    <row r="6" spans="1:7" s="112" customFormat="1" ht="15" customHeight="1">
      <c r="A6" s="514"/>
      <c r="B6" s="116" t="s">
        <v>196</v>
      </c>
      <c r="C6" s="116" t="s">
        <v>197</v>
      </c>
      <c r="D6" s="116" t="s">
        <v>8</v>
      </c>
      <c r="E6" s="116" t="s">
        <v>196</v>
      </c>
      <c r="F6" s="116" t="s">
        <v>197</v>
      </c>
      <c r="G6" s="115" t="s">
        <v>8</v>
      </c>
    </row>
    <row r="7" spans="1:7" s="112" customFormat="1" ht="15" customHeight="1">
      <c r="A7" s="181" t="s">
        <v>230</v>
      </c>
      <c r="B7" s="129">
        <v>53</v>
      </c>
      <c r="C7" s="129">
        <v>53</v>
      </c>
      <c r="D7" s="129">
        <v>53</v>
      </c>
      <c r="E7" s="129">
        <v>67</v>
      </c>
      <c r="F7" s="129">
        <v>67</v>
      </c>
      <c r="G7" s="129">
        <v>67</v>
      </c>
    </row>
    <row r="8" spans="1:7" s="112" customFormat="1" ht="15" customHeight="1">
      <c r="A8" s="125" t="s">
        <v>231</v>
      </c>
      <c r="B8" s="129">
        <v>53</v>
      </c>
      <c r="C8" s="129">
        <v>53</v>
      </c>
      <c r="D8" s="129">
        <v>53</v>
      </c>
      <c r="E8" s="129">
        <v>61</v>
      </c>
      <c r="F8" s="129">
        <v>61</v>
      </c>
      <c r="G8" s="129">
        <v>61</v>
      </c>
    </row>
    <row r="9" spans="1:7" s="112" customFormat="1" ht="15" customHeight="1">
      <c r="A9" s="125" t="s">
        <v>232</v>
      </c>
      <c r="B9" s="129">
        <v>133</v>
      </c>
      <c r="C9" s="129">
        <v>138</v>
      </c>
      <c r="D9" s="129">
        <v>137</v>
      </c>
      <c r="E9" s="129">
        <v>161</v>
      </c>
      <c r="F9" s="129">
        <v>168</v>
      </c>
      <c r="G9" s="129">
        <v>166</v>
      </c>
    </row>
    <row r="10" spans="1:7" s="112" customFormat="1" ht="15" customHeight="1">
      <c r="A10" s="182" t="s">
        <v>233</v>
      </c>
      <c r="B10" s="49">
        <v>239</v>
      </c>
      <c r="C10" s="49">
        <v>244</v>
      </c>
      <c r="D10" s="49">
        <f>SUM(D7:D9)</f>
        <v>243</v>
      </c>
      <c r="E10" s="49">
        <v>289</v>
      </c>
      <c r="F10" s="49">
        <v>296</v>
      </c>
      <c r="G10" s="49">
        <f>SUM(G7:G9)</f>
        <v>294</v>
      </c>
    </row>
    <row r="11" spans="1:7" s="112" customFormat="1" ht="15" customHeight="1">
      <c r="F11" s="119"/>
      <c r="G11" s="119" t="s">
        <v>217</v>
      </c>
    </row>
  </sheetData>
  <mergeCells count="3">
    <mergeCell ref="A5:A6"/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64"/>
  <sheetViews>
    <sheetView zoomScale="110" zoomScaleNormal="110" workbookViewId="0"/>
  </sheetViews>
  <sheetFormatPr defaultColWidth="8.75" defaultRowHeight="15" customHeight="1"/>
  <cols>
    <col min="1" max="1" width="11.25" style="184" customWidth="1"/>
    <col min="2" max="6" width="15" style="184" customWidth="1"/>
    <col min="7" max="16384" width="8.75" style="184"/>
  </cols>
  <sheetData>
    <row r="1" spans="1:6" ht="15" customHeight="1">
      <c r="A1" s="470" t="s">
        <v>779</v>
      </c>
    </row>
    <row r="3" spans="1:6" ht="15" customHeight="1">
      <c r="A3" s="183" t="s">
        <v>234</v>
      </c>
    </row>
    <row r="4" spans="1:6" s="185" customFormat="1" ht="15" customHeight="1">
      <c r="A4" s="26" t="s">
        <v>27</v>
      </c>
      <c r="F4" s="186" t="s">
        <v>28</v>
      </c>
    </row>
    <row r="5" spans="1:6" s="185" customFormat="1" ht="15" customHeight="1">
      <c r="A5" s="548" t="s">
        <v>29</v>
      </c>
      <c r="B5" s="550" t="s">
        <v>224</v>
      </c>
      <c r="C5" s="552" t="s">
        <v>235</v>
      </c>
      <c r="D5" s="553"/>
      <c r="E5" s="553"/>
      <c r="F5" s="550" t="s">
        <v>34</v>
      </c>
    </row>
    <row r="6" spans="1:6" s="185" customFormat="1" ht="15" customHeight="1">
      <c r="A6" s="549"/>
      <c r="B6" s="551"/>
      <c r="C6" s="187" t="s">
        <v>35</v>
      </c>
      <c r="D6" s="188" t="s">
        <v>36</v>
      </c>
      <c r="E6" s="188" t="s">
        <v>37</v>
      </c>
      <c r="F6" s="551"/>
    </row>
    <row r="7" spans="1:6" s="185" customFormat="1" ht="15" customHeight="1">
      <c r="A7" s="189" t="s">
        <v>41</v>
      </c>
      <c r="B7" s="32">
        <v>8</v>
      </c>
      <c r="C7" s="32">
        <f>SUM(D7:E7)</f>
        <v>8393</v>
      </c>
      <c r="D7" s="32">
        <v>4242</v>
      </c>
      <c r="E7" s="32">
        <v>4151</v>
      </c>
      <c r="F7" s="32">
        <v>507</v>
      </c>
    </row>
    <row r="8" spans="1:6" s="185" customFormat="1" ht="15" customHeight="1">
      <c r="A8" s="189">
        <v>4</v>
      </c>
      <c r="B8" s="34">
        <v>8</v>
      </c>
      <c r="C8" s="32">
        <f>SUM(D8:E8)</f>
        <v>8277</v>
      </c>
      <c r="D8" s="32">
        <v>4192</v>
      </c>
      <c r="E8" s="32">
        <v>4085</v>
      </c>
      <c r="F8" s="32">
        <v>524</v>
      </c>
    </row>
    <row r="9" spans="1:6" s="185" customFormat="1" ht="15" customHeight="1">
      <c r="A9" s="190">
        <v>5</v>
      </c>
      <c r="B9" s="32">
        <v>8</v>
      </c>
      <c r="C9" s="32">
        <f>SUM(D9:E9)</f>
        <v>8562</v>
      </c>
      <c r="D9" s="32">
        <v>4259</v>
      </c>
      <c r="E9" s="32">
        <v>4303</v>
      </c>
      <c r="F9" s="32">
        <v>524</v>
      </c>
    </row>
    <row r="10" spans="1:6" s="185" customFormat="1" ht="15" customHeight="1">
      <c r="A10" s="191" t="s">
        <v>236</v>
      </c>
      <c r="B10" s="192"/>
      <c r="C10" s="192"/>
      <c r="D10" s="192"/>
      <c r="E10" s="192"/>
      <c r="F10" s="193" t="s">
        <v>25</v>
      </c>
    </row>
    <row r="11" spans="1:6" ht="15" customHeight="1">
      <c r="D11" s="194"/>
      <c r="E11" s="194"/>
    </row>
    <row r="64" spans="7:9" ht="15" customHeight="1">
      <c r="G64" s="184" t="s">
        <v>237</v>
      </c>
      <c r="I64" s="184" t="s">
        <v>238</v>
      </c>
    </row>
  </sheetData>
  <mergeCells count="4">
    <mergeCell ref="A5:A6"/>
    <mergeCell ref="B5:B6"/>
    <mergeCell ref="C5:E5"/>
    <mergeCell ref="F5:F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36"/>
  <sheetViews>
    <sheetView zoomScale="110" zoomScaleNormal="110" workbookViewId="0"/>
  </sheetViews>
  <sheetFormatPr defaultColWidth="8.875" defaultRowHeight="14.25" customHeight="1"/>
  <cols>
    <col min="1" max="1" width="5" style="112" customWidth="1"/>
    <col min="2" max="2" width="20.375" style="112" customWidth="1"/>
    <col min="3" max="4" width="8.75" style="112" customWidth="1"/>
    <col min="5" max="5" width="7.75" style="112" customWidth="1"/>
    <col min="6" max="10" width="7.125" style="112" customWidth="1"/>
    <col min="11" max="16384" width="8.875" style="112"/>
  </cols>
  <sheetData>
    <row r="1" spans="1:10" ht="15" customHeight="1">
      <c r="A1" s="470" t="s">
        <v>779</v>
      </c>
    </row>
    <row r="2" spans="1:10" ht="15" customHeight="1"/>
    <row r="3" spans="1:10" ht="15" customHeight="1">
      <c r="A3" s="110" t="s">
        <v>239</v>
      </c>
      <c r="E3" s="195"/>
    </row>
    <row r="4" spans="1:10" ht="15" customHeight="1">
      <c r="A4" s="196" t="s">
        <v>240</v>
      </c>
      <c r="J4" s="113" t="s">
        <v>28</v>
      </c>
    </row>
    <row r="5" spans="1:10" ht="15" customHeight="1">
      <c r="A5" s="554" t="s">
        <v>241</v>
      </c>
      <c r="B5" s="554"/>
      <c r="C5" s="556" t="s">
        <v>242</v>
      </c>
      <c r="D5" s="558" t="s">
        <v>243</v>
      </c>
      <c r="E5" s="520" t="s">
        <v>235</v>
      </c>
      <c r="F5" s="518"/>
      <c r="G5" s="518"/>
      <c r="H5" s="518"/>
      <c r="I5" s="519"/>
      <c r="J5" s="560" t="s">
        <v>244</v>
      </c>
    </row>
    <row r="6" spans="1:10" ht="15" customHeight="1">
      <c r="A6" s="555"/>
      <c r="B6" s="555"/>
      <c r="C6" s="557"/>
      <c r="D6" s="559"/>
      <c r="E6" s="116" t="s">
        <v>245</v>
      </c>
      <c r="F6" s="116" t="s">
        <v>246</v>
      </c>
      <c r="G6" s="116" t="s">
        <v>247</v>
      </c>
      <c r="H6" s="116" t="s">
        <v>248</v>
      </c>
      <c r="I6" s="118" t="s">
        <v>197</v>
      </c>
      <c r="J6" s="561"/>
    </row>
    <row r="7" spans="1:10" ht="15" customHeight="1">
      <c r="A7" s="568" t="s">
        <v>249</v>
      </c>
      <c r="B7" s="197" t="s">
        <v>250</v>
      </c>
      <c r="C7" s="127"/>
      <c r="D7" s="127"/>
      <c r="E7" s="127"/>
      <c r="F7" s="127"/>
      <c r="G7" s="127"/>
      <c r="H7" s="127"/>
      <c r="I7" s="127"/>
      <c r="J7" s="127"/>
    </row>
    <row r="8" spans="1:10" ht="15" customHeight="1">
      <c r="A8" s="569"/>
      <c r="B8" s="198" t="s">
        <v>251</v>
      </c>
      <c r="C8" s="199">
        <v>318</v>
      </c>
      <c r="D8" s="199">
        <v>322</v>
      </c>
      <c r="E8" s="78">
        <f>SUM(F8:I8)</f>
        <v>996</v>
      </c>
      <c r="F8" s="78">
        <v>322</v>
      </c>
      <c r="G8" s="78">
        <v>360</v>
      </c>
      <c r="H8" s="78">
        <v>314</v>
      </c>
      <c r="I8" s="148" t="s">
        <v>252</v>
      </c>
      <c r="J8" s="78">
        <v>71</v>
      </c>
    </row>
    <row r="9" spans="1:10" ht="15" customHeight="1">
      <c r="A9" s="569"/>
      <c r="B9" s="200" t="s">
        <v>253</v>
      </c>
      <c r="C9" s="201">
        <v>80</v>
      </c>
      <c r="D9" s="201">
        <v>32</v>
      </c>
      <c r="E9" s="202">
        <f t="shared" ref="E9:E26" si="0">SUM(F9:I9)</f>
        <v>114</v>
      </c>
      <c r="F9" s="203">
        <v>33</v>
      </c>
      <c r="G9" s="203">
        <v>26</v>
      </c>
      <c r="H9" s="203">
        <v>19</v>
      </c>
      <c r="I9" s="201">
        <v>36</v>
      </c>
      <c r="J9" s="203">
        <v>13</v>
      </c>
    </row>
    <row r="10" spans="1:10" ht="15" customHeight="1">
      <c r="A10" s="569"/>
      <c r="B10" s="204" t="s">
        <v>254</v>
      </c>
      <c r="C10" s="205"/>
      <c r="D10" s="205"/>
      <c r="E10" s="129"/>
      <c r="F10" s="129"/>
      <c r="G10" s="129"/>
      <c r="H10" s="129"/>
      <c r="I10" s="78"/>
      <c r="J10" s="129"/>
    </row>
    <row r="11" spans="1:10" ht="15" customHeight="1">
      <c r="A11" s="569"/>
      <c r="B11" s="198" t="s">
        <v>255</v>
      </c>
      <c r="C11" s="199">
        <v>318</v>
      </c>
      <c r="D11" s="199">
        <v>321</v>
      </c>
      <c r="E11" s="44">
        <f>SUM(F11:I11)</f>
        <v>960</v>
      </c>
      <c r="F11" s="78">
        <v>321</v>
      </c>
      <c r="G11" s="78">
        <v>321</v>
      </c>
      <c r="H11" s="78">
        <v>318</v>
      </c>
      <c r="I11" s="148" t="s">
        <v>10</v>
      </c>
      <c r="J11" s="562">
        <v>69</v>
      </c>
    </row>
    <row r="12" spans="1:10" ht="15" customHeight="1">
      <c r="A12" s="569"/>
      <c r="B12" s="198" t="s">
        <v>256</v>
      </c>
      <c r="C12" s="199">
        <v>40</v>
      </c>
      <c r="D12" s="199">
        <v>40</v>
      </c>
      <c r="E12" s="44">
        <f>SUM(F12:I12)</f>
        <v>118</v>
      </c>
      <c r="F12" s="78">
        <v>40</v>
      </c>
      <c r="G12" s="78">
        <v>40</v>
      </c>
      <c r="H12" s="78">
        <v>38</v>
      </c>
      <c r="I12" s="148" t="s">
        <v>10</v>
      </c>
      <c r="J12" s="571"/>
    </row>
    <row r="13" spans="1:10" ht="15" customHeight="1">
      <c r="A13" s="569"/>
      <c r="B13" s="206" t="s">
        <v>257</v>
      </c>
      <c r="C13" s="207"/>
      <c r="D13" s="207"/>
      <c r="E13" s="208"/>
      <c r="F13" s="208"/>
      <c r="G13" s="208"/>
      <c r="H13" s="208"/>
      <c r="I13" s="208"/>
      <c r="J13" s="208"/>
    </row>
    <row r="14" spans="1:10" ht="15" customHeight="1">
      <c r="A14" s="569"/>
      <c r="B14" s="200" t="s">
        <v>255</v>
      </c>
      <c r="C14" s="201">
        <v>318</v>
      </c>
      <c r="D14" s="201">
        <v>319</v>
      </c>
      <c r="E14" s="202">
        <f>SUM(F14:I14)</f>
        <v>936</v>
      </c>
      <c r="F14" s="203">
        <v>319</v>
      </c>
      <c r="G14" s="203">
        <v>311</v>
      </c>
      <c r="H14" s="203">
        <v>306</v>
      </c>
      <c r="I14" s="209" t="s">
        <v>10</v>
      </c>
      <c r="J14" s="203">
        <v>55</v>
      </c>
    </row>
    <row r="15" spans="1:10" ht="15" customHeight="1">
      <c r="A15" s="569"/>
      <c r="B15" s="204" t="s">
        <v>258</v>
      </c>
      <c r="C15" s="205"/>
      <c r="D15" s="205"/>
      <c r="E15" s="129"/>
      <c r="F15" s="129"/>
      <c r="G15" s="129"/>
      <c r="H15" s="129"/>
      <c r="I15" s="129"/>
      <c r="J15" s="129"/>
    </row>
    <row r="16" spans="1:10" ht="15" customHeight="1">
      <c r="A16" s="569"/>
      <c r="B16" s="198" t="s">
        <v>255</v>
      </c>
      <c r="C16" s="199">
        <v>278</v>
      </c>
      <c r="D16" s="199">
        <v>279</v>
      </c>
      <c r="E16" s="44">
        <f>SUM(F16:I16)</f>
        <v>822</v>
      </c>
      <c r="F16" s="78">
        <v>279</v>
      </c>
      <c r="G16" s="78">
        <v>271</v>
      </c>
      <c r="H16" s="78">
        <v>272</v>
      </c>
      <c r="I16" s="148" t="s">
        <v>10</v>
      </c>
      <c r="J16" s="78">
        <v>52</v>
      </c>
    </row>
    <row r="17" spans="1:10" ht="15" customHeight="1">
      <c r="A17" s="569"/>
      <c r="B17" s="206" t="s">
        <v>259</v>
      </c>
      <c r="C17" s="207"/>
      <c r="D17" s="207"/>
      <c r="E17" s="208"/>
      <c r="F17" s="208"/>
      <c r="G17" s="208"/>
      <c r="H17" s="208"/>
      <c r="I17" s="208"/>
      <c r="J17" s="208"/>
    </row>
    <row r="18" spans="1:10" ht="15" customHeight="1">
      <c r="A18" s="569"/>
      <c r="B18" s="198" t="s">
        <v>255</v>
      </c>
      <c r="C18" s="199">
        <v>318</v>
      </c>
      <c r="D18" s="199">
        <v>318</v>
      </c>
      <c r="E18" s="44">
        <f>SUM(F18:I18)</f>
        <v>946</v>
      </c>
      <c r="F18" s="78">
        <v>318</v>
      </c>
      <c r="G18" s="78">
        <v>314</v>
      </c>
      <c r="H18" s="78">
        <v>314</v>
      </c>
      <c r="I18" s="148" t="s">
        <v>10</v>
      </c>
      <c r="J18" s="562">
        <v>67</v>
      </c>
    </row>
    <row r="19" spans="1:10" ht="15" customHeight="1">
      <c r="A19" s="569"/>
      <c r="B19" s="200" t="s">
        <v>260</v>
      </c>
      <c r="C19" s="201">
        <v>40</v>
      </c>
      <c r="D19" s="201">
        <v>40</v>
      </c>
      <c r="E19" s="202">
        <f t="shared" si="0"/>
        <v>118</v>
      </c>
      <c r="F19" s="203">
        <v>41</v>
      </c>
      <c r="G19" s="203">
        <v>40</v>
      </c>
      <c r="H19" s="203">
        <v>37</v>
      </c>
      <c r="I19" s="209" t="s">
        <v>10</v>
      </c>
      <c r="J19" s="571"/>
    </row>
    <row r="20" spans="1:10" ht="15" customHeight="1">
      <c r="A20" s="569"/>
      <c r="B20" s="204" t="s">
        <v>261</v>
      </c>
      <c r="C20" s="199"/>
      <c r="D20" s="199"/>
      <c r="E20" s="44"/>
      <c r="F20" s="78"/>
      <c r="G20" s="78"/>
      <c r="H20" s="78"/>
      <c r="I20" s="78"/>
      <c r="J20" s="208"/>
    </row>
    <row r="21" spans="1:10" ht="15" customHeight="1">
      <c r="A21" s="569"/>
      <c r="B21" s="198" t="s">
        <v>262</v>
      </c>
      <c r="C21" s="564">
        <v>79</v>
      </c>
      <c r="D21" s="565">
        <v>75</v>
      </c>
      <c r="E21" s="44">
        <f t="shared" si="0"/>
        <v>108</v>
      </c>
      <c r="F21" s="78">
        <v>35</v>
      </c>
      <c r="G21" s="78">
        <v>38</v>
      </c>
      <c r="H21" s="78">
        <v>35</v>
      </c>
      <c r="I21" s="148" t="s">
        <v>10</v>
      </c>
      <c r="J21" s="562">
        <v>56</v>
      </c>
    </row>
    <row r="22" spans="1:10" ht="15" customHeight="1">
      <c r="A22" s="569"/>
      <c r="B22" s="198" t="s">
        <v>263</v>
      </c>
      <c r="C22" s="564"/>
      <c r="D22" s="565"/>
      <c r="E22" s="44">
        <f t="shared" si="0"/>
        <v>117</v>
      </c>
      <c r="F22" s="78">
        <v>40</v>
      </c>
      <c r="G22" s="78">
        <v>39</v>
      </c>
      <c r="H22" s="78">
        <v>38</v>
      </c>
      <c r="I22" s="148" t="s">
        <v>10</v>
      </c>
      <c r="J22" s="562"/>
    </row>
    <row r="23" spans="1:10" ht="15" customHeight="1">
      <c r="A23" s="569"/>
      <c r="B23" s="198" t="s">
        <v>264</v>
      </c>
      <c r="C23" s="564">
        <v>80</v>
      </c>
      <c r="D23" s="565">
        <v>76</v>
      </c>
      <c r="E23" s="44">
        <f t="shared" si="0"/>
        <v>104</v>
      </c>
      <c r="F23" s="78">
        <v>36</v>
      </c>
      <c r="G23" s="78">
        <v>34</v>
      </c>
      <c r="H23" s="78">
        <v>34</v>
      </c>
      <c r="I23" s="148" t="s">
        <v>10</v>
      </c>
      <c r="J23" s="562"/>
    </row>
    <row r="24" spans="1:10" ht="15" customHeight="1">
      <c r="A24" s="569"/>
      <c r="B24" s="198" t="s">
        <v>265</v>
      </c>
      <c r="C24" s="564"/>
      <c r="D24" s="565"/>
      <c r="E24" s="44">
        <f t="shared" si="0"/>
        <v>104</v>
      </c>
      <c r="F24" s="78">
        <v>40</v>
      </c>
      <c r="G24" s="78">
        <v>38</v>
      </c>
      <c r="H24" s="78">
        <v>26</v>
      </c>
      <c r="I24" s="148" t="s">
        <v>10</v>
      </c>
      <c r="J24" s="562"/>
    </row>
    <row r="25" spans="1:10" ht="15" customHeight="1">
      <c r="A25" s="569"/>
      <c r="B25" s="198" t="s">
        <v>266</v>
      </c>
      <c r="C25" s="564">
        <v>79</v>
      </c>
      <c r="D25" s="565">
        <v>71</v>
      </c>
      <c r="E25" s="44">
        <f t="shared" si="0"/>
        <v>82</v>
      </c>
      <c r="F25" s="78">
        <v>32</v>
      </c>
      <c r="G25" s="78">
        <v>27</v>
      </c>
      <c r="H25" s="78">
        <v>23</v>
      </c>
      <c r="I25" s="148" t="s">
        <v>10</v>
      </c>
      <c r="J25" s="562"/>
    </row>
    <row r="26" spans="1:10" ht="15" customHeight="1">
      <c r="A26" s="569"/>
      <c r="B26" s="210" t="s">
        <v>267</v>
      </c>
      <c r="C26" s="566"/>
      <c r="D26" s="567"/>
      <c r="E26" s="48">
        <f t="shared" si="0"/>
        <v>109</v>
      </c>
      <c r="F26" s="138">
        <v>39</v>
      </c>
      <c r="G26" s="138">
        <v>30</v>
      </c>
      <c r="H26" s="138">
        <v>40</v>
      </c>
      <c r="I26" s="148" t="s">
        <v>10</v>
      </c>
      <c r="J26" s="563"/>
    </row>
    <row r="27" spans="1:10" ht="15" customHeight="1">
      <c r="A27" s="568" t="s">
        <v>268</v>
      </c>
      <c r="B27" s="197" t="s">
        <v>269</v>
      </c>
      <c r="C27" s="211"/>
      <c r="D27" s="211"/>
      <c r="E27" s="127"/>
      <c r="F27" s="212"/>
      <c r="G27" s="212"/>
      <c r="H27" s="212"/>
      <c r="I27" s="212"/>
      <c r="J27" s="212"/>
    </row>
    <row r="28" spans="1:10" ht="15" customHeight="1">
      <c r="A28" s="569"/>
      <c r="B28" s="200" t="s">
        <v>270</v>
      </c>
      <c r="C28" s="201">
        <v>320</v>
      </c>
      <c r="D28" s="201">
        <v>372</v>
      </c>
      <c r="E28" s="202">
        <f>SUM(F28:I28)</f>
        <v>1040</v>
      </c>
      <c r="F28" s="203">
        <v>372</v>
      </c>
      <c r="G28" s="203">
        <v>343</v>
      </c>
      <c r="H28" s="203">
        <v>325</v>
      </c>
      <c r="I28" s="209" t="s">
        <v>10</v>
      </c>
      <c r="J28" s="203">
        <v>44</v>
      </c>
    </row>
    <row r="29" spans="1:10" ht="15" customHeight="1">
      <c r="A29" s="569"/>
      <c r="B29" s="206" t="s">
        <v>271</v>
      </c>
      <c r="C29" s="205"/>
      <c r="D29" s="205"/>
      <c r="E29" s="129"/>
      <c r="F29" s="213"/>
      <c r="G29" s="213"/>
      <c r="H29" s="213"/>
      <c r="I29" s="213"/>
      <c r="J29" s="208"/>
    </row>
    <row r="30" spans="1:10" ht="15" customHeight="1">
      <c r="A30" s="569"/>
      <c r="B30" s="198" t="s">
        <v>251</v>
      </c>
      <c r="C30" s="214">
        <v>520</v>
      </c>
      <c r="D30" s="199">
        <v>727</v>
      </c>
      <c r="E30" s="44">
        <f>SUM(F30:H30)</f>
        <v>1888</v>
      </c>
      <c r="F30" s="78">
        <v>727</v>
      </c>
      <c r="G30" s="78">
        <v>547</v>
      </c>
      <c r="H30" s="78">
        <v>614</v>
      </c>
      <c r="I30" s="148" t="s">
        <v>10</v>
      </c>
      <c r="J30" s="44">
        <v>97</v>
      </c>
    </row>
    <row r="31" spans="1:10" s="216" customFormat="1" ht="15" customHeight="1">
      <c r="A31" s="569"/>
      <c r="B31" s="215" t="s">
        <v>272</v>
      </c>
      <c r="C31" s="213"/>
      <c r="D31" s="213"/>
      <c r="E31" s="208"/>
      <c r="F31" s="213"/>
      <c r="G31" s="213"/>
      <c r="H31" s="213"/>
      <c r="I31" s="213"/>
      <c r="J31" s="213"/>
    </row>
    <row r="32" spans="1:10" s="216" customFormat="1" ht="15" customHeight="1">
      <c r="A32" s="569"/>
      <c r="B32" s="217" t="s">
        <v>273</v>
      </c>
      <c r="C32" s="201">
        <v>360</v>
      </c>
      <c r="D32" s="201">
        <v>378</v>
      </c>
      <c r="E32" s="202">
        <v>522</v>
      </c>
      <c r="F32" s="203" t="s">
        <v>274</v>
      </c>
      <c r="G32" s="203" t="s">
        <v>274</v>
      </c>
      <c r="H32" s="203" t="s">
        <v>274</v>
      </c>
      <c r="I32" s="209" t="s">
        <v>10</v>
      </c>
      <c r="J32" s="203" t="s">
        <v>275</v>
      </c>
    </row>
    <row r="33" spans="1:10" ht="15" customHeight="1">
      <c r="A33" s="569"/>
      <c r="B33" s="206" t="s">
        <v>276</v>
      </c>
      <c r="C33" s="218"/>
      <c r="D33" s="218"/>
      <c r="E33" s="44"/>
      <c r="F33" s="213"/>
      <c r="G33" s="213"/>
      <c r="H33" s="213"/>
      <c r="I33" s="213"/>
      <c r="J33" s="213"/>
    </row>
    <row r="34" spans="1:10" ht="15" customHeight="1">
      <c r="A34" s="570"/>
      <c r="B34" s="210" t="s">
        <v>273</v>
      </c>
      <c r="C34" s="219">
        <v>140</v>
      </c>
      <c r="D34" s="220">
        <v>126</v>
      </c>
      <c r="E34" s="48">
        <v>428</v>
      </c>
      <c r="F34" s="138" t="s">
        <v>275</v>
      </c>
      <c r="G34" s="138" t="s">
        <v>275</v>
      </c>
      <c r="H34" s="138" t="s">
        <v>275</v>
      </c>
      <c r="I34" s="221" t="s">
        <v>10</v>
      </c>
      <c r="J34" s="138">
        <v>21</v>
      </c>
    </row>
    <row r="35" spans="1:10" ht="15" customHeight="1">
      <c r="A35" s="516" t="s">
        <v>277</v>
      </c>
      <c r="B35" s="517"/>
      <c r="C35" s="222">
        <f t="shared" ref="C35:J35" si="1">SUM(C8:C34)</f>
        <v>3288</v>
      </c>
      <c r="D35" s="222">
        <f t="shared" si="1"/>
        <v>3496</v>
      </c>
      <c r="E35" s="223">
        <f t="shared" si="1"/>
        <v>9512</v>
      </c>
      <c r="F35" s="222">
        <f t="shared" si="1"/>
        <v>2994</v>
      </c>
      <c r="G35" s="222">
        <f t="shared" si="1"/>
        <v>2779</v>
      </c>
      <c r="H35" s="222">
        <f t="shared" si="1"/>
        <v>2753</v>
      </c>
      <c r="I35" s="222">
        <f t="shared" si="1"/>
        <v>36</v>
      </c>
      <c r="J35" s="222">
        <f t="shared" si="1"/>
        <v>545</v>
      </c>
    </row>
    <row r="36" spans="1:10" ht="15" customHeight="1">
      <c r="J36" s="119" t="s">
        <v>278</v>
      </c>
    </row>
  </sheetData>
  <mergeCells count="17">
    <mergeCell ref="A35:B35"/>
    <mergeCell ref="J21:J26"/>
    <mergeCell ref="C23:C24"/>
    <mergeCell ref="D23:D24"/>
    <mergeCell ref="C25:C26"/>
    <mergeCell ref="D25:D26"/>
    <mergeCell ref="A27:A34"/>
    <mergeCell ref="A7:A26"/>
    <mergeCell ref="J11:J12"/>
    <mergeCell ref="J18:J19"/>
    <mergeCell ref="C21:C22"/>
    <mergeCell ref="D21:D22"/>
    <mergeCell ref="A5:B6"/>
    <mergeCell ref="C5:C6"/>
    <mergeCell ref="D5:D6"/>
    <mergeCell ref="E5:I5"/>
    <mergeCell ref="J5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0"/>
  <sheetViews>
    <sheetView zoomScale="110" zoomScaleNormal="110" workbookViewId="0"/>
  </sheetViews>
  <sheetFormatPr defaultColWidth="13.125" defaultRowHeight="15" customHeight="1"/>
  <cols>
    <col min="1" max="1" width="23.75" style="3" customWidth="1"/>
    <col min="2" max="2" width="8.125" style="3" customWidth="1"/>
    <col min="3" max="3" width="7.5" style="3" customWidth="1"/>
    <col min="4" max="4" width="8.125" style="3" customWidth="1"/>
    <col min="5" max="5" width="7.5" style="3" customWidth="1"/>
    <col min="6" max="6" width="8.125" style="3" customWidth="1"/>
    <col min="7" max="7" width="7.5" style="3" customWidth="1"/>
    <col min="8" max="8" width="8.125" style="3" customWidth="1"/>
    <col min="9" max="9" width="7.5" style="3" customWidth="1"/>
    <col min="10" max="16384" width="13.125" style="3"/>
  </cols>
  <sheetData>
    <row r="1" spans="1:9" s="40" customFormat="1" ht="15" customHeight="1">
      <c r="A1" s="470" t="s">
        <v>779</v>
      </c>
    </row>
    <row r="2" spans="1:9" s="40" customFormat="1" ht="15" customHeight="1"/>
    <row r="3" spans="1:9" ht="15" customHeight="1">
      <c r="A3" s="1" t="s">
        <v>0</v>
      </c>
      <c r="B3" s="2"/>
    </row>
    <row r="4" spans="1:9" s="5" customFormat="1" ht="15" customHeight="1">
      <c r="A4" s="4" t="s">
        <v>1</v>
      </c>
    </row>
    <row r="5" spans="1:9" s="6" customFormat="1" ht="15" customHeight="1">
      <c r="A5" s="479" t="s">
        <v>2</v>
      </c>
      <c r="B5" s="481" t="s">
        <v>3</v>
      </c>
      <c r="C5" s="482"/>
      <c r="D5" s="483" t="s">
        <v>4</v>
      </c>
      <c r="E5" s="484"/>
      <c r="F5" s="483" t="s">
        <v>5</v>
      </c>
      <c r="G5" s="484"/>
      <c r="H5" s="485" t="s">
        <v>6</v>
      </c>
      <c r="I5" s="486"/>
    </row>
    <row r="6" spans="1:9" s="6" customFormat="1" ht="15" customHeight="1">
      <c r="A6" s="480"/>
      <c r="B6" s="7" t="s">
        <v>7</v>
      </c>
      <c r="C6" s="7" t="s">
        <v>8</v>
      </c>
      <c r="D6" s="7" t="s">
        <v>7</v>
      </c>
      <c r="E6" s="7" t="s">
        <v>8</v>
      </c>
      <c r="F6" s="7" t="s">
        <v>7</v>
      </c>
      <c r="G6" s="7" t="s">
        <v>8</v>
      </c>
      <c r="H6" s="7" t="s">
        <v>7</v>
      </c>
      <c r="I6" s="7" t="s">
        <v>8</v>
      </c>
    </row>
    <row r="7" spans="1:9" s="5" customFormat="1" ht="15" customHeight="1">
      <c r="A7" s="8" t="s">
        <v>9</v>
      </c>
      <c r="B7" s="9">
        <v>20</v>
      </c>
      <c r="C7" s="10">
        <v>20</v>
      </c>
      <c r="D7" s="11" t="s">
        <v>10</v>
      </c>
      <c r="E7" s="11" t="s">
        <v>10</v>
      </c>
      <c r="F7" s="12" t="s">
        <v>10</v>
      </c>
      <c r="G7" s="11" t="s">
        <v>10</v>
      </c>
      <c r="H7" s="13">
        <v>20</v>
      </c>
      <c r="I7" s="14">
        <v>20</v>
      </c>
    </row>
    <row r="8" spans="1:9" s="5" customFormat="1" ht="15" customHeight="1">
      <c r="A8" s="15" t="s">
        <v>11</v>
      </c>
      <c r="B8" s="9">
        <v>9</v>
      </c>
      <c r="C8" s="10">
        <v>9</v>
      </c>
      <c r="D8" s="11" t="s">
        <v>10</v>
      </c>
      <c r="E8" s="11" t="s">
        <v>10</v>
      </c>
      <c r="F8" s="12" t="s">
        <v>10</v>
      </c>
      <c r="G8" s="11" t="s">
        <v>12</v>
      </c>
      <c r="H8" s="13">
        <v>9</v>
      </c>
      <c r="I8" s="14">
        <v>9</v>
      </c>
    </row>
    <row r="9" spans="1:9" s="5" customFormat="1" ht="15" customHeight="1">
      <c r="A9" s="8" t="s">
        <v>13</v>
      </c>
      <c r="B9" s="16">
        <v>29</v>
      </c>
      <c r="C9" s="10">
        <v>29</v>
      </c>
      <c r="D9" s="11" t="s">
        <v>10</v>
      </c>
      <c r="E9" s="11" t="s">
        <v>10</v>
      </c>
      <c r="F9" s="17">
        <v>29</v>
      </c>
      <c r="G9" s="18">
        <v>29</v>
      </c>
      <c r="H9" s="12" t="s">
        <v>10</v>
      </c>
      <c r="I9" s="11" t="s">
        <v>10</v>
      </c>
    </row>
    <row r="10" spans="1:9" s="5" customFormat="1" ht="15" customHeight="1">
      <c r="A10" s="8" t="s">
        <v>14</v>
      </c>
      <c r="B10" s="9">
        <v>16</v>
      </c>
      <c r="C10" s="10">
        <v>16</v>
      </c>
      <c r="D10" s="11" t="s">
        <v>10</v>
      </c>
      <c r="E10" s="11" t="s">
        <v>10</v>
      </c>
      <c r="F10" s="13">
        <v>15</v>
      </c>
      <c r="G10" s="18">
        <v>15</v>
      </c>
      <c r="H10" s="13">
        <v>1</v>
      </c>
      <c r="I10" s="14">
        <v>1</v>
      </c>
    </row>
    <row r="11" spans="1:9" s="5" customFormat="1" ht="15" customHeight="1">
      <c r="A11" s="8" t="s">
        <v>15</v>
      </c>
      <c r="B11" s="9">
        <v>10</v>
      </c>
      <c r="C11" s="10">
        <v>10</v>
      </c>
      <c r="D11" s="14">
        <v>6</v>
      </c>
      <c r="E11" s="14">
        <v>6</v>
      </c>
      <c r="F11" s="13" t="s">
        <v>10</v>
      </c>
      <c r="G11" s="14" t="s">
        <v>10</v>
      </c>
      <c r="H11" s="13">
        <v>4</v>
      </c>
      <c r="I11" s="14">
        <v>4</v>
      </c>
    </row>
    <row r="12" spans="1:9" s="5" customFormat="1" ht="15" customHeight="1">
      <c r="A12" s="19" t="s">
        <v>16</v>
      </c>
      <c r="B12" s="9">
        <v>7</v>
      </c>
      <c r="C12" s="10">
        <v>7</v>
      </c>
      <c r="D12" s="14">
        <v>5</v>
      </c>
      <c r="E12" s="14">
        <v>5</v>
      </c>
      <c r="F12" s="13" t="s">
        <v>10</v>
      </c>
      <c r="G12" s="14" t="s">
        <v>10</v>
      </c>
      <c r="H12" s="13">
        <v>2</v>
      </c>
      <c r="I12" s="14">
        <v>2</v>
      </c>
    </row>
    <row r="13" spans="1:9" s="5" customFormat="1" ht="15" customHeight="1">
      <c r="A13" s="19" t="s">
        <v>17</v>
      </c>
      <c r="B13" s="9">
        <v>1</v>
      </c>
      <c r="C13" s="10">
        <v>1</v>
      </c>
      <c r="D13" s="14">
        <v>1</v>
      </c>
      <c r="E13" s="14">
        <v>1</v>
      </c>
      <c r="F13" s="13" t="s">
        <v>10</v>
      </c>
      <c r="G13" s="14" t="s">
        <v>10</v>
      </c>
      <c r="H13" s="12" t="s">
        <v>10</v>
      </c>
      <c r="I13" s="11" t="s">
        <v>10</v>
      </c>
    </row>
    <row r="14" spans="1:9" s="5" customFormat="1" ht="15" customHeight="1">
      <c r="A14" s="19" t="s">
        <v>18</v>
      </c>
      <c r="B14" s="9">
        <v>2</v>
      </c>
      <c r="C14" s="10">
        <v>2</v>
      </c>
      <c r="D14" s="11" t="s">
        <v>12</v>
      </c>
      <c r="E14" s="11" t="s">
        <v>10</v>
      </c>
      <c r="F14" s="13" t="s">
        <v>10</v>
      </c>
      <c r="G14" s="14" t="s">
        <v>10</v>
      </c>
      <c r="H14" s="13">
        <v>2</v>
      </c>
      <c r="I14" s="14">
        <v>2</v>
      </c>
    </row>
    <row r="15" spans="1:9" s="5" customFormat="1" ht="15" customHeight="1">
      <c r="A15" s="8" t="s">
        <v>19</v>
      </c>
      <c r="B15" s="9">
        <v>1</v>
      </c>
      <c r="C15" s="10">
        <v>1</v>
      </c>
      <c r="D15" s="11" t="s">
        <v>10</v>
      </c>
      <c r="E15" s="11" t="s">
        <v>10</v>
      </c>
      <c r="F15" s="12" t="s">
        <v>10</v>
      </c>
      <c r="G15" s="11" t="s">
        <v>10</v>
      </c>
      <c r="H15" s="13">
        <v>1</v>
      </c>
      <c r="I15" s="14">
        <v>1</v>
      </c>
    </row>
    <row r="16" spans="1:9" s="5" customFormat="1" ht="15" customHeight="1">
      <c r="A16" s="8" t="s">
        <v>20</v>
      </c>
      <c r="B16" s="9">
        <v>2</v>
      </c>
      <c r="C16" s="10">
        <v>2</v>
      </c>
      <c r="D16" s="14">
        <v>1</v>
      </c>
      <c r="E16" s="14">
        <v>1</v>
      </c>
      <c r="F16" s="13" t="s">
        <v>10</v>
      </c>
      <c r="G16" s="14" t="s">
        <v>10</v>
      </c>
      <c r="H16" s="13">
        <v>1</v>
      </c>
      <c r="I16" s="14">
        <v>1</v>
      </c>
    </row>
    <row r="17" spans="1:9" s="5" customFormat="1" ht="15" customHeight="1">
      <c r="A17" s="8" t="s">
        <v>21</v>
      </c>
      <c r="B17" s="9">
        <v>2</v>
      </c>
      <c r="C17" s="10">
        <v>2</v>
      </c>
      <c r="D17" s="14">
        <v>1</v>
      </c>
      <c r="E17" s="14">
        <v>1</v>
      </c>
      <c r="F17" s="13" t="s">
        <v>10</v>
      </c>
      <c r="G17" s="14" t="s">
        <v>10</v>
      </c>
      <c r="H17" s="20">
        <v>1</v>
      </c>
      <c r="I17" s="21">
        <v>1</v>
      </c>
    </row>
    <row r="18" spans="1:9" s="5" customFormat="1" ht="15" customHeight="1">
      <c r="A18" s="8" t="s">
        <v>22</v>
      </c>
      <c r="B18" s="9">
        <v>4</v>
      </c>
      <c r="C18" s="10">
        <v>4</v>
      </c>
      <c r="D18" s="11" t="s">
        <v>10</v>
      </c>
      <c r="E18" s="11" t="s">
        <v>10</v>
      </c>
      <c r="F18" s="12" t="s">
        <v>10</v>
      </c>
      <c r="G18" s="11" t="s">
        <v>10</v>
      </c>
      <c r="H18" s="13">
        <v>4</v>
      </c>
      <c r="I18" s="14">
        <v>4</v>
      </c>
    </row>
    <row r="19" spans="1:9" s="5" customFormat="1" ht="15" customHeight="1">
      <c r="A19" s="8" t="s">
        <v>23</v>
      </c>
      <c r="B19" s="9">
        <v>2</v>
      </c>
      <c r="C19" s="10">
        <v>2</v>
      </c>
      <c r="D19" s="11">
        <v>2</v>
      </c>
      <c r="E19" s="14">
        <v>2</v>
      </c>
      <c r="F19" s="13" t="s">
        <v>10</v>
      </c>
      <c r="G19" s="14" t="s">
        <v>10</v>
      </c>
      <c r="H19" s="13" t="s">
        <v>10</v>
      </c>
      <c r="I19" s="14" t="s">
        <v>10</v>
      </c>
    </row>
    <row r="20" spans="1:9" s="5" customFormat="1" ht="15" customHeight="1">
      <c r="A20" s="22" t="s">
        <v>24</v>
      </c>
      <c r="B20" s="23"/>
      <c r="C20" s="23"/>
      <c r="D20" s="23"/>
      <c r="E20" s="23"/>
      <c r="F20" s="23"/>
      <c r="G20" s="23"/>
      <c r="H20" s="23"/>
      <c r="I20" s="23" t="s">
        <v>25</v>
      </c>
    </row>
  </sheetData>
  <mergeCells count="5">
    <mergeCell ref="A5:A6"/>
    <mergeCell ref="B5:C5"/>
    <mergeCell ref="D5:E5"/>
    <mergeCell ref="F5:G5"/>
    <mergeCell ref="H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37"/>
  <sheetViews>
    <sheetView zoomScale="110" zoomScaleNormal="110" workbookViewId="0"/>
  </sheetViews>
  <sheetFormatPr defaultColWidth="8.875" defaultRowHeight="15" customHeight="1"/>
  <cols>
    <col min="1" max="1" width="16.25" style="245" customWidth="1"/>
    <col min="2" max="2" width="8.125" style="245" customWidth="1"/>
    <col min="3" max="11" width="6.875" style="245" customWidth="1"/>
    <col min="12" max="16384" width="8.875" style="245"/>
  </cols>
  <sheetData>
    <row r="1" spans="1:11" s="225" customFormat="1" ht="15" customHeight="1">
      <c r="A1" s="473" t="s">
        <v>779</v>
      </c>
    </row>
    <row r="2" spans="1:11" s="225" customFormat="1" ht="15" customHeight="1"/>
    <row r="3" spans="1:11" s="225" customFormat="1" ht="15" customHeight="1">
      <c r="A3" s="224" t="s">
        <v>279</v>
      </c>
    </row>
    <row r="4" spans="1:11" s="225" customFormat="1" ht="15" customHeight="1">
      <c r="A4" s="226" t="s">
        <v>280</v>
      </c>
      <c r="B4" s="226"/>
    </row>
    <row r="5" spans="1:11" s="225" customFormat="1" ht="15" customHeight="1">
      <c r="A5" s="227" t="s">
        <v>95</v>
      </c>
      <c r="B5" s="228"/>
      <c r="K5" s="229" t="s">
        <v>281</v>
      </c>
    </row>
    <row r="6" spans="1:11" s="225" customFormat="1" ht="15" customHeight="1">
      <c r="A6" s="575" t="s">
        <v>282</v>
      </c>
      <c r="B6" s="584" t="s">
        <v>283</v>
      </c>
      <c r="C6" s="580" t="s">
        <v>284</v>
      </c>
      <c r="D6" s="572" t="s">
        <v>285</v>
      </c>
      <c r="E6" s="573"/>
      <c r="F6" s="573"/>
      <c r="G6" s="573"/>
      <c r="H6" s="586"/>
      <c r="I6" s="572" t="s">
        <v>286</v>
      </c>
      <c r="J6" s="573"/>
      <c r="K6" s="573"/>
    </row>
    <row r="7" spans="1:11" s="225" customFormat="1" ht="15" customHeight="1">
      <c r="A7" s="577"/>
      <c r="B7" s="585"/>
      <c r="C7" s="581"/>
      <c r="D7" s="230" t="s">
        <v>35</v>
      </c>
      <c r="E7" s="230" t="s">
        <v>246</v>
      </c>
      <c r="F7" s="230" t="s">
        <v>247</v>
      </c>
      <c r="G7" s="230" t="s">
        <v>248</v>
      </c>
      <c r="H7" s="231" t="s">
        <v>197</v>
      </c>
      <c r="I7" s="232" t="s">
        <v>35</v>
      </c>
      <c r="J7" s="232" t="s">
        <v>36</v>
      </c>
      <c r="K7" s="233" t="s">
        <v>37</v>
      </c>
    </row>
    <row r="8" spans="1:11" s="225" customFormat="1" ht="15" customHeight="1">
      <c r="A8" s="234" t="s">
        <v>3</v>
      </c>
      <c r="B8" s="235">
        <f t="shared" ref="B8:H8" si="0">B9+B10+B11+B12+B13+B14+B15</f>
        <v>14068</v>
      </c>
      <c r="C8" s="235">
        <f t="shared" si="0"/>
        <v>2167</v>
      </c>
      <c r="D8" s="235">
        <f t="shared" si="0"/>
        <v>8197</v>
      </c>
      <c r="E8" s="235">
        <f t="shared" si="0"/>
        <v>2167</v>
      </c>
      <c r="F8" s="235">
        <f t="shared" si="0"/>
        <v>2101</v>
      </c>
      <c r="G8" s="235">
        <f t="shared" si="0"/>
        <v>1881</v>
      </c>
      <c r="H8" s="235">
        <f t="shared" si="0"/>
        <v>2048</v>
      </c>
      <c r="I8" s="235">
        <f>J8+K8</f>
        <v>240</v>
      </c>
      <c r="J8" s="235">
        <f>J9+J10+J11+J12+J13+J14+J15</f>
        <v>159</v>
      </c>
      <c r="K8" s="235">
        <f>K9+K10+K11+K12+K13+K14+K15</f>
        <v>81</v>
      </c>
    </row>
    <row r="9" spans="1:11" s="225" customFormat="1" ht="15" customHeight="1">
      <c r="A9" s="236" t="s">
        <v>287</v>
      </c>
      <c r="B9" s="44">
        <v>5690</v>
      </c>
      <c r="C9" s="44">
        <v>434</v>
      </c>
      <c r="D9" s="44">
        <v>1576</v>
      </c>
      <c r="E9" s="44">
        <v>434</v>
      </c>
      <c r="F9" s="44">
        <v>404</v>
      </c>
      <c r="G9" s="44">
        <v>364</v>
      </c>
      <c r="H9" s="44">
        <v>374</v>
      </c>
      <c r="I9" s="44">
        <f>SUM(J9:K9)</f>
        <v>63</v>
      </c>
      <c r="J9" s="44">
        <v>44</v>
      </c>
      <c r="K9" s="44">
        <v>19</v>
      </c>
    </row>
    <row r="10" spans="1:11" s="225" customFormat="1" ht="15" customHeight="1">
      <c r="A10" s="236" t="s">
        <v>288</v>
      </c>
      <c r="B10" s="44">
        <v>2881</v>
      </c>
      <c r="C10" s="44">
        <v>474</v>
      </c>
      <c r="D10" s="44">
        <v>1744</v>
      </c>
      <c r="E10" s="44">
        <v>474</v>
      </c>
      <c r="F10" s="44">
        <v>459</v>
      </c>
      <c r="G10" s="44">
        <v>400</v>
      </c>
      <c r="H10" s="44">
        <v>411</v>
      </c>
      <c r="I10" s="44">
        <f t="shared" ref="I10:I15" si="1">SUM(J10:K10)</f>
        <v>42</v>
      </c>
      <c r="J10" s="44">
        <v>22</v>
      </c>
      <c r="K10" s="44">
        <v>20</v>
      </c>
    </row>
    <row r="11" spans="1:11" s="225" customFormat="1" ht="15" customHeight="1">
      <c r="A11" s="236" t="s">
        <v>289</v>
      </c>
      <c r="B11" s="44">
        <v>1844</v>
      </c>
      <c r="C11" s="44">
        <v>356</v>
      </c>
      <c r="D11" s="44">
        <v>1372</v>
      </c>
      <c r="E11" s="44">
        <v>356</v>
      </c>
      <c r="F11" s="44">
        <v>364</v>
      </c>
      <c r="G11" s="44">
        <v>297</v>
      </c>
      <c r="H11" s="44">
        <v>355</v>
      </c>
      <c r="I11" s="44">
        <f t="shared" si="1"/>
        <v>39</v>
      </c>
      <c r="J11" s="44">
        <v>21</v>
      </c>
      <c r="K11" s="44">
        <v>18</v>
      </c>
    </row>
    <row r="12" spans="1:11" s="225" customFormat="1" ht="15" customHeight="1">
      <c r="A12" s="236" t="s">
        <v>290</v>
      </c>
      <c r="B12" s="44">
        <v>1064</v>
      </c>
      <c r="C12" s="129">
        <v>315</v>
      </c>
      <c r="D12" s="44">
        <v>1251</v>
      </c>
      <c r="E12" s="129">
        <v>315</v>
      </c>
      <c r="F12" s="129">
        <v>300</v>
      </c>
      <c r="G12" s="129">
        <v>293</v>
      </c>
      <c r="H12" s="129">
        <v>343</v>
      </c>
      <c r="I12" s="44">
        <f t="shared" si="1"/>
        <v>32</v>
      </c>
      <c r="J12" s="129">
        <v>30</v>
      </c>
      <c r="K12" s="129">
        <v>2</v>
      </c>
    </row>
    <row r="13" spans="1:11" s="225" customFormat="1" ht="15" customHeight="1">
      <c r="A13" s="236" t="s">
        <v>291</v>
      </c>
      <c r="B13" s="44">
        <v>1368</v>
      </c>
      <c r="C13" s="129">
        <v>282</v>
      </c>
      <c r="D13" s="44">
        <v>1116</v>
      </c>
      <c r="E13" s="129">
        <v>282</v>
      </c>
      <c r="F13" s="129">
        <v>279</v>
      </c>
      <c r="G13" s="129">
        <v>280</v>
      </c>
      <c r="H13" s="129">
        <v>275</v>
      </c>
      <c r="I13" s="44">
        <f t="shared" si="1"/>
        <v>32</v>
      </c>
      <c r="J13" s="129">
        <v>20</v>
      </c>
      <c r="K13" s="129">
        <v>12</v>
      </c>
    </row>
    <row r="14" spans="1:11" s="225" customFormat="1" ht="15" customHeight="1">
      <c r="A14" s="236" t="s">
        <v>292</v>
      </c>
      <c r="B14" s="44">
        <v>349</v>
      </c>
      <c r="C14" s="129">
        <v>103</v>
      </c>
      <c r="D14" s="44">
        <v>387</v>
      </c>
      <c r="E14" s="129">
        <v>103</v>
      </c>
      <c r="F14" s="129">
        <v>102</v>
      </c>
      <c r="G14" s="129">
        <v>71</v>
      </c>
      <c r="H14" s="129">
        <v>111</v>
      </c>
      <c r="I14" s="44">
        <f t="shared" si="1"/>
        <v>18</v>
      </c>
      <c r="J14" s="129">
        <v>10</v>
      </c>
      <c r="K14" s="129">
        <v>8</v>
      </c>
    </row>
    <row r="15" spans="1:11" s="225" customFormat="1" ht="15" customHeight="1">
      <c r="A15" s="236" t="s">
        <v>293</v>
      </c>
      <c r="B15" s="44">
        <v>872</v>
      </c>
      <c r="C15" s="44">
        <v>203</v>
      </c>
      <c r="D15" s="44">
        <v>751</v>
      </c>
      <c r="E15" s="44">
        <v>203</v>
      </c>
      <c r="F15" s="44">
        <v>193</v>
      </c>
      <c r="G15" s="78">
        <v>176</v>
      </c>
      <c r="H15" s="78">
        <v>179</v>
      </c>
      <c r="I15" s="44">
        <f t="shared" si="1"/>
        <v>14</v>
      </c>
      <c r="J15" s="44">
        <v>12</v>
      </c>
      <c r="K15" s="44">
        <v>2</v>
      </c>
    </row>
    <row r="16" spans="1:11" s="225" customFormat="1" ht="15" customHeight="1">
      <c r="A16" s="237" t="s">
        <v>294</v>
      </c>
      <c r="B16" s="238">
        <f>B9+B10+B11</f>
        <v>10415</v>
      </c>
      <c r="C16" s="238">
        <f t="shared" ref="C16:K16" si="2">C9+C10+C11</f>
        <v>1264</v>
      </c>
      <c r="D16" s="238">
        <f t="shared" si="2"/>
        <v>4692</v>
      </c>
      <c r="E16" s="238">
        <f t="shared" si="2"/>
        <v>1264</v>
      </c>
      <c r="F16" s="238">
        <f t="shared" si="2"/>
        <v>1227</v>
      </c>
      <c r="G16" s="238">
        <f t="shared" si="2"/>
        <v>1061</v>
      </c>
      <c r="H16" s="238">
        <f t="shared" si="2"/>
        <v>1140</v>
      </c>
      <c r="I16" s="238">
        <f t="shared" si="2"/>
        <v>144</v>
      </c>
      <c r="J16" s="238">
        <f t="shared" si="2"/>
        <v>87</v>
      </c>
      <c r="K16" s="238">
        <f t="shared" si="2"/>
        <v>57</v>
      </c>
    </row>
    <row r="17" spans="1:11" s="225" customFormat="1" ht="15" customHeight="1">
      <c r="A17" s="239" t="s">
        <v>295</v>
      </c>
      <c r="B17" s="239"/>
      <c r="C17" s="240"/>
      <c r="D17" s="240"/>
      <c r="E17" s="240"/>
      <c r="F17" s="240"/>
      <c r="G17" s="240"/>
      <c r="H17" s="240"/>
      <c r="I17" s="240"/>
      <c r="J17" s="239"/>
      <c r="K17" s="240"/>
    </row>
    <row r="18" spans="1:11" s="225" customFormat="1" ht="15" customHeight="1"/>
    <row r="19" spans="1:11" s="225" customFormat="1" ht="15" customHeight="1">
      <c r="A19" s="574" t="s">
        <v>21</v>
      </c>
      <c r="B19" s="575"/>
      <c r="C19" s="578" t="s">
        <v>283</v>
      </c>
      <c r="D19" s="580" t="s">
        <v>284</v>
      </c>
      <c r="E19" s="572" t="s">
        <v>285</v>
      </c>
      <c r="F19" s="573"/>
      <c r="G19" s="573"/>
      <c r="H19" s="573"/>
    </row>
    <row r="20" spans="1:11" s="225" customFormat="1" ht="15" customHeight="1">
      <c r="A20" s="576"/>
      <c r="B20" s="577"/>
      <c r="C20" s="579"/>
      <c r="D20" s="581"/>
      <c r="E20" s="230" t="s">
        <v>35</v>
      </c>
      <c r="F20" s="230" t="s">
        <v>246</v>
      </c>
      <c r="G20" s="230" t="s">
        <v>247</v>
      </c>
      <c r="H20" s="233" t="s">
        <v>248</v>
      </c>
    </row>
    <row r="21" spans="1:11" ht="15" customHeight="1">
      <c r="A21" s="587" t="s">
        <v>296</v>
      </c>
      <c r="B21" s="588"/>
      <c r="C21" s="241"/>
      <c r="D21" s="242"/>
      <c r="E21" s="243"/>
      <c r="F21" s="242"/>
      <c r="G21" s="242"/>
      <c r="H21" s="242"/>
      <c r="I21" s="244"/>
      <c r="J21" s="244"/>
      <c r="K21" s="244" t="s">
        <v>297</v>
      </c>
    </row>
    <row r="22" spans="1:11" s="225" customFormat="1" ht="15" customHeight="1">
      <c r="A22" s="582" t="s">
        <v>298</v>
      </c>
      <c r="B22" s="583"/>
      <c r="C22" s="246">
        <v>8</v>
      </c>
      <c r="D22" s="246">
        <v>6</v>
      </c>
      <c r="E22" s="78">
        <v>7</v>
      </c>
      <c r="F22" s="246">
        <v>6</v>
      </c>
      <c r="G22" s="246">
        <v>1</v>
      </c>
      <c r="H22" s="247" t="s">
        <v>10</v>
      </c>
      <c r="I22" s="248"/>
      <c r="J22" s="248"/>
      <c r="K22" s="249">
        <v>0</v>
      </c>
    </row>
    <row r="23" spans="1:11" ht="15" customHeight="1">
      <c r="A23" s="250" t="s">
        <v>299</v>
      </c>
      <c r="B23" s="251"/>
      <c r="C23" s="241"/>
      <c r="D23" s="242"/>
      <c r="E23" s="243"/>
      <c r="F23" s="242"/>
      <c r="G23" s="242"/>
      <c r="H23" s="242"/>
      <c r="I23" s="252"/>
      <c r="J23" s="248"/>
      <c r="K23" s="253" t="s">
        <v>300</v>
      </c>
    </row>
    <row r="24" spans="1:11" ht="15" customHeight="1">
      <c r="A24" s="582" t="s">
        <v>301</v>
      </c>
      <c r="B24" s="583"/>
      <c r="C24" s="246">
        <v>70</v>
      </c>
      <c r="D24" s="78">
        <v>13</v>
      </c>
      <c r="E24" s="78">
        <v>27</v>
      </c>
      <c r="F24" s="254">
        <v>13</v>
      </c>
      <c r="G24" s="254">
        <v>14</v>
      </c>
      <c r="H24" s="247" t="s">
        <v>10</v>
      </c>
      <c r="I24" s="248"/>
      <c r="J24" s="248"/>
      <c r="K24" s="249">
        <v>4</v>
      </c>
    </row>
    <row r="25" spans="1:11" s="225" customFormat="1" ht="15" customHeight="1">
      <c r="A25" s="582" t="s">
        <v>302</v>
      </c>
      <c r="B25" s="583"/>
      <c r="C25" s="246">
        <v>14</v>
      </c>
      <c r="D25" s="78">
        <v>8</v>
      </c>
      <c r="E25" s="78">
        <v>12</v>
      </c>
      <c r="F25" s="254">
        <v>8</v>
      </c>
      <c r="G25" s="254">
        <v>4</v>
      </c>
      <c r="H25" s="247" t="s">
        <v>252</v>
      </c>
      <c r="I25" s="248"/>
      <c r="J25" s="248"/>
      <c r="K25" s="253"/>
    </row>
    <row r="26" spans="1:11" ht="15" customHeight="1">
      <c r="A26" s="587" t="s">
        <v>303</v>
      </c>
      <c r="B26" s="588"/>
      <c r="C26" s="241"/>
      <c r="D26" s="242"/>
      <c r="E26" s="243"/>
      <c r="F26" s="242"/>
      <c r="G26" s="242"/>
      <c r="H26" s="242"/>
      <c r="I26" s="248"/>
      <c r="J26" s="248"/>
    </row>
    <row r="27" spans="1:11" ht="15" customHeight="1">
      <c r="A27" s="582" t="s">
        <v>301</v>
      </c>
      <c r="B27" s="583"/>
      <c r="C27" s="247">
        <v>0</v>
      </c>
      <c r="D27" s="247">
        <v>0</v>
      </c>
      <c r="E27" s="78">
        <v>0</v>
      </c>
      <c r="F27" s="247">
        <v>0</v>
      </c>
      <c r="G27" s="247">
        <v>0</v>
      </c>
      <c r="H27" s="247">
        <v>0</v>
      </c>
      <c r="I27" s="244"/>
      <c r="J27" s="244"/>
    </row>
    <row r="28" spans="1:11" s="225" customFormat="1" ht="15" customHeight="1">
      <c r="A28" s="587" t="s">
        <v>304</v>
      </c>
      <c r="B28" s="588"/>
      <c r="C28" s="241"/>
      <c r="D28" s="242"/>
      <c r="E28" s="243"/>
      <c r="F28" s="242"/>
      <c r="G28" s="242"/>
      <c r="H28" s="242"/>
      <c r="I28" s="248"/>
      <c r="J28" s="248"/>
    </row>
    <row r="29" spans="1:11" s="225" customFormat="1" ht="15" customHeight="1">
      <c r="A29" s="582" t="s">
        <v>305</v>
      </c>
      <c r="B29" s="583"/>
      <c r="C29" s="246">
        <v>9</v>
      </c>
      <c r="D29" s="254">
        <v>6</v>
      </c>
      <c r="E29" s="78">
        <v>13</v>
      </c>
      <c r="F29" s="254">
        <v>6</v>
      </c>
      <c r="G29" s="254">
        <v>7</v>
      </c>
      <c r="H29" s="247" t="s">
        <v>10</v>
      </c>
      <c r="I29" s="248"/>
      <c r="J29" s="248"/>
    </row>
    <row r="30" spans="1:11" ht="15" customHeight="1">
      <c r="A30" s="587" t="s">
        <v>306</v>
      </c>
      <c r="B30" s="588"/>
      <c r="C30" s="241"/>
      <c r="D30" s="241"/>
      <c r="E30" s="243"/>
      <c r="F30" s="241"/>
      <c r="G30" s="241"/>
      <c r="H30" s="241"/>
      <c r="I30" s="244"/>
      <c r="J30" s="244"/>
      <c r="K30" s="244"/>
    </row>
    <row r="31" spans="1:11" ht="15" customHeight="1">
      <c r="A31" s="582" t="s">
        <v>305</v>
      </c>
      <c r="B31" s="583"/>
      <c r="C31" s="246">
        <v>0</v>
      </c>
      <c r="D31" s="246">
        <v>0</v>
      </c>
      <c r="E31" s="78">
        <v>3</v>
      </c>
      <c r="F31" s="246">
        <v>0</v>
      </c>
      <c r="G31" s="246">
        <v>1</v>
      </c>
      <c r="H31" s="246">
        <v>2</v>
      </c>
      <c r="I31" s="248"/>
      <c r="J31" s="248"/>
      <c r="K31" s="244"/>
    </row>
    <row r="32" spans="1:11" s="225" customFormat="1" ht="15" customHeight="1">
      <c r="A32" s="587" t="s">
        <v>307</v>
      </c>
      <c r="B32" s="588"/>
      <c r="C32" s="241"/>
      <c r="D32" s="242"/>
      <c r="E32" s="243"/>
      <c r="F32" s="242"/>
      <c r="G32" s="242"/>
      <c r="H32" s="242"/>
      <c r="I32" s="248"/>
      <c r="J32" s="248"/>
      <c r="K32" s="248"/>
    </row>
    <row r="33" spans="1:11" s="225" customFormat="1" ht="15" customHeight="1">
      <c r="A33" s="582" t="s">
        <v>308</v>
      </c>
      <c r="B33" s="583"/>
      <c r="C33" s="246">
        <v>8</v>
      </c>
      <c r="D33" s="254">
        <v>5</v>
      </c>
      <c r="E33" s="78">
        <v>10</v>
      </c>
      <c r="F33" s="254">
        <v>5</v>
      </c>
      <c r="G33" s="254">
        <v>5</v>
      </c>
      <c r="H33" s="247" t="s">
        <v>10</v>
      </c>
      <c r="I33" s="244"/>
      <c r="J33" s="244"/>
      <c r="K33" s="253"/>
    </row>
    <row r="34" spans="1:11" ht="15" customHeight="1">
      <c r="A34" s="587" t="s">
        <v>309</v>
      </c>
      <c r="B34" s="588"/>
      <c r="C34" s="241"/>
      <c r="D34" s="241"/>
      <c r="E34" s="243"/>
      <c r="F34" s="241"/>
      <c r="G34" s="241"/>
      <c r="H34" s="241"/>
      <c r="I34" s="248"/>
      <c r="J34" s="248"/>
      <c r="K34" s="248"/>
    </row>
    <row r="35" spans="1:11" ht="15" customHeight="1">
      <c r="A35" s="582" t="s">
        <v>310</v>
      </c>
      <c r="B35" s="583"/>
      <c r="C35" s="246">
        <v>11</v>
      </c>
      <c r="D35" s="246">
        <v>6</v>
      </c>
      <c r="E35" s="78">
        <v>13</v>
      </c>
      <c r="F35" s="246">
        <v>6</v>
      </c>
      <c r="G35" s="246">
        <v>7</v>
      </c>
      <c r="H35" s="247" t="s">
        <v>10</v>
      </c>
      <c r="I35" s="244"/>
      <c r="J35" s="244"/>
      <c r="K35" s="253"/>
    </row>
    <row r="36" spans="1:11" ht="15" customHeight="1">
      <c r="A36" s="255" t="s">
        <v>294</v>
      </c>
      <c r="B36" s="256"/>
      <c r="C36" s="257">
        <f>C22+C24+C25+C29+C31</f>
        <v>101</v>
      </c>
      <c r="D36" s="257">
        <f>D22+D24+D25+D29+D31</f>
        <v>33</v>
      </c>
      <c r="E36" s="257">
        <f>E22+E24+E25+E29+E31</f>
        <v>62</v>
      </c>
      <c r="F36" s="257">
        <f>F22+F24+F25+F29+F31</f>
        <v>33</v>
      </c>
      <c r="G36" s="257">
        <f>G22+G24+G25+G29+G31</f>
        <v>27</v>
      </c>
      <c r="H36" s="257">
        <f>H31</f>
        <v>2</v>
      </c>
      <c r="I36" s="244"/>
      <c r="J36" s="244"/>
      <c r="K36" s="253"/>
    </row>
    <row r="37" spans="1:11" s="225" customFormat="1" ht="15" customHeight="1">
      <c r="A37" s="239" t="s">
        <v>311</v>
      </c>
      <c r="B37" s="239"/>
      <c r="C37" s="239"/>
      <c r="D37" s="239"/>
      <c r="E37" s="239"/>
      <c r="F37" s="239"/>
      <c r="G37" s="239"/>
      <c r="H37" s="258"/>
      <c r="K37" s="259" t="s">
        <v>312</v>
      </c>
    </row>
  </sheetData>
  <mergeCells count="23">
    <mergeCell ref="A34:B34"/>
    <mergeCell ref="A35:B35"/>
    <mergeCell ref="A28:B28"/>
    <mergeCell ref="A29:B29"/>
    <mergeCell ref="A30:B30"/>
    <mergeCell ref="A31:B31"/>
    <mergeCell ref="A32:B32"/>
    <mergeCell ref="A33:B33"/>
    <mergeCell ref="A27:B27"/>
    <mergeCell ref="A6:A7"/>
    <mergeCell ref="B6:B7"/>
    <mergeCell ref="C6:C7"/>
    <mergeCell ref="D6:H6"/>
    <mergeCell ref="A21:B21"/>
    <mergeCell ref="A22:B22"/>
    <mergeCell ref="A24:B24"/>
    <mergeCell ref="A25:B25"/>
    <mergeCell ref="A26:B26"/>
    <mergeCell ref="I6:K6"/>
    <mergeCell ref="A19:B20"/>
    <mergeCell ref="C19:C20"/>
    <mergeCell ref="D19:D20"/>
    <mergeCell ref="E19:H19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13"/>
  <sheetViews>
    <sheetView zoomScale="110" zoomScaleNormal="110" workbookViewId="0"/>
  </sheetViews>
  <sheetFormatPr defaultColWidth="8.75" defaultRowHeight="15" customHeight="1"/>
  <cols>
    <col min="1" max="1" width="22.5" style="260" customWidth="1"/>
    <col min="2" max="11" width="6.375" style="260" customWidth="1"/>
    <col min="12" max="16384" width="8.75" style="260"/>
  </cols>
  <sheetData>
    <row r="1" spans="1:11" s="38" customFormat="1" ht="15" customHeight="1">
      <c r="A1" s="470" t="s">
        <v>779</v>
      </c>
    </row>
    <row r="2" spans="1:11" s="38" customFormat="1" ht="15" customHeight="1"/>
    <row r="3" spans="1:11" ht="15" customHeight="1">
      <c r="A3" s="38" t="s">
        <v>313</v>
      </c>
    </row>
    <row r="4" spans="1:11" ht="15" customHeight="1">
      <c r="A4" s="81" t="s">
        <v>314</v>
      </c>
      <c r="B4" s="38"/>
      <c r="C4" s="38"/>
      <c r="D4" s="38"/>
      <c r="E4" s="38"/>
      <c r="F4" s="38"/>
      <c r="G4" s="38"/>
      <c r="H4" s="38"/>
      <c r="I4" s="38"/>
      <c r="J4" s="38"/>
      <c r="K4" s="5" t="s">
        <v>315</v>
      </c>
    </row>
    <row r="5" spans="1:11" ht="15" customHeight="1">
      <c r="A5" s="484" t="s">
        <v>282</v>
      </c>
      <c r="B5" s="593" t="s">
        <v>283</v>
      </c>
      <c r="C5" s="594" t="s">
        <v>284</v>
      </c>
      <c r="D5" s="594" t="s">
        <v>285</v>
      </c>
      <c r="E5" s="594"/>
      <c r="F5" s="594"/>
      <c r="G5" s="594"/>
      <c r="H5" s="594"/>
      <c r="I5" s="594" t="s">
        <v>286</v>
      </c>
      <c r="J5" s="594"/>
      <c r="K5" s="595"/>
    </row>
    <row r="6" spans="1:11" ht="15" customHeight="1">
      <c r="A6" s="505"/>
      <c r="B6" s="593"/>
      <c r="C6" s="594"/>
      <c r="D6" s="261" t="s">
        <v>35</v>
      </c>
      <c r="E6" s="261" t="s">
        <v>246</v>
      </c>
      <c r="F6" s="261" t="s">
        <v>247</v>
      </c>
      <c r="G6" s="261" t="s">
        <v>248</v>
      </c>
      <c r="H6" s="261" t="s">
        <v>197</v>
      </c>
      <c r="I6" s="261" t="s">
        <v>35</v>
      </c>
      <c r="J6" s="261" t="s">
        <v>36</v>
      </c>
      <c r="K6" s="262" t="s">
        <v>37</v>
      </c>
    </row>
    <row r="7" spans="1:11" ht="15" customHeight="1">
      <c r="A7" s="263" t="s">
        <v>316</v>
      </c>
      <c r="B7" s="57">
        <v>1531</v>
      </c>
      <c r="C7" s="264">
        <v>421</v>
      </c>
      <c r="D7" s="44">
        <f>SUM(E7:H7)</f>
        <v>1655</v>
      </c>
      <c r="E7" s="44">
        <v>401</v>
      </c>
      <c r="F7" s="44">
        <v>402</v>
      </c>
      <c r="G7" s="44">
        <v>421</v>
      </c>
      <c r="H7" s="44">
        <v>431</v>
      </c>
      <c r="I7" s="44">
        <f>SUM(J7:K7)</f>
        <v>159</v>
      </c>
      <c r="J7" s="44">
        <v>61</v>
      </c>
      <c r="K7" s="44">
        <v>98</v>
      </c>
    </row>
    <row r="8" spans="1:11" ht="15" customHeight="1">
      <c r="A8" s="22" t="s">
        <v>317</v>
      </c>
      <c r="B8" s="22"/>
      <c r="C8" s="22"/>
      <c r="D8" s="265"/>
      <c r="E8" s="22"/>
      <c r="F8" s="22"/>
      <c r="G8" s="22"/>
      <c r="H8" s="22"/>
      <c r="I8" s="22"/>
      <c r="J8" s="22"/>
      <c r="K8" s="23"/>
    </row>
    <row r="9" spans="1:11" ht="15" customHeight="1">
      <c r="A9" s="38"/>
      <c r="B9" s="38"/>
      <c r="C9" s="38"/>
      <c r="D9" s="266"/>
      <c r="E9" s="38"/>
      <c r="F9" s="38"/>
      <c r="G9" s="38"/>
      <c r="H9" s="38"/>
      <c r="I9" s="38"/>
      <c r="J9" s="38"/>
      <c r="K9" s="39"/>
    </row>
    <row r="10" spans="1:11" ht="15" customHeight="1">
      <c r="A10" s="484" t="s">
        <v>318</v>
      </c>
      <c r="B10" s="589" t="s">
        <v>283</v>
      </c>
      <c r="C10" s="510" t="s">
        <v>284</v>
      </c>
      <c r="D10" s="590" t="s">
        <v>285</v>
      </c>
      <c r="E10" s="591"/>
      <c r="F10" s="591"/>
      <c r="G10" s="592"/>
      <c r="H10" s="39"/>
    </row>
    <row r="11" spans="1:11" ht="15" customHeight="1">
      <c r="A11" s="505"/>
      <c r="B11" s="589"/>
      <c r="C11" s="510"/>
      <c r="D11" s="267" t="s">
        <v>35</v>
      </c>
      <c r="E11" s="267" t="s">
        <v>246</v>
      </c>
      <c r="F11" s="268" t="s">
        <v>247</v>
      </c>
      <c r="G11" s="268" t="s">
        <v>248</v>
      </c>
      <c r="H11" s="39"/>
    </row>
    <row r="12" spans="1:11" ht="15" customHeight="1">
      <c r="A12" s="269" t="s">
        <v>319</v>
      </c>
      <c r="B12" s="270">
        <v>48</v>
      </c>
      <c r="C12" s="271">
        <v>40</v>
      </c>
      <c r="D12" s="271">
        <f>SUM(E12:G12)</f>
        <v>100</v>
      </c>
      <c r="E12" s="271">
        <v>40</v>
      </c>
      <c r="F12" s="271">
        <v>46</v>
      </c>
      <c r="G12" s="271">
        <v>14</v>
      </c>
      <c r="H12" s="39"/>
    </row>
    <row r="13" spans="1:11" s="38" customFormat="1" ht="15" customHeight="1">
      <c r="J13" s="272"/>
      <c r="K13" s="39" t="s">
        <v>320</v>
      </c>
    </row>
  </sheetData>
  <mergeCells count="9">
    <mergeCell ref="I5:K5"/>
    <mergeCell ref="A10:A11"/>
    <mergeCell ref="B10:B11"/>
    <mergeCell ref="C10:C11"/>
    <mergeCell ref="D10:G10"/>
    <mergeCell ref="A5:A6"/>
    <mergeCell ref="B5:B6"/>
    <mergeCell ref="C5:C6"/>
    <mergeCell ref="D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29"/>
  <sheetViews>
    <sheetView zoomScale="110" zoomScaleNormal="110" workbookViewId="0"/>
  </sheetViews>
  <sheetFormatPr defaultColWidth="8.75" defaultRowHeight="15" customHeight="1"/>
  <cols>
    <col min="1" max="1" width="18.75" style="277" customWidth="1"/>
    <col min="2" max="2" width="22.5" style="277" customWidth="1"/>
    <col min="3" max="3" width="8.125" style="277" customWidth="1"/>
    <col min="4" max="5" width="8.75" style="277" customWidth="1"/>
    <col min="6" max="6" width="19.375" style="312" customWidth="1"/>
    <col min="7" max="16384" width="8.75" style="277"/>
  </cols>
  <sheetData>
    <row r="1" spans="1:6" ht="15" customHeight="1">
      <c r="A1" s="474" t="s">
        <v>779</v>
      </c>
      <c r="F1" s="277"/>
    </row>
    <row r="2" spans="1:6" ht="15" customHeight="1">
      <c r="F2" s="277"/>
    </row>
    <row r="3" spans="1:6" ht="15" customHeight="1">
      <c r="A3" s="273" t="s">
        <v>321</v>
      </c>
      <c r="B3" s="274"/>
      <c r="C3" s="275"/>
      <c r="D3" s="274"/>
      <c r="E3" s="274"/>
      <c r="F3" s="276"/>
    </row>
    <row r="4" spans="1:6" s="274" customFormat="1" ht="15" customHeight="1">
      <c r="A4" s="278" t="s">
        <v>322</v>
      </c>
      <c r="B4" s="279"/>
      <c r="D4" s="280"/>
      <c r="F4" s="281" t="s">
        <v>323</v>
      </c>
    </row>
    <row r="5" spans="1:6" s="274" customFormat="1" ht="30" customHeight="1">
      <c r="A5" s="282" t="s">
        <v>324</v>
      </c>
      <c r="B5" s="283" t="s">
        <v>325</v>
      </c>
      <c r="C5" s="284" t="s">
        <v>326</v>
      </c>
      <c r="D5" s="283" t="s">
        <v>327</v>
      </c>
      <c r="E5" s="285" t="s">
        <v>328</v>
      </c>
      <c r="F5" s="286" t="s">
        <v>329</v>
      </c>
    </row>
    <row r="6" spans="1:6" s="292" customFormat="1" ht="15" customHeight="1">
      <c r="A6" s="287" t="s">
        <v>330</v>
      </c>
      <c r="B6" s="288" t="s">
        <v>331</v>
      </c>
      <c r="C6" s="289" t="s">
        <v>332</v>
      </c>
      <c r="D6" s="290">
        <v>2885.43</v>
      </c>
      <c r="E6" s="290">
        <v>1918.75</v>
      </c>
      <c r="F6" s="291" t="s">
        <v>333</v>
      </c>
    </row>
    <row r="7" spans="1:6" s="292" customFormat="1" ht="15" customHeight="1">
      <c r="A7" s="596" t="s">
        <v>334</v>
      </c>
      <c r="B7" s="597" t="s">
        <v>335</v>
      </c>
      <c r="C7" s="598" t="s">
        <v>336</v>
      </c>
      <c r="D7" s="599">
        <v>4448.09</v>
      </c>
      <c r="E7" s="600">
        <v>1514.45</v>
      </c>
      <c r="F7" s="291" t="s">
        <v>337</v>
      </c>
    </row>
    <row r="8" spans="1:6" s="292" customFormat="1" ht="15" customHeight="1">
      <c r="A8" s="596"/>
      <c r="B8" s="597"/>
      <c r="C8" s="598"/>
      <c r="D8" s="599"/>
      <c r="E8" s="600"/>
      <c r="F8" s="291" t="s">
        <v>338</v>
      </c>
    </row>
    <row r="9" spans="1:6" s="292" customFormat="1" ht="15" customHeight="1">
      <c r="A9" s="596" t="s">
        <v>339</v>
      </c>
      <c r="B9" s="597" t="s">
        <v>340</v>
      </c>
      <c r="C9" s="598" t="s">
        <v>341</v>
      </c>
      <c r="D9" s="599">
        <v>9917.17</v>
      </c>
      <c r="E9" s="600">
        <v>2095.7199999999998</v>
      </c>
      <c r="F9" s="291" t="s">
        <v>342</v>
      </c>
    </row>
    <row r="10" spans="1:6" s="292" customFormat="1" ht="15" customHeight="1">
      <c r="A10" s="596"/>
      <c r="B10" s="597"/>
      <c r="C10" s="598"/>
      <c r="D10" s="599"/>
      <c r="E10" s="600"/>
      <c r="F10" s="291" t="s">
        <v>343</v>
      </c>
    </row>
    <row r="11" spans="1:6" s="292" customFormat="1" ht="15" customHeight="1">
      <c r="A11" s="293" t="s">
        <v>344</v>
      </c>
      <c r="B11" s="294" t="s">
        <v>345</v>
      </c>
      <c r="C11" s="289" t="s">
        <v>346</v>
      </c>
      <c r="D11" s="290">
        <v>1254.8399999999999</v>
      </c>
      <c r="E11" s="290">
        <v>714.71</v>
      </c>
      <c r="F11" s="291"/>
    </row>
    <row r="12" spans="1:6" s="292" customFormat="1" ht="15" customHeight="1">
      <c r="A12" s="293" t="s">
        <v>347</v>
      </c>
      <c r="B12" s="294" t="s">
        <v>348</v>
      </c>
      <c r="C12" s="289" t="s">
        <v>349</v>
      </c>
      <c r="D12" s="290">
        <v>3554.56</v>
      </c>
      <c r="E12" s="290">
        <v>1758.28</v>
      </c>
      <c r="F12" s="291" t="s">
        <v>350</v>
      </c>
    </row>
    <row r="13" spans="1:6" s="292" customFormat="1" ht="15" customHeight="1">
      <c r="A13" s="293" t="s">
        <v>351</v>
      </c>
      <c r="B13" s="294" t="s">
        <v>352</v>
      </c>
      <c r="C13" s="289" t="s">
        <v>353</v>
      </c>
      <c r="D13" s="290">
        <v>4475.66</v>
      </c>
      <c r="E13" s="290">
        <v>1989.69</v>
      </c>
      <c r="F13" s="291" t="s">
        <v>354</v>
      </c>
    </row>
    <row r="14" spans="1:6" s="292" customFormat="1" ht="15" customHeight="1">
      <c r="A14" s="293" t="s">
        <v>355</v>
      </c>
      <c r="B14" s="294" t="s">
        <v>356</v>
      </c>
      <c r="C14" s="289" t="s">
        <v>357</v>
      </c>
      <c r="D14" s="295">
        <v>2603.58</v>
      </c>
      <c r="E14" s="290">
        <v>1976.21</v>
      </c>
      <c r="F14" s="291" t="s">
        <v>358</v>
      </c>
    </row>
    <row r="15" spans="1:6" s="292" customFormat="1" ht="15" customHeight="1">
      <c r="A15" s="293" t="s">
        <v>359</v>
      </c>
      <c r="B15" s="294" t="s">
        <v>360</v>
      </c>
      <c r="C15" s="289" t="s">
        <v>361</v>
      </c>
      <c r="D15" s="290">
        <v>882.42</v>
      </c>
      <c r="E15" s="290">
        <v>439.97</v>
      </c>
      <c r="F15" s="291"/>
    </row>
    <row r="16" spans="1:6" s="292" customFormat="1" ht="15" customHeight="1">
      <c r="A16" s="293" t="s">
        <v>362</v>
      </c>
      <c r="B16" s="294" t="s">
        <v>363</v>
      </c>
      <c r="C16" s="289" t="s">
        <v>364</v>
      </c>
      <c r="D16" s="290">
        <v>3467.55</v>
      </c>
      <c r="E16" s="290">
        <v>1992.09</v>
      </c>
      <c r="F16" s="291" t="s">
        <v>365</v>
      </c>
    </row>
    <row r="17" spans="1:6" s="292" customFormat="1" ht="15" customHeight="1">
      <c r="A17" s="293" t="s">
        <v>366</v>
      </c>
      <c r="B17" s="294" t="s">
        <v>367</v>
      </c>
      <c r="C17" s="289" t="s">
        <v>368</v>
      </c>
      <c r="D17" s="290">
        <v>1651.05</v>
      </c>
      <c r="E17" s="290">
        <v>2484.02</v>
      </c>
      <c r="F17" s="291" t="s">
        <v>369</v>
      </c>
    </row>
    <row r="18" spans="1:6" s="292" customFormat="1" ht="15" customHeight="1">
      <c r="A18" s="293" t="s">
        <v>370</v>
      </c>
      <c r="B18" s="294" t="s">
        <v>371</v>
      </c>
      <c r="C18" s="289" t="s">
        <v>372</v>
      </c>
      <c r="D18" s="296" t="s">
        <v>373</v>
      </c>
      <c r="E18" s="290">
        <v>452.41</v>
      </c>
      <c r="F18" s="291" t="s">
        <v>374</v>
      </c>
    </row>
    <row r="19" spans="1:6" s="292" customFormat="1" ht="15" customHeight="1">
      <c r="A19" s="596" t="s">
        <v>375</v>
      </c>
      <c r="B19" s="597" t="s">
        <v>376</v>
      </c>
      <c r="C19" s="598" t="s">
        <v>377</v>
      </c>
      <c r="D19" s="601" t="s">
        <v>373</v>
      </c>
      <c r="E19" s="600">
        <v>1887.1</v>
      </c>
      <c r="F19" s="291" t="s">
        <v>378</v>
      </c>
    </row>
    <row r="20" spans="1:6" s="292" customFormat="1" ht="15" customHeight="1">
      <c r="A20" s="596"/>
      <c r="B20" s="597"/>
      <c r="C20" s="598"/>
      <c r="D20" s="599"/>
      <c r="E20" s="600"/>
      <c r="F20" s="291" t="s">
        <v>379</v>
      </c>
    </row>
    <row r="21" spans="1:6" s="292" customFormat="1" ht="15" customHeight="1">
      <c r="A21" s="293" t="s">
        <v>380</v>
      </c>
      <c r="B21" s="294" t="s">
        <v>381</v>
      </c>
      <c r="C21" s="289" t="s">
        <v>382</v>
      </c>
      <c r="D21" s="290">
        <v>769.33</v>
      </c>
      <c r="E21" s="290">
        <v>611.92999999999995</v>
      </c>
      <c r="F21" s="291" t="s">
        <v>383</v>
      </c>
    </row>
    <row r="22" spans="1:6" s="292" customFormat="1" ht="15" customHeight="1">
      <c r="A22" s="293" t="s">
        <v>384</v>
      </c>
      <c r="B22" s="294" t="s">
        <v>385</v>
      </c>
      <c r="C22" s="289" t="s">
        <v>386</v>
      </c>
      <c r="D22" s="290">
        <v>525.82000000000005</v>
      </c>
      <c r="E22" s="290">
        <v>501.51</v>
      </c>
      <c r="F22" s="291"/>
    </row>
    <row r="23" spans="1:6" s="274" customFormat="1" ht="15" customHeight="1">
      <c r="A23" s="297" t="s">
        <v>387</v>
      </c>
      <c r="B23" s="298" t="s">
        <v>388</v>
      </c>
      <c r="C23" s="289" t="s">
        <v>389</v>
      </c>
      <c r="D23" s="290">
        <v>10567.38</v>
      </c>
      <c r="E23" s="290">
        <v>3235.0259999999998</v>
      </c>
      <c r="F23" s="299"/>
    </row>
    <row r="24" spans="1:6" s="274" customFormat="1" ht="15" customHeight="1">
      <c r="A24" s="300" t="s">
        <v>390</v>
      </c>
      <c r="B24" s="301" t="s">
        <v>391</v>
      </c>
      <c r="C24" s="289" t="s">
        <v>392</v>
      </c>
      <c r="D24" s="290">
        <v>878.72</v>
      </c>
      <c r="E24" s="290">
        <v>293.27999999999997</v>
      </c>
      <c r="F24" s="299"/>
    </row>
    <row r="25" spans="1:6" s="274" customFormat="1" ht="15" customHeight="1">
      <c r="A25" s="302" t="s">
        <v>393</v>
      </c>
      <c r="B25" s="298" t="s">
        <v>394</v>
      </c>
      <c r="C25" s="289" t="s">
        <v>395</v>
      </c>
      <c r="D25" s="290">
        <v>2873.59</v>
      </c>
      <c r="E25" s="290">
        <v>330.54</v>
      </c>
      <c r="F25" s="299"/>
    </row>
    <row r="26" spans="1:6" s="274" customFormat="1" ht="15" customHeight="1">
      <c r="A26" s="300" t="s">
        <v>396</v>
      </c>
      <c r="B26" s="298" t="s">
        <v>397</v>
      </c>
      <c r="C26" s="289" t="s">
        <v>398</v>
      </c>
      <c r="D26" s="303">
        <v>5170.32</v>
      </c>
      <c r="E26" s="303">
        <v>1099.53</v>
      </c>
      <c r="F26" s="299"/>
    </row>
    <row r="27" spans="1:6" s="274" customFormat="1" ht="15" customHeight="1">
      <c r="A27" s="304" t="s">
        <v>399</v>
      </c>
      <c r="B27" s="298" t="s">
        <v>400</v>
      </c>
      <c r="C27" s="289" t="s">
        <v>401</v>
      </c>
      <c r="D27" s="305">
        <v>18634.810000000001</v>
      </c>
      <c r="E27" s="305">
        <v>13601.74</v>
      </c>
      <c r="F27" s="299" t="s">
        <v>402</v>
      </c>
    </row>
    <row r="28" spans="1:6" s="274" customFormat="1" ht="15" customHeight="1">
      <c r="A28" s="306" t="s">
        <v>403</v>
      </c>
      <c r="B28" s="307" t="s">
        <v>404</v>
      </c>
      <c r="C28" s="289" t="s">
        <v>405</v>
      </c>
      <c r="D28" s="305">
        <v>2220.21</v>
      </c>
      <c r="E28" s="308">
        <v>3644.33</v>
      </c>
      <c r="F28" s="309"/>
    </row>
    <row r="29" spans="1:6" ht="15" customHeight="1">
      <c r="A29" s="310"/>
      <c r="B29" s="310"/>
      <c r="C29" s="310"/>
      <c r="D29" s="310"/>
      <c r="E29" s="310"/>
      <c r="F29" s="311" t="s">
        <v>406</v>
      </c>
    </row>
  </sheetData>
  <mergeCells count="15">
    <mergeCell ref="A19:A20"/>
    <mergeCell ref="B19:B20"/>
    <mergeCell ref="C19:C20"/>
    <mergeCell ref="D19:D20"/>
    <mergeCell ref="E19:E20"/>
    <mergeCell ref="A7:A8"/>
    <mergeCell ref="B7:B8"/>
    <mergeCell ref="C7:C8"/>
    <mergeCell ref="D7:D8"/>
    <mergeCell ref="E7:E8"/>
    <mergeCell ref="A9:A10"/>
    <mergeCell ref="B9:B10"/>
    <mergeCell ref="C9:C10"/>
    <mergeCell ref="D9:D10"/>
    <mergeCell ref="E9:E1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16"/>
  <sheetViews>
    <sheetView zoomScale="110" zoomScaleNormal="110" workbookViewId="0"/>
  </sheetViews>
  <sheetFormatPr defaultColWidth="8.875" defaultRowHeight="15" customHeight="1"/>
  <cols>
    <col min="1" max="1" width="11.875" style="331" customWidth="1"/>
    <col min="2" max="2" width="5" style="331" customWidth="1"/>
    <col min="3" max="3" width="23.75" style="331" customWidth="1"/>
    <col min="4" max="4" width="12.5" style="331" customWidth="1"/>
    <col min="5" max="5" width="11.25" style="331" customWidth="1"/>
    <col min="6" max="6" width="10.625" style="331" customWidth="1"/>
    <col min="7" max="7" width="11.25" style="331" customWidth="1"/>
    <col min="8" max="16384" width="8.875" style="331"/>
  </cols>
  <sheetData>
    <row r="1" spans="1:7" s="314" customFormat="1" ht="15" customHeight="1">
      <c r="A1" s="475" t="s">
        <v>779</v>
      </c>
    </row>
    <row r="2" spans="1:7" s="314" customFormat="1" ht="15" customHeight="1"/>
    <row r="3" spans="1:7" s="314" customFormat="1" ht="15" customHeight="1">
      <c r="A3" s="313" t="s">
        <v>407</v>
      </c>
      <c r="D3" s="315"/>
      <c r="E3" s="316"/>
    </row>
    <row r="4" spans="1:7" s="314" customFormat="1" ht="15" customHeight="1">
      <c r="A4" s="317" t="s">
        <v>408</v>
      </c>
      <c r="B4" s="318"/>
      <c r="C4" s="318"/>
      <c r="D4" s="319"/>
    </row>
    <row r="5" spans="1:7" s="314" customFormat="1" ht="15" customHeight="1">
      <c r="A5" s="602" t="s">
        <v>409</v>
      </c>
      <c r="B5" s="602"/>
      <c r="C5" s="603"/>
      <c r="D5" s="604" t="s">
        <v>410</v>
      </c>
      <c r="E5" s="603"/>
      <c r="F5" s="604" t="s">
        <v>411</v>
      </c>
      <c r="G5" s="602"/>
    </row>
    <row r="6" spans="1:7" s="314" customFormat="1" ht="15" customHeight="1">
      <c r="A6" s="320" t="s">
        <v>412</v>
      </c>
      <c r="B6" s="320" t="s">
        <v>413</v>
      </c>
      <c r="C6" s="321" t="s">
        <v>414</v>
      </c>
      <c r="D6" s="322" t="s">
        <v>415</v>
      </c>
      <c r="E6" s="321" t="s">
        <v>416</v>
      </c>
      <c r="F6" s="319" t="s">
        <v>417</v>
      </c>
      <c r="G6" s="319" t="s">
        <v>418</v>
      </c>
    </row>
    <row r="7" spans="1:7" s="314" customFormat="1" ht="15" customHeight="1">
      <c r="A7" s="320"/>
      <c r="B7" s="320" t="s">
        <v>419</v>
      </c>
      <c r="C7" s="323" t="s">
        <v>420</v>
      </c>
      <c r="D7" s="322" t="s">
        <v>421</v>
      </c>
      <c r="E7" s="321" t="s">
        <v>422</v>
      </c>
      <c r="F7" s="319" t="s">
        <v>423</v>
      </c>
      <c r="G7" s="320" t="s">
        <v>424</v>
      </c>
    </row>
    <row r="8" spans="1:7" s="314" customFormat="1" ht="15" customHeight="1">
      <c r="D8" s="322" t="s">
        <v>425</v>
      </c>
      <c r="E8" s="321" t="s">
        <v>422</v>
      </c>
      <c r="F8" s="319" t="s">
        <v>426</v>
      </c>
      <c r="G8" s="320" t="s">
        <v>427</v>
      </c>
    </row>
    <row r="9" spans="1:7" s="314" customFormat="1" ht="15" customHeight="1">
      <c r="A9" s="320" t="s">
        <v>428</v>
      </c>
      <c r="B9" s="320" t="s">
        <v>429</v>
      </c>
      <c r="C9" s="321" t="s">
        <v>430</v>
      </c>
      <c r="D9" s="322" t="s">
        <v>431</v>
      </c>
      <c r="E9" s="321" t="s">
        <v>422</v>
      </c>
      <c r="F9" s="319"/>
    </row>
    <row r="10" spans="1:7" s="314" customFormat="1" ht="15" customHeight="1">
      <c r="A10" s="320"/>
      <c r="B10" s="320" t="s">
        <v>419</v>
      </c>
      <c r="C10" s="323" t="s">
        <v>432</v>
      </c>
      <c r="D10" s="322" t="s">
        <v>433</v>
      </c>
      <c r="E10" s="321" t="s">
        <v>422</v>
      </c>
      <c r="G10" s="319"/>
    </row>
    <row r="11" spans="1:7" s="314" customFormat="1" ht="15" customHeight="1">
      <c r="A11" s="320"/>
      <c r="B11" s="320"/>
      <c r="C11" s="323"/>
      <c r="D11" s="322" t="s">
        <v>434</v>
      </c>
      <c r="E11" s="321" t="s">
        <v>435</v>
      </c>
      <c r="F11" s="319"/>
    </row>
    <row r="12" spans="1:7" s="314" customFormat="1" ht="15" customHeight="1">
      <c r="A12" s="320" t="s">
        <v>436</v>
      </c>
      <c r="B12" s="320" t="s">
        <v>437</v>
      </c>
      <c r="C12" s="323" t="s">
        <v>438</v>
      </c>
      <c r="D12" s="322" t="s">
        <v>439</v>
      </c>
      <c r="E12" s="321" t="s">
        <v>440</v>
      </c>
      <c r="F12" s="319"/>
      <c r="G12" s="320"/>
    </row>
    <row r="13" spans="1:7" s="314" customFormat="1" ht="15" customHeight="1">
      <c r="A13" s="320"/>
      <c r="B13" s="320" t="s">
        <v>429</v>
      </c>
      <c r="C13" s="323" t="s">
        <v>441</v>
      </c>
      <c r="D13" s="322" t="s">
        <v>442</v>
      </c>
      <c r="E13" s="321" t="s">
        <v>443</v>
      </c>
      <c r="F13" s="324"/>
      <c r="G13" s="320"/>
    </row>
    <row r="14" spans="1:7" s="314" customFormat="1" ht="15" customHeight="1">
      <c r="A14" s="325" t="s">
        <v>444</v>
      </c>
      <c r="B14" s="325"/>
      <c r="C14" s="326" t="s">
        <v>445</v>
      </c>
      <c r="D14" s="327" t="s">
        <v>446</v>
      </c>
      <c r="E14" s="328" t="s">
        <v>447</v>
      </c>
      <c r="F14" s="325"/>
      <c r="G14" s="325"/>
    </row>
    <row r="15" spans="1:7" s="314" customFormat="1" ht="15" customHeight="1">
      <c r="A15" s="314" t="s">
        <v>448</v>
      </c>
      <c r="D15" s="320"/>
      <c r="G15" s="329"/>
    </row>
    <row r="16" spans="1:7" ht="15" customHeight="1">
      <c r="A16" s="314" t="s">
        <v>449</v>
      </c>
      <c r="B16" s="314"/>
      <c r="C16" s="330"/>
      <c r="D16" s="330"/>
      <c r="E16" s="314"/>
      <c r="F16" s="314"/>
      <c r="G16" s="329" t="s">
        <v>450</v>
      </c>
    </row>
  </sheetData>
  <mergeCells count="3">
    <mergeCell ref="A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2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ht="15" customHeight="1">
      <c r="A3" s="1" t="s">
        <v>451</v>
      </c>
      <c r="C3" s="332"/>
      <c r="D3" s="333"/>
      <c r="E3" s="334"/>
      <c r="F3" s="334"/>
    </row>
    <row r="4" spans="1:7" ht="15" customHeight="1">
      <c r="A4" s="38"/>
      <c r="B4" s="38"/>
      <c r="C4" s="39"/>
      <c r="D4" s="38"/>
      <c r="E4" s="39"/>
      <c r="F4" s="38"/>
      <c r="G4" s="5" t="s">
        <v>452</v>
      </c>
    </row>
    <row r="5" spans="1:7" ht="15" customHeight="1">
      <c r="A5" s="479" t="s">
        <v>453</v>
      </c>
      <c r="B5" s="605" t="s">
        <v>454</v>
      </c>
      <c r="C5" s="606"/>
      <c r="D5" s="607" t="s">
        <v>455</v>
      </c>
      <c r="E5" s="608"/>
      <c r="F5" s="607" t="s">
        <v>456</v>
      </c>
      <c r="G5" s="608"/>
    </row>
    <row r="6" spans="1:7" ht="15" customHeight="1">
      <c r="A6" s="504"/>
      <c r="B6" s="335" t="s">
        <v>457</v>
      </c>
      <c r="C6" s="335" t="s">
        <v>458</v>
      </c>
      <c r="D6" s="335" t="s">
        <v>457</v>
      </c>
      <c r="E6" s="335" t="s">
        <v>458</v>
      </c>
      <c r="F6" s="335" t="s">
        <v>457</v>
      </c>
      <c r="G6" s="335" t="s">
        <v>458</v>
      </c>
    </row>
    <row r="7" spans="1:7" ht="15" customHeight="1">
      <c r="A7" s="86" t="s">
        <v>459</v>
      </c>
      <c r="B7" s="336">
        <v>20167</v>
      </c>
      <c r="C7" s="336">
        <v>212984</v>
      </c>
      <c r="D7" s="336">
        <f>SUM(D8:D11)</f>
        <v>24115</v>
      </c>
      <c r="E7" s="336">
        <f>SUM(E8:E11)</f>
        <v>265811</v>
      </c>
      <c r="F7" s="336">
        <f>SUM(F8:F11)</f>
        <v>30750</v>
      </c>
      <c r="G7" s="336">
        <f>SUM(G8:G11)</f>
        <v>361068</v>
      </c>
    </row>
    <row r="8" spans="1:7" ht="15" customHeight="1">
      <c r="A8" s="337" t="s">
        <v>460</v>
      </c>
      <c r="B8" s="338">
        <v>295</v>
      </c>
      <c r="C8" s="338">
        <v>3874</v>
      </c>
      <c r="D8" s="338">
        <v>443</v>
      </c>
      <c r="E8" s="338">
        <v>6191</v>
      </c>
      <c r="F8" s="338">
        <v>763</v>
      </c>
      <c r="G8" s="338">
        <v>11428</v>
      </c>
    </row>
    <row r="9" spans="1:7" ht="15" customHeight="1">
      <c r="A9" s="337" t="s">
        <v>461</v>
      </c>
      <c r="B9" s="338">
        <v>587</v>
      </c>
      <c r="C9" s="338">
        <v>16584</v>
      </c>
      <c r="D9" s="338">
        <v>744</v>
      </c>
      <c r="E9" s="338">
        <v>24990</v>
      </c>
      <c r="F9" s="338">
        <v>1129</v>
      </c>
      <c r="G9" s="338">
        <v>39065</v>
      </c>
    </row>
    <row r="10" spans="1:7" ht="15" customHeight="1">
      <c r="A10" s="15" t="s">
        <v>462</v>
      </c>
      <c r="B10" s="338">
        <v>17732</v>
      </c>
      <c r="C10" s="338">
        <v>161165</v>
      </c>
      <c r="D10" s="338">
        <v>20998</v>
      </c>
      <c r="E10" s="338">
        <v>196882</v>
      </c>
      <c r="F10" s="338">
        <v>25809</v>
      </c>
      <c r="G10" s="338">
        <v>252431</v>
      </c>
    </row>
    <row r="11" spans="1:7" ht="15" customHeight="1">
      <c r="A11" s="339" t="s">
        <v>463</v>
      </c>
      <c r="B11" s="340">
        <v>1553</v>
      </c>
      <c r="C11" s="340">
        <v>31361</v>
      </c>
      <c r="D11" s="340">
        <v>1930</v>
      </c>
      <c r="E11" s="340">
        <v>37748</v>
      </c>
      <c r="F11" s="340">
        <v>3049</v>
      </c>
      <c r="G11" s="340">
        <v>58144</v>
      </c>
    </row>
    <row r="12" spans="1:7" ht="15" customHeight="1">
      <c r="A12" s="38"/>
      <c r="B12" s="38"/>
      <c r="C12" s="39"/>
      <c r="D12" s="38"/>
      <c r="E12" s="39"/>
      <c r="F12" s="38"/>
      <c r="G12" s="39" t="s">
        <v>464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21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ht="15" customHeight="1">
      <c r="A3" s="341" t="s">
        <v>465</v>
      </c>
      <c r="B3" s="38"/>
      <c r="C3" s="332"/>
      <c r="E3" s="334"/>
    </row>
    <row r="4" spans="1:7" ht="15" customHeight="1">
      <c r="A4" s="342"/>
      <c r="C4" s="343"/>
      <c r="E4" s="343"/>
      <c r="G4" s="344" t="s">
        <v>452</v>
      </c>
    </row>
    <row r="5" spans="1:7" ht="15" customHeight="1">
      <c r="A5" s="609" t="s">
        <v>466</v>
      </c>
      <c r="B5" s="607" t="s">
        <v>454</v>
      </c>
      <c r="C5" s="608"/>
      <c r="D5" s="607" t="s">
        <v>455</v>
      </c>
      <c r="E5" s="608"/>
      <c r="F5" s="607" t="s">
        <v>456</v>
      </c>
      <c r="G5" s="608"/>
    </row>
    <row r="6" spans="1:7" ht="15" customHeight="1">
      <c r="A6" s="610"/>
      <c r="B6" s="345" t="s">
        <v>457</v>
      </c>
      <c r="C6" s="345" t="s">
        <v>458</v>
      </c>
      <c r="D6" s="345" t="s">
        <v>457</v>
      </c>
      <c r="E6" s="345" t="s">
        <v>458</v>
      </c>
      <c r="F6" s="345" t="s">
        <v>457</v>
      </c>
      <c r="G6" s="345" t="s">
        <v>458</v>
      </c>
    </row>
    <row r="7" spans="1:7" ht="15" customHeight="1">
      <c r="A7" s="346" t="s">
        <v>467</v>
      </c>
      <c r="B7" s="336">
        <v>20167</v>
      </c>
      <c r="C7" s="336">
        <v>212984</v>
      </c>
      <c r="D7" s="336">
        <v>24115</v>
      </c>
      <c r="E7" s="336">
        <v>265811</v>
      </c>
      <c r="F7" s="336">
        <f>SUM(F8:F20)</f>
        <v>30750</v>
      </c>
      <c r="G7" s="336">
        <f>SUM(G8:G20)</f>
        <v>361068</v>
      </c>
    </row>
    <row r="8" spans="1:7" ht="15" customHeight="1">
      <c r="A8" s="347" t="s">
        <v>330</v>
      </c>
      <c r="B8" s="348">
        <v>1781</v>
      </c>
      <c r="C8" s="348">
        <v>26158</v>
      </c>
      <c r="D8" s="348">
        <v>2124</v>
      </c>
      <c r="E8" s="348">
        <v>29820</v>
      </c>
      <c r="F8" s="348">
        <v>2217</v>
      </c>
      <c r="G8" s="348">
        <v>34359</v>
      </c>
    </row>
    <row r="9" spans="1:7" ht="15" customHeight="1">
      <c r="A9" s="347" t="s">
        <v>334</v>
      </c>
      <c r="B9" s="348">
        <v>1951</v>
      </c>
      <c r="C9" s="348">
        <v>15245</v>
      </c>
      <c r="D9" s="348">
        <v>2380</v>
      </c>
      <c r="E9" s="348">
        <v>21788</v>
      </c>
      <c r="F9" s="348">
        <v>2938</v>
      </c>
      <c r="G9" s="348">
        <v>24108</v>
      </c>
    </row>
    <row r="10" spans="1:7" ht="15" customHeight="1">
      <c r="A10" s="347" t="s">
        <v>339</v>
      </c>
      <c r="B10" s="348">
        <v>1514</v>
      </c>
      <c r="C10" s="348">
        <v>18202</v>
      </c>
      <c r="D10" s="348">
        <v>1595</v>
      </c>
      <c r="E10" s="348">
        <v>19506</v>
      </c>
      <c r="F10" s="348">
        <v>2172</v>
      </c>
      <c r="G10" s="348">
        <v>29931</v>
      </c>
    </row>
    <row r="11" spans="1:7" ht="15" customHeight="1">
      <c r="A11" s="347" t="s">
        <v>344</v>
      </c>
      <c r="B11" s="348">
        <v>2124</v>
      </c>
      <c r="C11" s="348">
        <v>19477</v>
      </c>
      <c r="D11" s="348">
        <v>2906</v>
      </c>
      <c r="E11" s="348">
        <v>26873</v>
      </c>
      <c r="F11" s="348">
        <v>2863</v>
      </c>
      <c r="G11" s="348">
        <v>28656</v>
      </c>
    </row>
    <row r="12" spans="1:7" ht="15" customHeight="1">
      <c r="A12" s="347" t="s">
        <v>347</v>
      </c>
      <c r="B12" s="348">
        <v>1183</v>
      </c>
      <c r="C12" s="348">
        <v>13269</v>
      </c>
      <c r="D12" s="348">
        <v>1106</v>
      </c>
      <c r="E12" s="348">
        <v>13836</v>
      </c>
      <c r="F12" s="348">
        <v>2357</v>
      </c>
      <c r="G12" s="348">
        <v>27189</v>
      </c>
    </row>
    <row r="13" spans="1:7" ht="15" customHeight="1">
      <c r="A13" s="347" t="s">
        <v>351</v>
      </c>
      <c r="B13" s="348">
        <v>1835</v>
      </c>
      <c r="C13" s="348">
        <v>22795</v>
      </c>
      <c r="D13" s="348">
        <v>2049</v>
      </c>
      <c r="E13" s="348">
        <v>28107</v>
      </c>
      <c r="F13" s="348">
        <v>2228</v>
      </c>
      <c r="G13" s="348">
        <v>32592</v>
      </c>
    </row>
    <row r="14" spans="1:7" ht="15" customHeight="1">
      <c r="A14" s="347" t="s">
        <v>355</v>
      </c>
      <c r="B14" s="348">
        <v>2175</v>
      </c>
      <c r="C14" s="348">
        <v>22238</v>
      </c>
      <c r="D14" s="348">
        <v>2491</v>
      </c>
      <c r="E14" s="348">
        <v>24586</v>
      </c>
      <c r="F14" s="348">
        <v>2673</v>
      </c>
      <c r="G14" s="348">
        <v>27022</v>
      </c>
    </row>
    <row r="15" spans="1:7" ht="15" customHeight="1">
      <c r="A15" s="347" t="s">
        <v>359</v>
      </c>
      <c r="B15" s="348">
        <v>363</v>
      </c>
      <c r="C15" s="348">
        <v>3458</v>
      </c>
      <c r="D15" s="348">
        <v>541</v>
      </c>
      <c r="E15" s="348">
        <v>6676</v>
      </c>
      <c r="F15" s="348">
        <v>660</v>
      </c>
      <c r="G15" s="348">
        <v>8333</v>
      </c>
    </row>
    <row r="16" spans="1:7" ht="15" customHeight="1">
      <c r="A16" s="347" t="s">
        <v>468</v>
      </c>
      <c r="B16" s="348">
        <v>1741</v>
      </c>
      <c r="C16" s="348">
        <v>18775</v>
      </c>
      <c r="D16" s="348">
        <v>2125</v>
      </c>
      <c r="E16" s="348">
        <v>24168</v>
      </c>
      <c r="F16" s="348">
        <v>2708</v>
      </c>
      <c r="G16" s="348">
        <v>34246</v>
      </c>
    </row>
    <row r="17" spans="1:7" ht="15" customHeight="1">
      <c r="A17" s="347" t="s">
        <v>366</v>
      </c>
      <c r="B17" s="348">
        <v>809</v>
      </c>
      <c r="C17" s="348">
        <v>9705</v>
      </c>
      <c r="D17" s="348">
        <v>1451</v>
      </c>
      <c r="E17" s="348">
        <v>18749</v>
      </c>
      <c r="F17" s="348">
        <v>2741</v>
      </c>
      <c r="G17" s="348">
        <v>38329</v>
      </c>
    </row>
    <row r="18" spans="1:7" ht="15" customHeight="1">
      <c r="A18" s="347" t="s">
        <v>469</v>
      </c>
      <c r="B18" s="348">
        <v>1174</v>
      </c>
      <c r="C18" s="348">
        <v>11317</v>
      </c>
      <c r="D18" s="348">
        <v>1675</v>
      </c>
      <c r="E18" s="348">
        <v>15560</v>
      </c>
      <c r="F18" s="348">
        <v>1943</v>
      </c>
      <c r="G18" s="348">
        <v>20469</v>
      </c>
    </row>
    <row r="19" spans="1:7" ht="15" customHeight="1">
      <c r="A19" s="347" t="s">
        <v>375</v>
      </c>
      <c r="B19" s="348">
        <v>2596</v>
      </c>
      <c r="C19" s="348">
        <v>23324</v>
      </c>
      <c r="D19" s="348">
        <v>2522</v>
      </c>
      <c r="E19" s="348">
        <v>23435</v>
      </c>
      <c r="F19" s="348">
        <v>3978</v>
      </c>
      <c r="G19" s="348">
        <v>40853</v>
      </c>
    </row>
    <row r="20" spans="1:7" ht="15" customHeight="1">
      <c r="A20" s="349" t="s">
        <v>380</v>
      </c>
      <c r="B20" s="340">
        <v>921</v>
      </c>
      <c r="C20" s="340">
        <v>9021</v>
      </c>
      <c r="D20" s="340">
        <v>1150</v>
      </c>
      <c r="E20" s="340">
        <v>12707</v>
      </c>
      <c r="F20" s="340">
        <v>1272</v>
      </c>
      <c r="G20" s="340">
        <v>14981</v>
      </c>
    </row>
    <row r="21" spans="1:7" ht="15" customHeight="1">
      <c r="A21" s="342"/>
      <c r="C21" s="343"/>
      <c r="E21" s="343"/>
      <c r="G21" s="39" t="s">
        <v>470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14"/>
  <sheetViews>
    <sheetView zoomScale="110" zoomScaleNormal="110" workbookViewId="0"/>
  </sheetViews>
  <sheetFormatPr defaultColWidth="8.875" defaultRowHeight="15" customHeight="1"/>
  <cols>
    <col min="1" max="1" width="22.5" style="351" customWidth="1"/>
    <col min="2" max="7" width="10.625" style="351" customWidth="1"/>
    <col min="8" max="16384" width="8.875" style="351"/>
  </cols>
  <sheetData>
    <row r="1" spans="1:7" ht="15" customHeight="1">
      <c r="A1" s="476" t="s">
        <v>779</v>
      </c>
    </row>
    <row r="3" spans="1:7" s="353" customFormat="1" ht="15" customHeight="1">
      <c r="A3" s="350" t="s">
        <v>471</v>
      </c>
      <c r="B3" s="351"/>
      <c r="C3" s="351"/>
      <c r="D3" s="351"/>
      <c r="E3" s="351"/>
      <c r="F3" s="352"/>
      <c r="G3" s="352"/>
    </row>
    <row r="4" spans="1:7" ht="15" customHeight="1">
      <c r="G4" s="354" t="s">
        <v>452</v>
      </c>
    </row>
    <row r="5" spans="1:7" s="99" customFormat="1" ht="15" customHeight="1">
      <c r="A5" s="355" t="s">
        <v>472</v>
      </c>
      <c r="B5" s="485" t="s">
        <v>473</v>
      </c>
      <c r="C5" s="486"/>
      <c r="D5" s="500"/>
      <c r="E5" s="486" t="s">
        <v>139</v>
      </c>
      <c r="F5" s="486"/>
      <c r="G5" s="486"/>
    </row>
    <row r="6" spans="1:7" ht="15" customHeight="1">
      <c r="A6" s="355" t="s">
        <v>453</v>
      </c>
      <c r="B6" s="356" t="s">
        <v>457</v>
      </c>
      <c r="C6" s="356" t="s">
        <v>474</v>
      </c>
      <c r="D6" s="357" t="s">
        <v>458</v>
      </c>
      <c r="E6" s="356" t="s">
        <v>457</v>
      </c>
      <c r="F6" s="356" t="s">
        <v>474</v>
      </c>
      <c r="G6" s="357" t="s">
        <v>458</v>
      </c>
    </row>
    <row r="7" spans="1:7" ht="15" customHeight="1">
      <c r="A7" s="86" t="s">
        <v>108</v>
      </c>
      <c r="B7" s="336">
        <v>4835</v>
      </c>
      <c r="C7" s="358">
        <v>6498</v>
      </c>
      <c r="D7" s="336">
        <v>400163</v>
      </c>
      <c r="E7" s="336">
        <f>SUM(E8:E13)</f>
        <v>5096</v>
      </c>
      <c r="F7" s="336">
        <f>SUM(F8:F13)</f>
        <v>7155</v>
      </c>
      <c r="G7" s="336">
        <f>SUM(G8:G13)</f>
        <v>468097</v>
      </c>
    </row>
    <row r="8" spans="1:7" ht="15" customHeight="1">
      <c r="A8" s="15" t="s">
        <v>475</v>
      </c>
      <c r="B8" s="348">
        <v>250</v>
      </c>
      <c r="C8" s="348">
        <v>548</v>
      </c>
      <c r="D8" s="348">
        <v>105750</v>
      </c>
      <c r="E8" s="348">
        <v>310</v>
      </c>
      <c r="F8" s="348">
        <v>704</v>
      </c>
      <c r="G8" s="348">
        <v>168005</v>
      </c>
    </row>
    <row r="9" spans="1:7" ht="15" customHeight="1">
      <c r="A9" s="15" t="s">
        <v>476</v>
      </c>
      <c r="B9" s="348">
        <v>234</v>
      </c>
      <c r="C9" s="348">
        <v>514</v>
      </c>
      <c r="D9" s="348">
        <v>36710</v>
      </c>
      <c r="E9" s="348">
        <v>284</v>
      </c>
      <c r="F9" s="348">
        <v>639</v>
      </c>
      <c r="G9" s="348">
        <v>49764</v>
      </c>
    </row>
    <row r="10" spans="1:7" ht="15" customHeight="1">
      <c r="A10" s="15" t="s">
        <v>477</v>
      </c>
      <c r="B10" s="348">
        <v>246</v>
      </c>
      <c r="C10" s="348">
        <v>551</v>
      </c>
      <c r="D10" s="348">
        <v>30715</v>
      </c>
      <c r="E10" s="348">
        <v>297</v>
      </c>
      <c r="F10" s="348">
        <v>673</v>
      </c>
      <c r="G10" s="348">
        <v>46604</v>
      </c>
    </row>
    <row r="11" spans="1:7" ht="15" customHeight="1">
      <c r="A11" s="15" t="s">
        <v>478</v>
      </c>
      <c r="B11" s="348">
        <v>3520</v>
      </c>
      <c r="C11" s="348">
        <v>4885</v>
      </c>
      <c r="D11" s="348">
        <v>31456</v>
      </c>
      <c r="E11" s="348">
        <v>3660</v>
      </c>
      <c r="F11" s="348">
        <v>5139</v>
      </c>
      <c r="G11" s="348">
        <v>39100</v>
      </c>
    </row>
    <row r="12" spans="1:7" ht="15" customHeight="1">
      <c r="A12" s="15" t="s">
        <v>479</v>
      </c>
      <c r="B12" s="348">
        <v>585</v>
      </c>
      <c r="C12" s="91" t="s">
        <v>10</v>
      </c>
      <c r="D12" s="348">
        <v>67486</v>
      </c>
      <c r="E12" s="348">
        <v>545</v>
      </c>
      <c r="F12" s="91" t="s">
        <v>10</v>
      </c>
      <c r="G12" s="348">
        <v>14570</v>
      </c>
    </row>
    <row r="13" spans="1:7" ht="15" customHeight="1">
      <c r="A13" s="359" t="s">
        <v>480</v>
      </c>
      <c r="B13" s="360" t="s">
        <v>12</v>
      </c>
      <c r="C13" s="360" t="s">
        <v>10</v>
      </c>
      <c r="D13" s="340">
        <v>128046</v>
      </c>
      <c r="E13" s="360" t="s">
        <v>10</v>
      </c>
      <c r="F13" s="360" t="s">
        <v>10</v>
      </c>
      <c r="G13" s="340">
        <v>150054</v>
      </c>
    </row>
    <row r="14" spans="1:7" ht="15" customHeight="1">
      <c r="A14" s="361"/>
      <c r="D14" s="95"/>
      <c r="G14" s="95" t="s">
        <v>481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15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s="38" customFormat="1" ht="15" customHeight="1">
      <c r="A3" s="341" t="s">
        <v>482</v>
      </c>
    </row>
    <row r="4" spans="1:7" ht="15" customHeight="1">
      <c r="A4" s="342"/>
      <c r="C4" s="343"/>
      <c r="E4" s="343"/>
      <c r="G4" s="344" t="s">
        <v>452</v>
      </c>
    </row>
    <row r="5" spans="1:7" ht="15" customHeight="1">
      <c r="A5" s="609" t="s">
        <v>483</v>
      </c>
      <c r="B5" s="607" t="s">
        <v>484</v>
      </c>
      <c r="C5" s="608"/>
      <c r="D5" s="607" t="s">
        <v>485</v>
      </c>
      <c r="E5" s="608"/>
      <c r="F5" s="607" t="s">
        <v>486</v>
      </c>
      <c r="G5" s="608"/>
    </row>
    <row r="6" spans="1:7" ht="15" customHeight="1">
      <c r="A6" s="610"/>
      <c r="B6" s="345" t="s">
        <v>457</v>
      </c>
      <c r="C6" s="362" t="s">
        <v>458</v>
      </c>
      <c r="D6" s="345" t="s">
        <v>457</v>
      </c>
      <c r="E6" s="362" t="s">
        <v>458</v>
      </c>
      <c r="F6" s="345" t="s">
        <v>457</v>
      </c>
      <c r="G6" s="335" t="s">
        <v>458</v>
      </c>
    </row>
    <row r="7" spans="1:7" ht="15" customHeight="1">
      <c r="A7" s="346" t="s">
        <v>467</v>
      </c>
      <c r="B7" s="336">
        <v>5915</v>
      </c>
      <c r="C7" s="363">
        <v>66486</v>
      </c>
      <c r="D7" s="336">
        <v>8124</v>
      </c>
      <c r="E7" s="363">
        <v>90040</v>
      </c>
      <c r="F7" s="336">
        <f>SUM(F8:F14)</f>
        <v>7840</v>
      </c>
      <c r="G7" s="336">
        <f>SUM(G8:G14)</f>
        <v>89203</v>
      </c>
    </row>
    <row r="8" spans="1:7" ht="15" customHeight="1">
      <c r="A8" s="347" t="s">
        <v>487</v>
      </c>
      <c r="B8" s="348">
        <v>809</v>
      </c>
      <c r="C8" s="348">
        <v>7473</v>
      </c>
      <c r="D8" s="348">
        <v>902</v>
      </c>
      <c r="E8" s="348">
        <v>7138</v>
      </c>
      <c r="F8" s="348">
        <v>1221</v>
      </c>
      <c r="G8" s="348">
        <v>11163</v>
      </c>
    </row>
    <row r="9" spans="1:7" ht="15" customHeight="1">
      <c r="A9" s="347" t="s">
        <v>488</v>
      </c>
      <c r="B9" s="348">
        <v>833</v>
      </c>
      <c r="C9" s="348">
        <v>7741</v>
      </c>
      <c r="D9" s="348">
        <v>1245</v>
      </c>
      <c r="E9" s="348">
        <v>11925</v>
      </c>
      <c r="F9" s="348">
        <v>1016</v>
      </c>
      <c r="G9" s="348">
        <v>10348</v>
      </c>
    </row>
    <row r="10" spans="1:7" ht="15" customHeight="1">
      <c r="A10" s="347" t="s">
        <v>489</v>
      </c>
      <c r="B10" s="348">
        <v>889</v>
      </c>
      <c r="C10" s="348">
        <v>17674</v>
      </c>
      <c r="D10" s="348">
        <v>1169</v>
      </c>
      <c r="E10" s="348">
        <v>23322</v>
      </c>
      <c r="F10" s="348">
        <v>1060</v>
      </c>
      <c r="G10" s="348">
        <v>21891</v>
      </c>
    </row>
    <row r="11" spans="1:7" ht="15" customHeight="1">
      <c r="A11" s="347" t="s">
        <v>490</v>
      </c>
      <c r="B11" s="348">
        <v>658</v>
      </c>
      <c r="C11" s="348">
        <v>7268</v>
      </c>
      <c r="D11" s="348">
        <v>833</v>
      </c>
      <c r="E11" s="348">
        <v>9141</v>
      </c>
      <c r="F11" s="348">
        <v>863</v>
      </c>
      <c r="G11" s="348">
        <v>8895</v>
      </c>
    </row>
    <row r="12" spans="1:7" ht="15" customHeight="1">
      <c r="A12" s="347" t="s">
        <v>491</v>
      </c>
      <c r="B12" s="348">
        <v>731</v>
      </c>
      <c r="C12" s="348">
        <v>7052</v>
      </c>
      <c r="D12" s="348">
        <v>978</v>
      </c>
      <c r="E12" s="348">
        <v>10167</v>
      </c>
      <c r="F12" s="348">
        <v>854</v>
      </c>
      <c r="G12" s="348">
        <v>9157</v>
      </c>
    </row>
    <row r="13" spans="1:7" ht="15" customHeight="1">
      <c r="A13" s="347" t="s">
        <v>492</v>
      </c>
      <c r="B13" s="348">
        <v>1025</v>
      </c>
      <c r="C13" s="348">
        <v>10287</v>
      </c>
      <c r="D13" s="348">
        <v>1488</v>
      </c>
      <c r="E13" s="348">
        <v>14474</v>
      </c>
      <c r="F13" s="348">
        <v>1524</v>
      </c>
      <c r="G13" s="348">
        <v>15395</v>
      </c>
    </row>
    <row r="14" spans="1:7" ht="15" customHeight="1">
      <c r="A14" s="349" t="s">
        <v>493</v>
      </c>
      <c r="B14" s="340">
        <v>970</v>
      </c>
      <c r="C14" s="340">
        <v>8991</v>
      </c>
      <c r="D14" s="340">
        <v>1509</v>
      </c>
      <c r="E14" s="340">
        <v>13873</v>
      </c>
      <c r="F14" s="340">
        <v>1302</v>
      </c>
      <c r="G14" s="340">
        <v>12354</v>
      </c>
    </row>
    <row r="15" spans="1:7" ht="15" customHeight="1">
      <c r="A15" s="611"/>
      <c r="B15" s="611"/>
      <c r="C15" s="611"/>
      <c r="D15" s="611"/>
      <c r="E15" s="611"/>
      <c r="G15" s="343" t="s">
        <v>470</v>
      </c>
    </row>
  </sheetData>
  <mergeCells count="5">
    <mergeCell ref="A5:A6"/>
    <mergeCell ref="B5:C5"/>
    <mergeCell ref="D5:E5"/>
    <mergeCell ref="F5:G5"/>
    <mergeCell ref="A15:E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14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ht="15" customHeight="1">
      <c r="A3" s="1" t="s">
        <v>494</v>
      </c>
      <c r="B3" s="38"/>
      <c r="C3" s="38"/>
      <c r="D3" s="38"/>
      <c r="E3" s="364"/>
      <c r="F3" s="364"/>
      <c r="G3" s="364"/>
    </row>
    <row r="4" spans="1:7" ht="15" customHeight="1">
      <c r="A4" s="364"/>
      <c r="B4" s="364"/>
      <c r="C4" s="364"/>
      <c r="D4" s="364"/>
      <c r="E4" s="364"/>
      <c r="F4" s="364"/>
      <c r="G4" s="344" t="s">
        <v>452</v>
      </c>
    </row>
    <row r="5" spans="1:7" ht="15" customHeight="1">
      <c r="A5" s="355" t="s">
        <v>472</v>
      </c>
      <c r="B5" s="486" t="s">
        <v>495</v>
      </c>
      <c r="C5" s="486"/>
      <c r="D5" s="500"/>
      <c r="E5" s="485" t="s">
        <v>496</v>
      </c>
      <c r="F5" s="486"/>
      <c r="G5" s="486"/>
    </row>
    <row r="6" spans="1:7" ht="15" customHeight="1">
      <c r="A6" s="355" t="s">
        <v>453</v>
      </c>
      <c r="B6" s="355" t="s">
        <v>457</v>
      </c>
      <c r="C6" s="356" t="s">
        <v>474</v>
      </c>
      <c r="D6" s="357" t="s">
        <v>458</v>
      </c>
      <c r="E6" s="356" t="s">
        <v>457</v>
      </c>
      <c r="F6" s="356" t="s">
        <v>474</v>
      </c>
      <c r="G6" s="357" t="s">
        <v>458</v>
      </c>
    </row>
    <row r="7" spans="1:7" ht="15" customHeight="1">
      <c r="A7" s="86" t="s">
        <v>108</v>
      </c>
      <c r="B7" s="365">
        <v>3010</v>
      </c>
      <c r="C7" s="365">
        <v>3626</v>
      </c>
      <c r="D7" s="365">
        <v>54733</v>
      </c>
      <c r="E7" s="365">
        <f>SUM(E8:E13)</f>
        <v>3823</v>
      </c>
      <c r="F7" s="365">
        <f>SUM(F8:F13)</f>
        <v>4669</v>
      </c>
      <c r="G7" s="365">
        <f>SUM(G8:G13)</f>
        <v>68002</v>
      </c>
    </row>
    <row r="8" spans="1:7" ht="15" customHeight="1">
      <c r="A8" s="8" t="s">
        <v>497</v>
      </c>
      <c r="B8" s="366">
        <v>164</v>
      </c>
      <c r="C8" s="366">
        <v>262</v>
      </c>
      <c r="D8" s="366">
        <v>10741</v>
      </c>
      <c r="E8" s="366">
        <v>224</v>
      </c>
      <c r="F8" s="366">
        <v>377</v>
      </c>
      <c r="G8" s="366">
        <v>15620</v>
      </c>
    </row>
    <row r="9" spans="1:7" ht="15" customHeight="1">
      <c r="A9" s="8" t="s">
        <v>498</v>
      </c>
      <c r="B9" s="366">
        <v>409</v>
      </c>
      <c r="C9" s="366">
        <v>430</v>
      </c>
      <c r="D9" s="366">
        <v>11538</v>
      </c>
      <c r="E9" s="366">
        <v>490</v>
      </c>
      <c r="F9" s="366">
        <v>530</v>
      </c>
      <c r="G9" s="366">
        <v>13990</v>
      </c>
    </row>
    <row r="10" spans="1:7" ht="15" customHeight="1">
      <c r="A10" s="8" t="s">
        <v>499</v>
      </c>
      <c r="B10" s="367">
        <v>948</v>
      </c>
      <c r="C10" s="367">
        <v>1172</v>
      </c>
      <c r="D10" s="367">
        <v>12449</v>
      </c>
      <c r="E10" s="367">
        <v>1279</v>
      </c>
      <c r="F10" s="367">
        <v>1591</v>
      </c>
      <c r="G10" s="367">
        <v>17020</v>
      </c>
    </row>
    <row r="11" spans="1:7" ht="15" customHeight="1">
      <c r="A11" s="8" t="s">
        <v>500</v>
      </c>
      <c r="B11" s="367">
        <v>582</v>
      </c>
      <c r="C11" s="367">
        <v>642</v>
      </c>
      <c r="D11" s="367">
        <v>3318</v>
      </c>
      <c r="E11" s="367">
        <v>690</v>
      </c>
      <c r="F11" s="367">
        <v>768</v>
      </c>
      <c r="G11" s="367">
        <v>3993</v>
      </c>
    </row>
    <row r="12" spans="1:7" ht="15" customHeight="1">
      <c r="A12" s="8" t="s">
        <v>501</v>
      </c>
      <c r="B12" s="366">
        <v>112</v>
      </c>
      <c r="C12" s="366">
        <v>216</v>
      </c>
      <c r="D12" s="254">
        <v>13849</v>
      </c>
      <c r="E12" s="366">
        <v>149</v>
      </c>
      <c r="F12" s="366">
        <v>284</v>
      </c>
      <c r="G12" s="254">
        <v>13681</v>
      </c>
    </row>
    <row r="13" spans="1:7" ht="15" customHeight="1">
      <c r="A13" s="368" t="s">
        <v>502</v>
      </c>
      <c r="B13" s="369">
        <v>795</v>
      </c>
      <c r="C13" s="369">
        <v>904</v>
      </c>
      <c r="D13" s="369">
        <v>2838</v>
      </c>
      <c r="E13" s="369">
        <v>991</v>
      </c>
      <c r="F13" s="369">
        <v>1119</v>
      </c>
      <c r="G13" s="369">
        <v>3698</v>
      </c>
    </row>
    <row r="14" spans="1:7" ht="15" customHeight="1">
      <c r="A14" s="38"/>
      <c r="B14" s="38"/>
      <c r="C14" s="38"/>
      <c r="D14" s="39"/>
      <c r="E14" s="38"/>
      <c r="F14" s="38"/>
      <c r="G14" s="343" t="s">
        <v>470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17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ht="15" customHeight="1">
      <c r="A3" s="1" t="s">
        <v>503</v>
      </c>
      <c r="B3" s="1"/>
      <c r="C3" s="1"/>
      <c r="D3" s="1"/>
      <c r="E3" s="370"/>
      <c r="F3" s="370"/>
      <c r="G3" s="370"/>
    </row>
    <row r="4" spans="1:7" ht="15" customHeight="1">
      <c r="A4" s="364"/>
      <c r="B4" s="364"/>
      <c r="C4" s="364"/>
      <c r="D4" s="364"/>
      <c r="E4" s="364"/>
      <c r="F4" s="364"/>
      <c r="G4" s="344" t="s">
        <v>452</v>
      </c>
    </row>
    <row r="5" spans="1:7" ht="15" customHeight="1">
      <c r="A5" s="355" t="s">
        <v>472</v>
      </c>
      <c r="B5" s="486" t="s">
        <v>504</v>
      </c>
      <c r="C5" s="486"/>
      <c r="D5" s="500"/>
      <c r="E5" s="485" t="s">
        <v>505</v>
      </c>
      <c r="F5" s="486"/>
      <c r="G5" s="486"/>
    </row>
    <row r="6" spans="1:7" ht="15" customHeight="1">
      <c r="A6" s="355" t="s">
        <v>453</v>
      </c>
      <c r="B6" s="356" t="s">
        <v>457</v>
      </c>
      <c r="C6" s="356" t="s">
        <v>474</v>
      </c>
      <c r="D6" s="357" t="s">
        <v>458</v>
      </c>
      <c r="E6" s="356" t="s">
        <v>457</v>
      </c>
      <c r="F6" s="356" t="s">
        <v>474</v>
      </c>
      <c r="G6" s="357" t="s">
        <v>458</v>
      </c>
    </row>
    <row r="7" spans="1:7" ht="15" customHeight="1">
      <c r="A7" s="371" t="s">
        <v>108</v>
      </c>
      <c r="B7" s="372">
        <v>8275</v>
      </c>
      <c r="C7" s="372">
        <v>11979</v>
      </c>
      <c r="D7" s="372">
        <v>114765</v>
      </c>
      <c r="E7" s="372">
        <f>SUM(E8:E16)</f>
        <v>9382</v>
      </c>
      <c r="F7" s="372">
        <f>SUM(F8:F16)</f>
        <v>14129</v>
      </c>
      <c r="G7" s="372">
        <f>SUM(G8:G16)</f>
        <v>154648</v>
      </c>
    </row>
    <row r="8" spans="1:7" ht="15" customHeight="1">
      <c r="A8" s="8" t="s">
        <v>497</v>
      </c>
      <c r="B8" s="338">
        <v>224</v>
      </c>
      <c r="C8" s="338">
        <v>387</v>
      </c>
      <c r="D8" s="338">
        <v>18382</v>
      </c>
      <c r="E8" s="338">
        <v>288</v>
      </c>
      <c r="F8" s="338">
        <v>521</v>
      </c>
      <c r="G8" s="338">
        <v>33397</v>
      </c>
    </row>
    <row r="9" spans="1:7" ht="15" customHeight="1">
      <c r="A9" s="8" t="s">
        <v>498</v>
      </c>
      <c r="B9" s="338">
        <v>726</v>
      </c>
      <c r="C9" s="338">
        <v>743</v>
      </c>
      <c r="D9" s="338">
        <v>15983</v>
      </c>
      <c r="E9" s="338">
        <v>800</v>
      </c>
      <c r="F9" s="338">
        <v>829</v>
      </c>
      <c r="G9" s="338">
        <v>18088</v>
      </c>
    </row>
    <row r="10" spans="1:7" ht="15" customHeight="1">
      <c r="A10" s="8" t="s">
        <v>500</v>
      </c>
      <c r="B10" s="338">
        <v>202</v>
      </c>
      <c r="C10" s="338">
        <v>276</v>
      </c>
      <c r="D10" s="338">
        <v>1551</v>
      </c>
      <c r="E10" s="338">
        <v>206</v>
      </c>
      <c r="F10" s="338">
        <v>362</v>
      </c>
      <c r="G10" s="338">
        <v>1880</v>
      </c>
    </row>
    <row r="11" spans="1:7" ht="15" customHeight="1">
      <c r="A11" s="8" t="s">
        <v>506</v>
      </c>
      <c r="B11" s="338">
        <v>82</v>
      </c>
      <c r="C11" s="338">
        <v>230</v>
      </c>
      <c r="D11" s="338">
        <v>4131</v>
      </c>
      <c r="E11" s="338">
        <v>112</v>
      </c>
      <c r="F11" s="338">
        <v>316</v>
      </c>
      <c r="G11" s="338">
        <v>6488</v>
      </c>
    </row>
    <row r="12" spans="1:7" ht="15" customHeight="1">
      <c r="A12" s="8" t="s">
        <v>507</v>
      </c>
      <c r="B12" s="338">
        <v>136</v>
      </c>
      <c r="C12" s="338">
        <v>186</v>
      </c>
      <c r="D12" s="338">
        <v>819</v>
      </c>
      <c r="E12" s="338">
        <v>144</v>
      </c>
      <c r="F12" s="338">
        <v>201</v>
      </c>
      <c r="G12" s="338">
        <v>953</v>
      </c>
    </row>
    <row r="13" spans="1:7" ht="15" customHeight="1">
      <c r="A13" s="8" t="s">
        <v>508</v>
      </c>
      <c r="B13" s="348">
        <v>251</v>
      </c>
      <c r="C13" s="348">
        <v>361</v>
      </c>
      <c r="D13" s="348">
        <v>1862</v>
      </c>
      <c r="E13" s="348">
        <v>255</v>
      </c>
      <c r="F13" s="348">
        <v>386</v>
      </c>
      <c r="G13" s="348">
        <v>2092</v>
      </c>
    </row>
    <row r="14" spans="1:7" ht="15" customHeight="1">
      <c r="A14" s="8" t="s">
        <v>502</v>
      </c>
      <c r="B14" s="338">
        <v>621</v>
      </c>
      <c r="C14" s="338">
        <v>800</v>
      </c>
      <c r="D14" s="373">
        <v>3196</v>
      </c>
      <c r="E14" s="338">
        <v>545</v>
      </c>
      <c r="F14" s="338">
        <v>727</v>
      </c>
      <c r="G14" s="373">
        <v>2963</v>
      </c>
    </row>
    <row r="15" spans="1:7" ht="15" customHeight="1">
      <c r="A15" s="8" t="s">
        <v>509</v>
      </c>
      <c r="B15" s="338">
        <v>45</v>
      </c>
      <c r="C15" s="338">
        <v>81</v>
      </c>
      <c r="D15" s="338">
        <v>459</v>
      </c>
      <c r="E15" s="338">
        <v>79</v>
      </c>
      <c r="F15" s="338">
        <v>130</v>
      </c>
      <c r="G15" s="338">
        <v>777</v>
      </c>
    </row>
    <row r="16" spans="1:7" ht="15" customHeight="1">
      <c r="A16" s="368" t="s">
        <v>510</v>
      </c>
      <c r="B16" s="340">
        <v>5988</v>
      </c>
      <c r="C16" s="340">
        <v>8915</v>
      </c>
      <c r="D16" s="340">
        <v>68382</v>
      </c>
      <c r="E16" s="340">
        <v>6953</v>
      </c>
      <c r="F16" s="340">
        <v>10657</v>
      </c>
      <c r="G16" s="340">
        <v>88010</v>
      </c>
    </row>
    <row r="17" spans="1:7" ht="15" customHeight="1">
      <c r="A17" s="364"/>
      <c r="B17" s="364"/>
      <c r="C17" s="364"/>
      <c r="D17" s="39"/>
      <c r="E17" s="364"/>
      <c r="F17" s="364"/>
      <c r="G17" s="343" t="s">
        <v>470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"/>
  <sheetViews>
    <sheetView zoomScale="110" zoomScaleNormal="110" workbookViewId="0"/>
  </sheetViews>
  <sheetFormatPr defaultColWidth="8.25" defaultRowHeight="15" customHeight="1"/>
  <cols>
    <col min="1" max="1" width="11.25" style="25" customWidth="1"/>
    <col min="2" max="2" width="8.75" style="25" customWidth="1"/>
    <col min="3" max="8" width="8.125" style="25" customWidth="1"/>
    <col min="9" max="10" width="8.75" style="25" customWidth="1"/>
    <col min="11" max="16384" width="8.25" style="25"/>
  </cols>
  <sheetData>
    <row r="1" spans="1:10" ht="15" customHeight="1">
      <c r="A1" s="472" t="s">
        <v>779</v>
      </c>
    </row>
    <row r="3" spans="1:10" ht="15" customHeight="1">
      <c r="A3" s="24" t="s">
        <v>26</v>
      </c>
    </row>
    <row r="4" spans="1:10" s="27" customFormat="1" ht="15" customHeight="1">
      <c r="A4" s="26" t="s">
        <v>27</v>
      </c>
      <c r="J4" s="28" t="s">
        <v>28</v>
      </c>
    </row>
    <row r="5" spans="1:10" s="27" customFormat="1" ht="15" customHeight="1">
      <c r="A5" s="489" t="s">
        <v>29</v>
      </c>
      <c r="B5" s="487" t="s">
        <v>30</v>
      </c>
      <c r="C5" s="491" t="s">
        <v>31</v>
      </c>
      <c r="D5" s="492"/>
      <c r="E5" s="492"/>
      <c r="F5" s="491" t="s">
        <v>32</v>
      </c>
      <c r="G5" s="492"/>
      <c r="H5" s="493"/>
      <c r="I5" s="487" t="s">
        <v>33</v>
      </c>
      <c r="J5" s="487" t="s">
        <v>34</v>
      </c>
    </row>
    <row r="6" spans="1:10" s="27" customFormat="1" ht="15" customHeight="1">
      <c r="A6" s="490"/>
      <c r="B6" s="488"/>
      <c r="C6" s="29" t="s">
        <v>35</v>
      </c>
      <c r="D6" s="30" t="s">
        <v>36</v>
      </c>
      <c r="E6" s="30" t="s">
        <v>37</v>
      </c>
      <c r="F6" s="30" t="s">
        <v>38</v>
      </c>
      <c r="G6" s="30" t="s">
        <v>39</v>
      </c>
      <c r="H6" s="30" t="s">
        <v>40</v>
      </c>
      <c r="I6" s="488"/>
      <c r="J6" s="488"/>
    </row>
    <row r="7" spans="1:10" s="27" customFormat="1" ht="15" customHeight="1">
      <c r="A7" s="31" t="s">
        <v>41</v>
      </c>
      <c r="B7" s="32">
        <v>20</v>
      </c>
      <c r="C7" s="32">
        <v>4429</v>
      </c>
      <c r="D7" s="32">
        <v>2208</v>
      </c>
      <c r="E7" s="32">
        <v>2221</v>
      </c>
      <c r="F7" s="32">
        <v>1357</v>
      </c>
      <c r="G7" s="32">
        <v>1527</v>
      </c>
      <c r="H7" s="32">
        <v>1545</v>
      </c>
      <c r="I7" s="33">
        <v>179</v>
      </c>
      <c r="J7" s="32">
        <v>319</v>
      </c>
    </row>
    <row r="8" spans="1:10" s="27" customFormat="1" ht="15" customHeight="1">
      <c r="A8" s="31">
        <v>4</v>
      </c>
      <c r="B8" s="34">
        <v>20</v>
      </c>
      <c r="C8" s="32">
        <v>4259</v>
      </c>
      <c r="D8" s="32">
        <v>2158</v>
      </c>
      <c r="E8" s="32">
        <v>2101</v>
      </c>
      <c r="F8" s="32">
        <v>1300</v>
      </c>
      <c r="G8" s="32">
        <v>1421</v>
      </c>
      <c r="H8" s="32">
        <v>1538</v>
      </c>
      <c r="I8" s="33">
        <v>176</v>
      </c>
      <c r="J8" s="32">
        <v>312</v>
      </c>
    </row>
    <row r="9" spans="1:10" s="27" customFormat="1" ht="15" customHeight="1">
      <c r="A9" s="35">
        <v>5</v>
      </c>
      <c r="B9" s="36">
        <v>20</v>
      </c>
      <c r="C9" s="36">
        <v>3956</v>
      </c>
      <c r="D9" s="36">
        <v>2045</v>
      </c>
      <c r="E9" s="36">
        <v>1911</v>
      </c>
      <c r="F9" s="36">
        <v>1193</v>
      </c>
      <c r="G9" s="36">
        <v>1334</v>
      </c>
      <c r="H9" s="36">
        <v>1429</v>
      </c>
      <c r="I9" s="37">
        <v>175</v>
      </c>
      <c r="J9" s="36">
        <v>303</v>
      </c>
    </row>
    <row r="10" spans="1:10" s="27" customFormat="1" ht="15" customHeight="1">
      <c r="B10" s="38"/>
      <c r="C10" s="38"/>
      <c r="D10" s="38"/>
      <c r="E10" s="38"/>
      <c r="F10" s="38"/>
      <c r="G10" s="38"/>
      <c r="H10" s="38"/>
      <c r="I10" s="38"/>
      <c r="J10" s="39" t="s">
        <v>25</v>
      </c>
    </row>
  </sheetData>
  <mergeCells count="6">
    <mergeCell ref="J5:J6"/>
    <mergeCell ref="A5:A6"/>
    <mergeCell ref="B5:B6"/>
    <mergeCell ref="C5:E5"/>
    <mergeCell ref="F5:H5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1"/>
  <sheetViews>
    <sheetView zoomScale="110" zoomScaleNormal="110" workbookViewId="0"/>
  </sheetViews>
  <sheetFormatPr defaultColWidth="8.875" defaultRowHeight="15" customHeight="1"/>
  <cols>
    <col min="1" max="1" width="22.5" style="40" customWidth="1"/>
    <col min="2" max="7" width="10.625" style="40" customWidth="1"/>
    <col min="8" max="16384" width="8.875" style="40"/>
  </cols>
  <sheetData>
    <row r="1" spans="1:7" ht="15" customHeight="1">
      <c r="A1" s="470" t="s">
        <v>779</v>
      </c>
    </row>
    <row r="3" spans="1:7" ht="15" customHeight="1">
      <c r="A3" s="1" t="s">
        <v>511</v>
      </c>
      <c r="B3" s="370"/>
      <c r="C3" s="370"/>
    </row>
    <row r="4" spans="1:7" ht="15" customHeight="1">
      <c r="A4" s="364"/>
      <c r="B4" s="364"/>
      <c r="G4" s="344" t="s">
        <v>512</v>
      </c>
    </row>
    <row r="5" spans="1:7" ht="15" customHeight="1">
      <c r="A5" s="355" t="s">
        <v>472</v>
      </c>
      <c r="B5" s="485" t="s">
        <v>513</v>
      </c>
      <c r="C5" s="486"/>
      <c r="D5" s="486"/>
      <c r="E5" s="485" t="s">
        <v>139</v>
      </c>
      <c r="F5" s="486"/>
      <c r="G5" s="486"/>
    </row>
    <row r="6" spans="1:7" ht="15" customHeight="1">
      <c r="A6" s="355" t="s">
        <v>453</v>
      </c>
      <c r="B6" s="55" t="s">
        <v>514</v>
      </c>
      <c r="C6" s="356" t="s">
        <v>515</v>
      </c>
      <c r="D6" s="357" t="s">
        <v>516</v>
      </c>
      <c r="E6" s="55" t="s">
        <v>514</v>
      </c>
      <c r="F6" s="356" t="s">
        <v>515</v>
      </c>
      <c r="G6" s="357" t="s">
        <v>516</v>
      </c>
    </row>
    <row r="7" spans="1:7" ht="15" customHeight="1">
      <c r="A7" s="371" t="s">
        <v>108</v>
      </c>
      <c r="B7" s="372">
        <v>199875</v>
      </c>
      <c r="C7" s="374" t="s">
        <v>252</v>
      </c>
      <c r="D7" s="374" t="s">
        <v>10</v>
      </c>
      <c r="E7" s="372">
        <f>SUM(E8:E10)</f>
        <v>240546</v>
      </c>
      <c r="F7" s="374" t="s">
        <v>10</v>
      </c>
      <c r="G7" s="374" t="s">
        <v>10</v>
      </c>
    </row>
    <row r="8" spans="1:7" ht="15" customHeight="1">
      <c r="A8" s="15" t="s">
        <v>517</v>
      </c>
      <c r="B8" s="338">
        <v>39069</v>
      </c>
      <c r="C8" s="348">
        <v>359</v>
      </c>
      <c r="D8" s="348">
        <v>191</v>
      </c>
      <c r="E8" s="338">
        <v>43667</v>
      </c>
      <c r="F8" s="348">
        <v>359</v>
      </c>
      <c r="G8" s="348">
        <v>195</v>
      </c>
    </row>
    <row r="9" spans="1:7" ht="15" customHeight="1">
      <c r="A9" s="15" t="s">
        <v>518</v>
      </c>
      <c r="B9" s="338">
        <v>4092</v>
      </c>
      <c r="C9" s="348">
        <v>359</v>
      </c>
      <c r="D9" s="375" t="s">
        <v>10</v>
      </c>
      <c r="E9" s="338">
        <v>4576</v>
      </c>
      <c r="F9" s="348">
        <v>359</v>
      </c>
      <c r="G9" s="375" t="s">
        <v>10</v>
      </c>
    </row>
    <row r="10" spans="1:7" ht="15" customHeight="1">
      <c r="A10" s="359" t="s">
        <v>519</v>
      </c>
      <c r="B10" s="340">
        <v>156714</v>
      </c>
      <c r="C10" s="340">
        <v>326</v>
      </c>
      <c r="D10" s="376" t="s">
        <v>10</v>
      </c>
      <c r="E10" s="340">
        <v>192303</v>
      </c>
      <c r="F10" s="340">
        <v>351</v>
      </c>
      <c r="G10" s="376" t="s">
        <v>10</v>
      </c>
    </row>
    <row r="11" spans="1:7" ht="15" customHeight="1">
      <c r="A11" s="265"/>
      <c r="C11" s="22"/>
      <c r="G11" s="343" t="s">
        <v>470</v>
      </c>
    </row>
  </sheetData>
  <mergeCells count="2">
    <mergeCell ref="B5:D5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C9"/>
  <sheetViews>
    <sheetView zoomScale="110" zoomScaleNormal="110" workbookViewId="0"/>
  </sheetViews>
  <sheetFormatPr defaultColWidth="9" defaultRowHeight="15" customHeight="1"/>
  <cols>
    <col min="1" max="1" width="11.25" style="260" customWidth="1"/>
    <col min="2" max="3" width="37.5" style="260" customWidth="1"/>
    <col min="4" max="16384" width="9" style="260"/>
  </cols>
  <sheetData>
    <row r="1" spans="1:3" s="38" customFormat="1" ht="15" customHeight="1">
      <c r="A1" s="470" t="s">
        <v>779</v>
      </c>
    </row>
    <row r="2" spans="1:3" s="38" customFormat="1" ht="15" customHeight="1"/>
    <row r="3" spans="1:3" s="377" customFormat="1" ht="15" customHeight="1">
      <c r="A3" s="1" t="s">
        <v>520</v>
      </c>
      <c r="B3" s="260"/>
      <c r="C3" s="260"/>
    </row>
    <row r="4" spans="1:3" ht="15" customHeight="1">
      <c r="A4" s="378"/>
      <c r="B4" s="378"/>
      <c r="C4" s="379" t="s">
        <v>521</v>
      </c>
    </row>
    <row r="5" spans="1:3" ht="15" customHeight="1">
      <c r="A5" s="357" t="s">
        <v>522</v>
      </c>
      <c r="B5" s="356" t="s">
        <v>523</v>
      </c>
      <c r="C5" s="55" t="s">
        <v>524</v>
      </c>
    </row>
    <row r="6" spans="1:3" ht="15" customHeight="1">
      <c r="A6" s="380" t="s">
        <v>525</v>
      </c>
      <c r="B6" s="381">
        <v>1016</v>
      </c>
      <c r="C6" s="348">
        <v>8291</v>
      </c>
    </row>
    <row r="7" spans="1:3" ht="15" customHeight="1">
      <c r="A7" s="59" t="s">
        <v>526</v>
      </c>
      <c r="B7" s="381">
        <v>1533</v>
      </c>
      <c r="C7" s="348">
        <v>12401</v>
      </c>
    </row>
    <row r="8" spans="1:3" ht="15" customHeight="1">
      <c r="A8" s="382" t="s">
        <v>188</v>
      </c>
      <c r="B8" s="383">
        <v>1723</v>
      </c>
      <c r="C8" s="340">
        <v>16088</v>
      </c>
    </row>
    <row r="9" spans="1:3" ht="15" customHeight="1">
      <c r="C9" s="39" t="s">
        <v>450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E29"/>
  <sheetViews>
    <sheetView zoomScale="110" zoomScaleNormal="110" workbookViewId="0"/>
  </sheetViews>
  <sheetFormatPr defaultColWidth="8.75" defaultRowHeight="15" customHeight="1"/>
  <cols>
    <col min="1" max="1" width="2.5" style="40" customWidth="1"/>
    <col min="2" max="2" width="16.25" style="40" customWidth="1"/>
    <col min="3" max="5" width="22.5" style="40" customWidth="1"/>
    <col min="6" max="16384" width="8.75" style="40"/>
  </cols>
  <sheetData>
    <row r="1" spans="1:5" ht="15" customHeight="1">
      <c r="A1" s="470" t="s">
        <v>779</v>
      </c>
    </row>
    <row r="3" spans="1:5" ht="15" customHeight="1">
      <c r="A3" s="1" t="s">
        <v>527</v>
      </c>
    </row>
    <row r="4" spans="1:5" s="38" customFormat="1" ht="15" customHeight="1">
      <c r="A4" s="612"/>
      <c r="B4" s="613"/>
      <c r="C4" s="5"/>
      <c r="D4" s="5"/>
      <c r="E4" s="5" t="s">
        <v>528</v>
      </c>
    </row>
    <row r="5" spans="1:5" s="38" customFormat="1" ht="15" customHeight="1">
      <c r="A5" s="486" t="s">
        <v>529</v>
      </c>
      <c r="B5" s="500"/>
      <c r="C5" s="55" t="s">
        <v>137</v>
      </c>
      <c r="D5" s="55" t="s">
        <v>138</v>
      </c>
      <c r="E5" s="55" t="s">
        <v>139</v>
      </c>
    </row>
    <row r="6" spans="1:5" s="38" customFormat="1" ht="15" customHeight="1">
      <c r="A6" s="503" t="s">
        <v>530</v>
      </c>
      <c r="B6" s="482"/>
      <c r="C6" s="384">
        <v>665633</v>
      </c>
      <c r="D6" s="384">
        <v>674192</v>
      </c>
      <c r="E6" s="384">
        <f>SUM(E7:E24)</f>
        <v>682051</v>
      </c>
    </row>
    <row r="7" spans="1:5" s="38" customFormat="1" ht="15" customHeight="1">
      <c r="A7" s="6">
        <v>0</v>
      </c>
      <c r="B7" s="70" t="s">
        <v>531</v>
      </c>
      <c r="C7" s="373">
        <v>8772</v>
      </c>
      <c r="D7" s="373">
        <v>10223</v>
      </c>
      <c r="E7" s="373">
        <v>10045</v>
      </c>
    </row>
    <row r="8" spans="1:5" s="38" customFormat="1" ht="15" customHeight="1">
      <c r="A8" s="6">
        <v>1</v>
      </c>
      <c r="B8" s="70" t="s">
        <v>532</v>
      </c>
      <c r="C8" s="373">
        <v>18986</v>
      </c>
      <c r="D8" s="373">
        <v>19421</v>
      </c>
      <c r="E8" s="373">
        <v>19600</v>
      </c>
    </row>
    <row r="9" spans="1:5" s="38" customFormat="1" ht="15" customHeight="1">
      <c r="A9" s="6">
        <v>2</v>
      </c>
      <c r="B9" s="70" t="s">
        <v>533</v>
      </c>
      <c r="C9" s="373">
        <v>33654</v>
      </c>
      <c r="D9" s="373">
        <v>34104</v>
      </c>
      <c r="E9" s="373">
        <v>34497</v>
      </c>
    </row>
    <row r="10" spans="1:5" s="38" customFormat="1" ht="15" customHeight="1">
      <c r="A10" s="6">
        <v>3</v>
      </c>
      <c r="B10" s="70" t="s">
        <v>534</v>
      </c>
      <c r="C10" s="373">
        <v>53915</v>
      </c>
      <c r="D10" s="373">
        <v>54574</v>
      </c>
      <c r="E10" s="373">
        <v>54951</v>
      </c>
    </row>
    <row r="11" spans="1:5" s="38" customFormat="1" ht="15" customHeight="1">
      <c r="A11" s="6">
        <v>4</v>
      </c>
      <c r="B11" s="70" t="s">
        <v>535</v>
      </c>
      <c r="C11" s="373">
        <v>31534</v>
      </c>
      <c r="D11" s="373">
        <v>32083</v>
      </c>
      <c r="E11" s="373">
        <v>32291</v>
      </c>
    </row>
    <row r="12" spans="1:5" s="38" customFormat="1" ht="15" customHeight="1">
      <c r="A12" s="6">
        <v>5</v>
      </c>
      <c r="B12" s="385" t="s">
        <v>536</v>
      </c>
      <c r="C12" s="373">
        <v>48367</v>
      </c>
      <c r="D12" s="373">
        <v>47822</v>
      </c>
      <c r="E12" s="373">
        <v>47529</v>
      </c>
    </row>
    <row r="13" spans="1:5" s="38" customFormat="1" ht="15" customHeight="1">
      <c r="A13" s="6">
        <v>6</v>
      </c>
      <c r="B13" s="70" t="s">
        <v>537</v>
      </c>
      <c r="C13" s="373">
        <v>13758</v>
      </c>
      <c r="D13" s="373">
        <v>13849</v>
      </c>
      <c r="E13" s="373">
        <v>13827</v>
      </c>
    </row>
    <row r="14" spans="1:5" s="38" customFormat="1" ht="15" customHeight="1">
      <c r="A14" s="6">
        <v>7</v>
      </c>
      <c r="B14" s="70" t="s">
        <v>538</v>
      </c>
      <c r="C14" s="373">
        <v>34281</v>
      </c>
      <c r="D14" s="373">
        <v>34961</v>
      </c>
      <c r="E14" s="373">
        <v>34988</v>
      </c>
    </row>
    <row r="15" spans="1:5" s="38" customFormat="1" ht="15" customHeight="1">
      <c r="A15" s="6">
        <v>8</v>
      </c>
      <c r="B15" s="385" t="s">
        <v>539</v>
      </c>
      <c r="C15" s="373">
        <v>5852</v>
      </c>
      <c r="D15" s="373">
        <v>6195</v>
      </c>
      <c r="E15" s="373">
        <v>6164</v>
      </c>
    </row>
    <row r="16" spans="1:5" s="38" customFormat="1" ht="15" customHeight="1">
      <c r="A16" s="6">
        <v>9</v>
      </c>
      <c r="B16" s="70" t="s">
        <v>540</v>
      </c>
      <c r="C16" s="373">
        <v>172635</v>
      </c>
      <c r="D16" s="373">
        <v>172893</v>
      </c>
      <c r="E16" s="373">
        <v>172044</v>
      </c>
    </row>
    <row r="17" spans="1:5" s="38" customFormat="1" ht="15" customHeight="1">
      <c r="A17" s="6" t="s">
        <v>541</v>
      </c>
      <c r="B17" s="70" t="s">
        <v>542</v>
      </c>
      <c r="C17" s="373">
        <v>2059</v>
      </c>
      <c r="D17" s="373" t="s">
        <v>10</v>
      </c>
      <c r="E17" s="373" t="s">
        <v>10</v>
      </c>
    </row>
    <row r="18" spans="1:5" s="38" customFormat="1" ht="15" customHeight="1">
      <c r="A18" s="6" t="s">
        <v>543</v>
      </c>
      <c r="B18" s="70" t="s">
        <v>544</v>
      </c>
      <c r="C18" s="373">
        <v>832</v>
      </c>
      <c r="D18" s="373">
        <v>854</v>
      </c>
      <c r="E18" s="373">
        <v>1000</v>
      </c>
    </row>
    <row r="19" spans="1:5" s="38" customFormat="1" ht="15" customHeight="1">
      <c r="A19" s="6" t="s">
        <v>545</v>
      </c>
      <c r="B19" s="70" t="s">
        <v>546</v>
      </c>
      <c r="C19" s="373">
        <v>22133</v>
      </c>
      <c r="D19" s="373">
        <v>22507</v>
      </c>
      <c r="E19" s="373">
        <v>23506</v>
      </c>
    </row>
    <row r="20" spans="1:5" s="38" customFormat="1" ht="15" customHeight="1">
      <c r="A20" s="6" t="s">
        <v>547</v>
      </c>
      <c r="B20" s="70" t="s">
        <v>548</v>
      </c>
      <c r="C20" s="373">
        <v>23420</v>
      </c>
      <c r="D20" s="373">
        <v>23630</v>
      </c>
      <c r="E20" s="373">
        <v>24368</v>
      </c>
    </row>
    <row r="21" spans="1:5" s="38" customFormat="1" ht="15" customHeight="1">
      <c r="B21" s="70" t="s">
        <v>549</v>
      </c>
      <c r="C21" s="373">
        <v>773</v>
      </c>
      <c r="D21" s="373">
        <v>1707</v>
      </c>
      <c r="E21" s="373">
        <v>4611</v>
      </c>
    </row>
    <row r="22" spans="1:5" s="38" customFormat="1" ht="15" customHeight="1">
      <c r="A22" s="386" t="s">
        <v>550</v>
      </c>
      <c r="B22" s="387" t="s">
        <v>551</v>
      </c>
      <c r="C22" s="388">
        <v>190741</v>
      </c>
      <c r="D22" s="388">
        <v>183182</v>
      </c>
      <c r="E22" s="388">
        <v>185390</v>
      </c>
    </row>
    <row r="23" spans="1:5" s="38" customFormat="1" ht="15" customHeight="1">
      <c r="A23" s="386"/>
      <c r="B23" s="387" t="s">
        <v>552</v>
      </c>
      <c r="C23" s="375">
        <v>3921</v>
      </c>
      <c r="D23" s="388">
        <v>3903</v>
      </c>
      <c r="E23" s="388">
        <v>3855</v>
      </c>
    </row>
    <row r="24" spans="1:5" s="38" customFormat="1" ht="15" customHeight="1">
      <c r="A24" s="389"/>
      <c r="B24" s="390" t="s">
        <v>553</v>
      </c>
      <c r="C24" s="360" t="s">
        <v>12</v>
      </c>
      <c r="D24" s="391">
        <v>12284</v>
      </c>
      <c r="E24" s="391">
        <v>13385</v>
      </c>
    </row>
    <row r="25" spans="1:5" s="38" customFormat="1" ht="15" customHeight="1">
      <c r="A25" s="38" t="s">
        <v>554</v>
      </c>
    </row>
    <row r="26" spans="1:5" ht="15" customHeight="1">
      <c r="A26" s="38" t="s">
        <v>555</v>
      </c>
      <c r="B26" s="38"/>
      <c r="C26" s="38"/>
      <c r="D26" s="38"/>
      <c r="E26" s="38"/>
    </row>
    <row r="27" spans="1:5" ht="15" customHeight="1">
      <c r="A27" s="38" t="s">
        <v>556</v>
      </c>
      <c r="B27" s="38"/>
      <c r="C27" s="38"/>
      <c r="D27" s="38"/>
      <c r="E27" s="38"/>
    </row>
    <row r="28" spans="1:5" ht="15" customHeight="1">
      <c r="A28" s="38" t="s">
        <v>557</v>
      </c>
      <c r="B28" s="38"/>
      <c r="C28" s="38"/>
      <c r="D28" s="38"/>
      <c r="E28" s="38"/>
    </row>
    <row r="29" spans="1:5" ht="15" customHeight="1">
      <c r="A29" s="38" t="s">
        <v>558</v>
      </c>
      <c r="B29" s="38"/>
      <c r="C29" s="38"/>
      <c r="D29" s="38"/>
      <c r="E29" s="39" t="s">
        <v>559</v>
      </c>
    </row>
  </sheetData>
  <mergeCells count="3">
    <mergeCell ref="A4:B4"/>
    <mergeCell ref="A5:B5"/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D14"/>
  <sheetViews>
    <sheetView zoomScale="110" zoomScaleNormal="110" workbookViewId="0"/>
  </sheetViews>
  <sheetFormatPr defaultColWidth="9.125" defaultRowHeight="15" customHeight="1"/>
  <cols>
    <col min="1" max="1" width="41.25" style="40" customWidth="1"/>
    <col min="2" max="4" width="15" style="40" customWidth="1"/>
    <col min="5" max="16384" width="9.125" style="40"/>
  </cols>
  <sheetData>
    <row r="1" spans="1:4" ht="15" customHeight="1">
      <c r="A1" s="470" t="s">
        <v>779</v>
      </c>
    </row>
    <row r="3" spans="1:4" ht="15" customHeight="1">
      <c r="A3" s="1" t="s">
        <v>560</v>
      </c>
    </row>
    <row r="4" spans="1:4" ht="15" customHeight="1">
      <c r="A4" s="38"/>
    </row>
    <row r="5" spans="1:4" s="38" customFormat="1" ht="15" customHeight="1">
      <c r="A5" s="357" t="s">
        <v>561</v>
      </c>
      <c r="B5" s="55" t="s">
        <v>137</v>
      </c>
      <c r="C5" s="55" t="s">
        <v>138</v>
      </c>
      <c r="D5" s="55" t="s">
        <v>139</v>
      </c>
    </row>
    <row r="6" spans="1:4" s="38" customFormat="1" ht="15" customHeight="1">
      <c r="A6" s="263" t="s">
        <v>562</v>
      </c>
      <c r="B6" s="392">
        <v>2.6</v>
      </c>
      <c r="C6" s="392">
        <v>4.2</v>
      </c>
      <c r="D6" s="392">
        <v>4.3</v>
      </c>
    </row>
    <row r="7" spans="1:4" s="38" customFormat="1" ht="15" customHeight="1">
      <c r="A7" s="8" t="s">
        <v>563</v>
      </c>
      <c r="B7" s="392">
        <v>37.700000000000003</v>
      </c>
      <c r="C7" s="392">
        <v>39.700000000000003</v>
      </c>
      <c r="D7" s="392">
        <v>41.5</v>
      </c>
    </row>
    <row r="8" spans="1:4" s="38" customFormat="1" ht="15" customHeight="1">
      <c r="A8" s="8" t="s">
        <v>564</v>
      </c>
      <c r="B8" s="392">
        <v>6.9</v>
      </c>
      <c r="C8" s="392">
        <v>10.5</v>
      </c>
      <c r="D8" s="392">
        <v>10.5</v>
      </c>
    </row>
    <row r="9" spans="1:4" s="38" customFormat="1" ht="15" customHeight="1">
      <c r="A9" s="8" t="s">
        <v>565</v>
      </c>
      <c r="B9" s="392">
        <v>134.30000000000001</v>
      </c>
      <c r="C9" s="392">
        <v>213.7</v>
      </c>
      <c r="D9" s="392">
        <v>221.4</v>
      </c>
    </row>
    <row r="10" spans="1:4" s="38" customFormat="1" ht="15" customHeight="1">
      <c r="A10" s="8" t="s">
        <v>566</v>
      </c>
      <c r="B10" s="392">
        <v>1.9</v>
      </c>
      <c r="C10" s="392">
        <v>1.9</v>
      </c>
      <c r="D10" s="392">
        <v>1.9</v>
      </c>
    </row>
    <row r="11" spans="1:4" s="38" customFormat="1" ht="15" customHeight="1">
      <c r="A11" s="8" t="s">
        <v>567</v>
      </c>
      <c r="B11" s="392">
        <v>143.19999999999999</v>
      </c>
      <c r="C11" s="392">
        <v>120.4</v>
      </c>
      <c r="D11" s="392">
        <v>120.7</v>
      </c>
    </row>
    <row r="12" spans="1:4" s="38" customFormat="1" ht="15" customHeight="1">
      <c r="A12" s="368" t="s">
        <v>568</v>
      </c>
      <c r="B12" s="393">
        <v>461.3</v>
      </c>
      <c r="C12" s="393">
        <v>309</v>
      </c>
      <c r="D12" s="393">
        <v>270.5</v>
      </c>
    </row>
    <row r="13" spans="1:4" s="38" customFormat="1" ht="15" customHeight="1">
      <c r="A13" s="266" t="s">
        <v>569</v>
      </c>
      <c r="B13" s="39"/>
      <c r="C13" s="39"/>
      <c r="D13" s="39" t="s">
        <v>559</v>
      </c>
    </row>
    <row r="14" spans="1:4" s="38" customFormat="1" ht="15" customHeight="1">
      <c r="A14" s="266" t="s">
        <v>570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E21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1" t="s">
        <v>571</v>
      </c>
    </row>
    <row r="4" spans="1:5" ht="15" customHeight="1">
      <c r="A4" s="266" t="s">
        <v>572</v>
      </c>
    </row>
    <row r="5" spans="1:5" ht="15" customHeight="1">
      <c r="A5" s="486" t="s">
        <v>573</v>
      </c>
      <c r="B5" s="500"/>
      <c r="C5" s="356" t="s">
        <v>137</v>
      </c>
      <c r="D5" s="55" t="s">
        <v>138</v>
      </c>
      <c r="E5" s="55" t="s">
        <v>139</v>
      </c>
    </row>
    <row r="6" spans="1:5" ht="15" customHeight="1">
      <c r="A6" s="619" t="s">
        <v>574</v>
      </c>
      <c r="B6" s="620"/>
      <c r="C6" s="338">
        <v>134485</v>
      </c>
      <c r="D6" s="338">
        <v>213405</v>
      </c>
      <c r="E6" s="338">
        <v>228351</v>
      </c>
    </row>
    <row r="7" spans="1:5" ht="15" customHeight="1">
      <c r="A7" s="621" t="s">
        <v>575</v>
      </c>
      <c r="B7" s="622"/>
      <c r="C7" s="338">
        <v>162</v>
      </c>
      <c r="D7" s="373">
        <v>270</v>
      </c>
      <c r="E7" s="373">
        <v>289</v>
      </c>
    </row>
    <row r="8" spans="1:5" ht="15" customHeight="1">
      <c r="A8" s="621" t="s">
        <v>576</v>
      </c>
      <c r="B8" s="622"/>
      <c r="C8" s="373">
        <v>130211</v>
      </c>
      <c r="D8" s="373">
        <v>136665</v>
      </c>
      <c r="E8" s="373">
        <v>142819</v>
      </c>
    </row>
    <row r="9" spans="1:5" ht="15" customHeight="1">
      <c r="A9" s="623" t="s">
        <v>577</v>
      </c>
      <c r="B9" s="624"/>
      <c r="C9" s="348">
        <v>76105</v>
      </c>
      <c r="D9" s="388">
        <v>125865</v>
      </c>
      <c r="E9" s="388">
        <v>155168</v>
      </c>
    </row>
    <row r="10" spans="1:5" ht="15" customHeight="1">
      <c r="A10" s="625" t="s">
        <v>578</v>
      </c>
      <c r="B10" s="263" t="s">
        <v>579</v>
      </c>
      <c r="C10" s="348">
        <v>198674</v>
      </c>
      <c r="D10" s="388">
        <v>317046</v>
      </c>
      <c r="E10" s="388">
        <v>331438</v>
      </c>
    </row>
    <row r="11" spans="1:5" ht="15" customHeight="1">
      <c r="A11" s="626"/>
      <c r="B11" s="8" t="s">
        <v>580</v>
      </c>
      <c r="C11" s="348">
        <v>90661</v>
      </c>
      <c r="D11" s="388">
        <v>170852</v>
      </c>
      <c r="E11" s="388">
        <v>176559</v>
      </c>
    </row>
    <row r="12" spans="1:5" ht="15" customHeight="1">
      <c r="A12" s="626"/>
      <c r="B12" s="8" t="s">
        <v>581</v>
      </c>
      <c r="C12" s="348">
        <v>2952</v>
      </c>
      <c r="D12" s="388">
        <v>6041</v>
      </c>
      <c r="E12" s="388">
        <v>5102</v>
      </c>
    </row>
    <row r="13" spans="1:5" ht="15" customHeight="1">
      <c r="A13" s="626"/>
      <c r="B13" s="8" t="s">
        <v>582</v>
      </c>
      <c r="C13" s="348">
        <v>455</v>
      </c>
      <c r="D13" s="388">
        <v>593</v>
      </c>
      <c r="E13" s="388">
        <v>639</v>
      </c>
    </row>
    <row r="14" spans="1:5" ht="15" customHeight="1">
      <c r="A14" s="626"/>
      <c r="B14" s="8" t="s">
        <v>583</v>
      </c>
      <c r="C14" s="348">
        <v>12203</v>
      </c>
      <c r="D14" s="388">
        <v>21771</v>
      </c>
      <c r="E14" s="388">
        <v>23269</v>
      </c>
    </row>
    <row r="15" spans="1:5" ht="15" customHeight="1">
      <c r="A15" s="626"/>
      <c r="B15" s="8" t="s">
        <v>584</v>
      </c>
      <c r="C15" s="348">
        <v>66</v>
      </c>
      <c r="D15" s="388">
        <v>219</v>
      </c>
      <c r="E15" s="388">
        <v>1264</v>
      </c>
    </row>
    <row r="16" spans="1:5" ht="15" customHeight="1">
      <c r="A16" s="627"/>
      <c r="B16" s="394" t="s">
        <v>585</v>
      </c>
      <c r="C16" s="348">
        <v>305011</v>
      </c>
      <c r="D16" s="348">
        <v>516522</v>
      </c>
      <c r="E16" s="348">
        <f>SUM(E10:E15)</f>
        <v>538271</v>
      </c>
    </row>
    <row r="17" spans="1:5" ht="15" customHeight="1">
      <c r="A17" s="614" t="s">
        <v>586</v>
      </c>
      <c r="B17" s="615"/>
      <c r="C17" s="338">
        <v>4361</v>
      </c>
      <c r="D17" s="338">
        <v>5742</v>
      </c>
      <c r="E17" s="338">
        <v>4905</v>
      </c>
    </row>
    <row r="18" spans="1:5" ht="15" customHeight="1">
      <c r="A18" s="616" t="s">
        <v>587</v>
      </c>
      <c r="B18" s="8" t="s">
        <v>588</v>
      </c>
      <c r="C18" s="338">
        <v>24</v>
      </c>
      <c r="D18" s="338">
        <v>4</v>
      </c>
      <c r="E18" s="338">
        <v>6</v>
      </c>
    </row>
    <row r="19" spans="1:5" ht="15" customHeight="1">
      <c r="A19" s="617"/>
      <c r="B19" s="8" t="s">
        <v>589</v>
      </c>
      <c r="C19" s="338">
        <v>1096</v>
      </c>
      <c r="D19" s="338">
        <v>798</v>
      </c>
      <c r="E19" s="338">
        <v>740</v>
      </c>
    </row>
    <row r="20" spans="1:5" ht="15" customHeight="1">
      <c r="A20" s="618"/>
      <c r="B20" s="368" t="s">
        <v>590</v>
      </c>
      <c r="C20" s="391">
        <v>86</v>
      </c>
      <c r="D20" s="391">
        <v>111</v>
      </c>
      <c r="E20" s="391">
        <v>160</v>
      </c>
    </row>
    <row r="21" spans="1:5" ht="15" customHeight="1">
      <c r="A21" s="314"/>
      <c r="B21" s="395"/>
      <c r="C21" s="395"/>
      <c r="D21" s="395"/>
      <c r="E21" s="39" t="s">
        <v>591</v>
      </c>
    </row>
  </sheetData>
  <mergeCells count="8">
    <mergeCell ref="A17:B17"/>
    <mergeCell ref="A18:A20"/>
    <mergeCell ref="A5:B5"/>
    <mergeCell ref="A6:B6"/>
    <mergeCell ref="A7:B7"/>
    <mergeCell ref="A8:B8"/>
    <mergeCell ref="A9:B9"/>
    <mergeCell ref="A10:A1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E15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266" t="s">
        <v>592</v>
      </c>
    </row>
    <row r="4" spans="1:5" ht="15" customHeight="1">
      <c r="A4" s="486" t="s">
        <v>573</v>
      </c>
      <c r="B4" s="500"/>
      <c r="C4" s="356" t="s">
        <v>137</v>
      </c>
      <c r="D4" s="55" t="s">
        <v>138</v>
      </c>
      <c r="E4" s="55" t="s">
        <v>139</v>
      </c>
    </row>
    <row r="5" spans="1:5" ht="15" customHeight="1">
      <c r="A5" s="628" t="s">
        <v>593</v>
      </c>
      <c r="B5" s="629"/>
      <c r="C5" s="338">
        <v>189</v>
      </c>
      <c r="D5" s="338">
        <v>308</v>
      </c>
      <c r="E5" s="338">
        <v>332</v>
      </c>
    </row>
    <row r="6" spans="1:5" ht="15" customHeight="1">
      <c r="A6" s="630" t="s">
        <v>594</v>
      </c>
      <c r="B6" s="631"/>
      <c r="C6" s="338">
        <v>42228</v>
      </c>
      <c r="D6" s="338">
        <v>64918</v>
      </c>
      <c r="E6" s="338">
        <v>77301</v>
      </c>
    </row>
    <row r="7" spans="1:5" ht="15" customHeight="1">
      <c r="A7" s="625" t="s">
        <v>578</v>
      </c>
      <c r="B7" s="263" t="s">
        <v>579</v>
      </c>
      <c r="C7" s="348">
        <v>99521</v>
      </c>
      <c r="D7" s="348">
        <v>151050</v>
      </c>
      <c r="E7" s="348">
        <v>157941</v>
      </c>
    </row>
    <row r="8" spans="1:5" ht="15" customHeight="1">
      <c r="A8" s="626"/>
      <c r="B8" s="8" t="s">
        <v>580</v>
      </c>
      <c r="C8" s="348">
        <v>34517</v>
      </c>
      <c r="D8" s="348">
        <v>62404</v>
      </c>
      <c r="E8" s="348">
        <v>65619</v>
      </c>
    </row>
    <row r="9" spans="1:5" ht="15" customHeight="1">
      <c r="A9" s="626"/>
      <c r="B9" s="8" t="s">
        <v>581</v>
      </c>
      <c r="C9" s="348">
        <v>1371</v>
      </c>
      <c r="D9" s="348">
        <v>2106</v>
      </c>
      <c r="E9" s="348">
        <v>2002</v>
      </c>
    </row>
    <row r="10" spans="1:5" ht="15" customHeight="1">
      <c r="A10" s="626"/>
      <c r="B10" s="8" t="s">
        <v>582</v>
      </c>
      <c r="C10" s="348">
        <v>223</v>
      </c>
      <c r="D10" s="348">
        <v>412</v>
      </c>
      <c r="E10" s="348">
        <v>433</v>
      </c>
    </row>
    <row r="11" spans="1:5" ht="15" customHeight="1">
      <c r="A11" s="626"/>
      <c r="B11" s="8" t="s">
        <v>583</v>
      </c>
      <c r="C11" s="348">
        <v>6538</v>
      </c>
      <c r="D11" s="348">
        <v>9985</v>
      </c>
      <c r="E11" s="348">
        <v>10979</v>
      </c>
    </row>
    <row r="12" spans="1:5" ht="15" customHeight="1">
      <c r="A12" s="626"/>
      <c r="B12" s="396" t="s">
        <v>584</v>
      </c>
      <c r="C12" s="348">
        <v>11</v>
      </c>
      <c r="D12" s="348">
        <v>42</v>
      </c>
      <c r="E12" s="348">
        <v>107</v>
      </c>
    </row>
    <row r="13" spans="1:5" ht="15" customHeight="1">
      <c r="A13" s="627"/>
      <c r="B13" s="394" t="s">
        <v>585</v>
      </c>
      <c r="C13" s="348">
        <v>142181</v>
      </c>
      <c r="D13" s="348">
        <v>225999</v>
      </c>
      <c r="E13" s="348">
        <f>SUM(E7:E12)</f>
        <v>237081</v>
      </c>
    </row>
    <row r="14" spans="1:5" ht="15" customHeight="1">
      <c r="A14" s="614" t="s">
        <v>586</v>
      </c>
      <c r="B14" s="615"/>
      <c r="C14" s="340">
        <v>780</v>
      </c>
      <c r="D14" s="340">
        <v>859</v>
      </c>
      <c r="E14" s="340">
        <v>639</v>
      </c>
    </row>
    <row r="15" spans="1:5" ht="15" customHeight="1">
      <c r="A15" s="397"/>
      <c r="C15" s="39"/>
      <c r="D15" s="39"/>
      <c r="E15" s="39" t="s">
        <v>595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E15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266" t="s">
        <v>596</v>
      </c>
    </row>
    <row r="4" spans="1:5" ht="15" customHeight="1">
      <c r="A4" s="486" t="s">
        <v>573</v>
      </c>
      <c r="B4" s="500"/>
      <c r="C4" s="356" t="s">
        <v>137</v>
      </c>
      <c r="D4" s="55" t="s">
        <v>138</v>
      </c>
      <c r="E4" s="55" t="s">
        <v>139</v>
      </c>
    </row>
    <row r="5" spans="1:5" ht="15" customHeight="1">
      <c r="A5" s="628" t="s">
        <v>593</v>
      </c>
      <c r="B5" s="629"/>
      <c r="C5" s="373">
        <v>199</v>
      </c>
      <c r="D5" s="373">
        <v>325</v>
      </c>
      <c r="E5" s="373">
        <v>351</v>
      </c>
    </row>
    <row r="6" spans="1:5" ht="15" customHeight="1">
      <c r="A6" s="630" t="s">
        <v>594</v>
      </c>
      <c r="B6" s="631"/>
      <c r="C6" s="348">
        <v>84033</v>
      </c>
      <c r="D6" s="348">
        <v>128046</v>
      </c>
      <c r="E6" s="348">
        <v>150054</v>
      </c>
    </row>
    <row r="7" spans="1:5" ht="15" customHeight="1">
      <c r="A7" s="625" t="s">
        <v>578</v>
      </c>
      <c r="B7" s="263" t="s">
        <v>579</v>
      </c>
      <c r="C7" s="348">
        <v>176350</v>
      </c>
      <c r="D7" s="348">
        <v>262493</v>
      </c>
      <c r="E7" s="348">
        <v>272237</v>
      </c>
    </row>
    <row r="8" spans="1:5" ht="15" customHeight="1">
      <c r="A8" s="626"/>
      <c r="B8" s="8" t="s">
        <v>580</v>
      </c>
      <c r="C8" s="348">
        <v>86592</v>
      </c>
      <c r="D8" s="348">
        <v>149861</v>
      </c>
      <c r="E8" s="348">
        <v>157032</v>
      </c>
    </row>
    <row r="9" spans="1:5" ht="15" customHeight="1">
      <c r="A9" s="626"/>
      <c r="B9" s="8" t="s">
        <v>581</v>
      </c>
      <c r="C9" s="348">
        <v>906</v>
      </c>
      <c r="D9" s="348">
        <v>1479</v>
      </c>
      <c r="E9" s="348">
        <v>1534</v>
      </c>
    </row>
    <row r="10" spans="1:5" ht="15" customHeight="1">
      <c r="A10" s="626"/>
      <c r="B10" s="8" t="s">
        <v>582</v>
      </c>
      <c r="C10" s="348">
        <v>513</v>
      </c>
      <c r="D10" s="348">
        <v>868</v>
      </c>
      <c r="E10" s="348">
        <v>1040</v>
      </c>
    </row>
    <row r="11" spans="1:5" ht="15" customHeight="1">
      <c r="A11" s="626"/>
      <c r="B11" s="8" t="s">
        <v>583</v>
      </c>
      <c r="C11" s="348">
        <v>10274</v>
      </c>
      <c r="D11" s="348">
        <v>15879</v>
      </c>
      <c r="E11" s="348">
        <v>15599</v>
      </c>
    </row>
    <row r="12" spans="1:5" ht="15" customHeight="1">
      <c r="A12" s="626"/>
      <c r="B12" s="8" t="s">
        <v>584</v>
      </c>
      <c r="C12" s="348">
        <v>35</v>
      </c>
      <c r="D12" s="348">
        <v>67</v>
      </c>
      <c r="E12" s="348">
        <v>629</v>
      </c>
    </row>
    <row r="13" spans="1:5" ht="15" customHeight="1">
      <c r="A13" s="627"/>
      <c r="B13" s="394" t="s">
        <v>585</v>
      </c>
      <c r="C13" s="348">
        <v>274670</v>
      </c>
      <c r="D13" s="348">
        <v>430647</v>
      </c>
      <c r="E13" s="348">
        <f>SUM(E7:E12)</f>
        <v>448071</v>
      </c>
    </row>
    <row r="14" spans="1:5" ht="15" customHeight="1">
      <c r="A14" s="614" t="s">
        <v>586</v>
      </c>
      <c r="B14" s="615"/>
      <c r="C14" s="340">
        <v>6218</v>
      </c>
      <c r="D14" s="340">
        <v>9979</v>
      </c>
      <c r="E14" s="340">
        <v>9993</v>
      </c>
    </row>
    <row r="15" spans="1:5" s="38" customFormat="1" ht="15" customHeight="1">
      <c r="C15" s="39"/>
      <c r="D15" s="39"/>
      <c r="E15" s="39" t="s">
        <v>597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15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266" t="s">
        <v>598</v>
      </c>
    </row>
    <row r="4" spans="1:5" ht="15" customHeight="1">
      <c r="A4" s="486" t="s">
        <v>573</v>
      </c>
      <c r="B4" s="500"/>
      <c r="C4" s="356" t="s">
        <v>137</v>
      </c>
      <c r="D4" s="55" t="s">
        <v>148</v>
      </c>
      <c r="E4" s="55" t="s">
        <v>149</v>
      </c>
    </row>
    <row r="5" spans="1:5" ht="15" customHeight="1">
      <c r="A5" s="628" t="s">
        <v>599</v>
      </c>
      <c r="B5" s="629"/>
      <c r="C5" s="127">
        <v>200</v>
      </c>
      <c r="D5" s="127">
        <v>326</v>
      </c>
      <c r="E5" s="127">
        <v>356</v>
      </c>
    </row>
    <row r="6" spans="1:5" ht="15" customHeight="1">
      <c r="A6" s="630" t="s">
        <v>600</v>
      </c>
      <c r="B6" s="631"/>
      <c r="C6" s="44">
        <v>52597</v>
      </c>
      <c r="D6" s="44">
        <v>80241</v>
      </c>
      <c r="E6" s="44">
        <v>96605</v>
      </c>
    </row>
    <row r="7" spans="1:5" ht="15" customHeight="1">
      <c r="A7" s="625" t="s">
        <v>601</v>
      </c>
      <c r="B7" s="263" t="s">
        <v>602</v>
      </c>
      <c r="C7" s="44">
        <v>115778</v>
      </c>
      <c r="D7" s="44">
        <v>172798</v>
      </c>
      <c r="E7" s="44">
        <v>187233</v>
      </c>
    </row>
    <row r="8" spans="1:5" ht="15" customHeight="1">
      <c r="A8" s="626"/>
      <c r="B8" s="8" t="s">
        <v>603</v>
      </c>
      <c r="C8" s="44">
        <v>35755</v>
      </c>
      <c r="D8" s="44">
        <v>58901</v>
      </c>
      <c r="E8" s="44">
        <v>65829</v>
      </c>
    </row>
    <row r="9" spans="1:5" ht="15" customHeight="1">
      <c r="A9" s="626"/>
      <c r="B9" s="8" t="s">
        <v>604</v>
      </c>
      <c r="C9" s="44">
        <v>1304</v>
      </c>
      <c r="D9" s="44">
        <v>2146</v>
      </c>
      <c r="E9" s="44">
        <v>2079</v>
      </c>
    </row>
    <row r="10" spans="1:5" ht="15" customHeight="1">
      <c r="A10" s="626"/>
      <c r="B10" s="8" t="s">
        <v>605</v>
      </c>
      <c r="C10" s="44">
        <v>575</v>
      </c>
      <c r="D10" s="44">
        <v>717</v>
      </c>
      <c r="E10" s="44">
        <v>801</v>
      </c>
    </row>
    <row r="11" spans="1:5" ht="15" customHeight="1">
      <c r="A11" s="626"/>
      <c r="B11" s="8" t="s">
        <v>583</v>
      </c>
      <c r="C11" s="44">
        <v>7261</v>
      </c>
      <c r="D11" s="44">
        <v>10593</v>
      </c>
      <c r="E11" s="44">
        <v>8927</v>
      </c>
    </row>
    <row r="12" spans="1:5" ht="15" customHeight="1">
      <c r="A12" s="626"/>
      <c r="B12" s="8" t="s">
        <v>606</v>
      </c>
      <c r="C12" s="44">
        <v>12</v>
      </c>
      <c r="D12" s="44">
        <v>37</v>
      </c>
      <c r="E12" s="44">
        <v>323</v>
      </c>
    </row>
    <row r="13" spans="1:5" ht="15" customHeight="1">
      <c r="A13" s="627"/>
      <c r="B13" s="394" t="s">
        <v>585</v>
      </c>
      <c r="C13" s="44">
        <v>160685</v>
      </c>
      <c r="D13" s="44">
        <v>245192</v>
      </c>
      <c r="E13" s="348">
        <f>SUM(E7:E12)</f>
        <v>265192</v>
      </c>
    </row>
    <row r="14" spans="1:5" ht="15" customHeight="1">
      <c r="A14" s="614" t="s">
        <v>586</v>
      </c>
      <c r="B14" s="615"/>
      <c r="C14" s="48">
        <v>4611</v>
      </c>
      <c r="D14" s="48">
        <v>7320</v>
      </c>
      <c r="E14" s="48">
        <v>7753</v>
      </c>
    </row>
    <row r="15" spans="1:5" s="38" customFormat="1" ht="15" customHeight="1">
      <c r="A15" s="397"/>
      <c r="B15" s="398"/>
      <c r="C15" s="39"/>
      <c r="D15" s="39"/>
      <c r="E15" s="39" t="s">
        <v>607</v>
      </c>
    </row>
  </sheetData>
  <mergeCells count="5">
    <mergeCell ref="A4:B4"/>
    <mergeCell ref="A5:B5"/>
    <mergeCell ref="A6:B6"/>
    <mergeCell ref="A7:A13"/>
    <mergeCell ref="A14:B1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E15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266" t="s">
        <v>608</v>
      </c>
    </row>
    <row r="4" spans="1:5" ht="15" customHeight="1">
      <c r="A4" s="486" t="s">
        <v>573</v>
      </c>
      <c r="B4" s="500"/>
      <c r="C4" s="356" t="s">
        <v>454</v>
      </c>
      <c r="D4" s="55" t="s">
        <v>455</v>
      </c>
      <c r="E4" s="55" t="s">
        <v>456</v>
      </c>
    </row>
    <row r="5" spans="1:5" ht="15" customHeight="1">
      <c r="A5" s="504" t="s">
        <v>609</v>
      </c>
      <c r="B5" s="505"/>
      <c r="C5" s="129">
        <v>1273</v>
      </c>
      <c r="D5" s="129">
        <v>3305</v>
      </c>
      <c r="E5" s="129">
        <v>11124</v>
      </c>
    </row>
    <row r="6" spans="1:5" ht="15" customHeight="1">
      <c r="A6" s="625" t="s">
        <v>578</v>
      </c>
      <c r="B6" s="263" t="s">
        <v>610</v>
      </c>
      <c r="C6" s="148" t="s">
        <v>252</v>
      </c>
      <c r="D6" s="78" t="s">
        <v>10</v>
      </c>
      <c r="E6" s="78">
        <v>10505</v>
      </c>
    </row>
    <row r="7" spans="1:5" ht="15" customHeight="1">
      <c r="A7" s="626"/>
      <c r="B7" s="8" t="s">
        <v>580</v>
      </c>
      <c r="C7" s="78" t="s">
        <v>10</v>
      </c>
      <c r="D7" s="78" t="s">
        <v>10</v>
      </c>
      <c r="E7" s="78">
        <v>19604</v>
      </c>
    </row>
    <row r="8" spans="1:5" ht="15" customHeight="1">
      <c r="A8" s="626"/>
      <c r="B8" s="8" t="s">
        <v>581</v>
      </c>
      <c r="C8" s="78" t="s">
        <v>10</v>
      </c>
      <c r="D8" s="78" t="s">
        <v>10</v>
      </c>
      <c r="E8" s="78">
        <v>4209</v>
      </c>
    </row>
    <row r="9" spans="1:5" ht="15" customHeight="1">
      <c r="A9" s="626"/>
      <c r="B9" s="8" t="s">
        <v>582</v>
      </c>
      <c r="C9" s="78" t="s">
        <v>10</v>
      </c>
      <c r="D9" s="78" t="s">
        <v>10</v>
      </c>
      <c r="E9" s="78">
        <v>26</v>
      </c>
    </row>
    <row r="10" spans="1:5" ht="15" customHeight="1">
      <c r="A10" s="626"/>
      <c r="B10" s="8" t="s">
        <v>583</v>
      </c>
      <c r="C10" s="78" t="s">
        <v>10</v>
      </c>
      <c r="D10" s="78" t="s">
        <v>10</v>
      </c>
      <c r="E10" s="78">
        <v>79</v>
      </c>
    </row>
    <row r="11" spans="1:5" ht="15" customHeight="1">
      <c r="A11" s="626"/>
      <c r="B11" s="8" t="s">
        <v>584</v>
      </c>
      <c r="C11" s="78" t="s">
        <v>10</v>
      </c>
      <c r="D11" s="78" t="s">
        <v>10</v>
      </c>
      <c r="E11" s="78">
        <v>2</v>
      </c>
    </row>
    <row r="12" spans="1:5" ht="15" customHeight="1">
      <c r="A12" s="626"/>
      <c r="B12" s="399" t="s">
        <v>585</v>
      </c>
      <c r="C12" s="44">
        <v>18214</v>
      </c>
      <c r="D12" s="348">
        <v>30367</v>
      </c>
      <c r="E12" s="348">
        <v>34425</v>
      </c>
    </row>
    <row r="13" spans="1:5" ht="15" customHeight="1">
      <c r="A13" s="400" t="s">
        <v>611</v>
      </c>
      <c r="B13" s="401"/>
      <c r="C13" s="401"/>
      <c r="D13" s="401"/>
      <c r="E13" s="23"/>
    </row>
    <row r="14" spans="1:5" ht="15" customHeight="1">
      <c r="A14" s="38" t="s">
        <v>612</v>
      </c>
    </row>
    <row r="15" spans="1:5" ht="15" customHeight="1">
      <c r="A15" s="38" t="s">
        <v>613</v>
      </c>
      <c r="D15" s="95"/>
      <c r="E15" s="95" t="s">
        <v>597</v>
      </c>
    </row>
  </sheetData>
  <mergeCells count="3">
    <mergeCell ref="A4:B4"/>
    <mergeCell ref="A5:B5"/>
    <mergeCell ref="A6:A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E16"/>
  <sheetViews>
    <sheetView zoomScale="110" zoomScaleNormal="110" workbookViewId="0"/>
  </sheetViews>
  <sheetFormatPr defaultColWidth="8.875" defaultRowHeight="15" customHeight="1"/>
  <cols>
    <col min="1" max="1" width="6.25" style="260" customWidth="1"/>
    <col min="2" max="5" width="20" style="260" customWidth="1"/>
    <col min="6" max="16384" width="8.875" style="260"/>
  </cols>
  <sheetData>
    <row r="1" spans="1:5" s="38" customFormat="1" ht="15" customHeight="1">
      <c r="A1" s="470" t="s">
        <v>779</v>
      </c>
    </row>
    <row r="2" spans="1:5" s="38" customFormat="1" ht="15" customHeight="1"/>
    <row r="3" spans="1:5" ht="15" customHeight="1">
      <c r="A3" s="1" t="s">
        <v>614</v>
      </c>
    </row>
    <row r="4" spans="1:5" ht="15" customHeight="1">
      <c r="A4" s="266"/>
    </row>
    <row r="5" spans="1:5" ht="15" customHeight="1">
      <c r="A5" s="486" t="s">
        <v>573</v>
      </c>
      <c r="B5" s="500"/>
      <c r="C5" s="356" t="s">
        <v>137</v>
      </c>
      <c r="D5" s="55" t="s">
        <v>138</v>
      </c>
      <c r="E5" s="55" t="s">
        <v>139</v>
      </c>
    </row>
    <row r="6" spans="1:5" ht="15" customHeight="1">
      <c r="A6" s="628" t="s">
        <v>615</v>
      </c>
      <c r="B6" s="629"/>
      <c r="C6" s="129">
        <v>32</v>
      </c>
      <c r="D6" s="129">
        <v>32</v>
      </c>
      <c r="E6" s="129">
        <v>32</v>
      </c>
    </row>
    <row r="7" spans="1:5" ht="15" customHeight="1">
      <c r="A7" s="630" t="s">
        <v>594</v>
      </c>
      <c r="B7" s="631"/>
      <c r="C7" s="44">
        <v>3270</v>
      </c>
      <c r="D7" s="44">
        <v>5417</v>
      </c>
      <c r="E7" s="44">
        <v>6350</v>
      </c>
    </row>
    <row r="8" spans="1:5" ht="15" customHeight="1">
      <c r="A8" s="625" t="s">
        <v>578</v>
      </c>
      <c r="B8" s="263" t="s">
        <v>579</v>
      </c>
      <c r="C8" s="44">
        <v>6186</v>
      </c>
      <c r="D8" s="44">
        <v>12068</v>
      </c>
      <c r="E8" s="44">
        <v>12110</v>
      </c>
    </row>
    <row r="9" spans="1:5" ht="15" customHeight="1">
      <c r="A9" s="626"/>
      <c r="B9" s="8" t="s">
        <v>580</v>
      </c>
      <c r="C9" s="44">
        <v>4814</v>
      </c>
      <c r="D9" s="44">
        <v>9529</v>
      </c>
      <c r="E9" s="44">
        <v>9029</v>
      </c>
    </row>
    <row r="10" spans="1:5" ht="15" customHeight="1">
      <c r="A10" s="626"/>
      <c r="B10" s="8" t="s">
        <v>581</v>
      </c>
      <c r="C10" s="44">
        <v>378</v>
      </c>
      <c r="D10" s="44">
        <v>315</v>
      </c>
      <c r="E10" s="44">
        <v>270</v>
      </c>
    </row>
    <row r="11" spans="1:5" ht="15" customHeight="1">
      <c r="A11" s="626"/>
      <c r="B11" s="8" t="s">
        <v>582</v>
      </c>
      <c r="C11" s="44">
        <v>3</v>
      </c>
      <c r="D11" s="44">
        <v>6</v>
      </c>
      <c r="E11" s="44">
        <v>9</v>
      </c>
    </row>
    <row r="12" spans="1:5" ht="15" customHeight="1">
      <c r="A12" s="626"/>
      <c r="B12" s="8" t="s">
        <v>583</v>
      </c>
      <c r="C12" s="44">
        <v>115</v>
      </c>
      <c r="D12" s="44">
        <v>323</v>
      </c>
      <c r="E12" s="44">
        <v>363</v>
      </c>
    </row>
    <row r="13" spans="1:5" ht="15" customHeight="1">
      <c r="A13" s="626"/>
      <c r="B13" s="396" t="s">
        <v>584</v>
      </c>
      <c r="C13" s="44">
        <v>0</v>
      </c>
      <c r="D13" s="44">
        <v>6</v>
      </c>
      <c r="E13" s="44">
        <v>47</v>
      </c>
    </row>
    <row r="14" spans="1:5" ht="15" customHeight="1">
      <c r="A14" s="627"/>
      <c r="B14" s="394" t="s">
        <v>585</v>
      </c>
      <c r="C14" s="44">
        <v>11496</v>
      </c>
      <c r="D14" s="44">
        <v>22247</v>
      </c>
      <c r="E14" s="44">
        <f>SUM(E8:E13)</f>
        <v>21828</v>
      </c>
    </row>
    <row r="15" spans="1:5" ht="15" customHeight="1">
      <c r="A15" s="614" t="s">
        <v>586</v>
      </c>
      <c r="B15" s="615"/>
      <c r="C15" s="48">
        <v>107</v>
      </c>
      <c r="D15" s="48">
        <v>68</v>
      </c>
      <c r="E15" s="48">
        <v>114</v>
      </c>
    </row>
    <row r="16" spans="1:5" ht="15" customHeight="1">
      <c r="A16" s="397"/>
      <c r="C16" s="39"/>
      <c r="D16" s="39"/>
      <c r="E16" s="39" t="s">
        <v>595</v>
      </c>
    </row>
  </sheetData>
  <mergeCells count="5">
    <mergeCell ref="A5:B5"/>
    <mergeCell ref="A6:B6"/>
    <mergeCell ref="A7:B7"/>
    <mergeCell ref="A8:A14"/>
    <mergeCell ref="A15:B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10"/>
  <sheetViews>
    <sheetView zoomScale="110" zoomScaleNormal="110" workbookViewId="0"/>
  </sheetViews>
  <sheetFormatPr defaultColWidth="8.25" defaultRowHeight="15" customHeight="1"/>
  <cols>
    <col min="1" max="1" width="11.25" style="40" customWidth="1"/>
    <col min="2" max="6" width="15" style="40" customWidth="1"/>
    <col min="7" max="16384" width="8.25" style="40"/>
  </cols>
  <sheetData>
    <row r="1" spans="1:6" ht="15" customHeight="1">
      <c r="A1" s="470" t="s">
        <v>779</v>
      </c>
    </row>
    <row r="3" spans="1:6" ht="15" customHeight="1">
      <c r="A3" s="1" t="s">
        <v>42</v>
      </c>
      <c r="B3" s="38"/>
      <c r="C3" s="38"/>
      <c r="D3" s="38"/>
      <c r="E3" s="38"/>
      <c r="F3" s="38"/>
    </row>
    <row r="4" spans="1:6" s="38" customFormat="1" ht="15" customHeight="1">
      <c r="A4" s="41" t="s">
        <v>43</v>
      </c>
      <c r="F4" s="5" t="s">
        <v>28</v>
      </c>
    </row>
    <row r="5" spans="1:6" s="38" customFormat="1" ht="15" customHeight="1">
      <c r="A5" s="494" t="s">
        <v>29</v>
      </c>
      <c r="B5" s="483" t="s">
        <v>30</v>
      </c>
      <c r="C5" s="481" t="s">
        <v>3</v>
      </c>
      <c r="D5" s="485" t="s">
        <v>32</v>
      </c>
      <c r="E5" s="486"/>
      <c r="F5" s="486"/>
    </row>
    <row r="6" spans="1:6" s="38" customFormat="1" ht="15" customHeight="1">
      <c r="A6" s="495"/>
      <c r="B6" s="496"/>
      <c r="C6" s="497"/>
      <c r="D6" s="42" t="s">
        <v>38</v>
      </c>
      <c r="E6" s="42" t="s">
        <v>39</v>
      </c>
      <c r="F6" s="42" t="s">
        <v>40</v>
      </c>
    </row>
    <row r="7" spans="1:6" s="38" customFormat="1" ht="15" customHeight="1">
      <c r="A7" s="43" t="s">
        <v>44</v>
      </c>
      <c r="B7" s="44">
        <v>8</v>
      </c>
      <c r="C7" s="45">
        <v>865</v>
      </c>
      <c r="D7" s="44">
        <v>281</v>
      </c>
      <c r="E7" s="44">
        <v>279</v>
      </c>
      <c r="F7" s="44">
        <v>305</v>
      </c>
    </row>
    <row r="8" spans="1:6" s="38" customFormat="1" ht="15" customHeight="1">
      <c r="A8" s="46">
        <v>4</v>
      </c>
      <c r="B8" s="44">
        <v>8</v>
      </c>
      <c r="C8" s="45">
        <v>715</v>
      </c>
      <c r="D8" s="44">
        <v>212</v>
      </c>
      <c r="E8" s="44">
        <v>252</v>
      </c>
      <c r="F8" s="44">
        <v>251</v>
      </c>
    </row>
    <row r="9" spans="1:6" s="38" customFormat="1" ht="15" customHeight="1">
      <c r="A9" s="47">
        <v>5</v>
      </c>
      <c r="B9" s="48">
        <v>8</v>
      </c>
      <c r="C9" s="49">
        <f>SUM(D9:F9)</f>
        <v>629</v>
      </c>
      <c r="D9" s="48">
        <v>186</v>
      </c>
      <c r="E9" s="48">
        <v>203</v>
      </c>
      <c r="F9" s="50">
        <v>240</v>
      </c>
    </row>
    <row r="10" spans="1:6" s="38" customFormat="1" ht="15" customHeight="1">
      <c r="A10" s="51" t="s">
        <v>45</v>
      </c>
      <c r="B10" s="52"/>
      <c r="C10" s="52"/>
      <c r="D10" s="52"/>
      <c r="F10" s="53" t="s">
        <v>46</v>
      </c>
    </row>
  </sheetData>
  <mergeCells count="4">
    <mergeCell ref="A5:A6"/>
    <mergeCell ref="B5:B6"/>
    <mergeCell ref="C5:C6"/>
    <mergeCell ref="D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10"/>
  <sheetViews>
    <sheetView zoomScale="110" zoomScaleNormal="110" workbookViewId="0"/>
  </sheetViews>
  <sheetFormatPr defaultColWidth="8.75" defaultRowHeight="15" customHeight="1"/>
  <cols>
    <col min="1" max="1" width="11.25" style="38" customWidth="1"/>
    <col min="2" max="7" width="12.5" style="38" customWidth="1"/>
    <col min="8" max="16384" width="8.75" style="38"/>
  </cols>
  <sheetData>
    <row r="1" spans="1:7" ht="15" customHeight="1">
      <c r="A1" s="470" t="s">
        <v>779</v>
      </c>
    </row>
    <row r="3" spans="1:7" ht="15" customHeight="1">
      <c r="A3" s="1" t="s">
        <v>616</v>
      </c>
    </row>
    <row r="4" spans="1:7" ht="15" customHeight="1">
      <c r="A4" s="99" t="s">
        <v>617</v>
      </c>
      <c r="B4" s="99"/>
      <c r="G4" s="402" t="s">
        <v>28</v>
      </c>
    </row>
    <row r="5" spans="1:7" ht="15" customHeight="1">
      <c r="A5" s="634" t="s">
        <v>618</v>
      </c>
      <c r="B5" s="636" t="s">
        <v>619</v>
      </c>
      <c r="C5" s="638" t="s">
        <v>620</v>
      </c>
      <c r="D5" s="640" t="s">
        <v>621</v>
      </c>
      <c r="E5" s="604" t="s">
        <v>622</v>
      </c>
      <c r="F5" s="603"/>
      <c r="G5" s="632" t="s">
        <v>623</v>
      </c>
    </row>
    <row r="6" spans="1:7" ht="15" customHeight="1">
      <c r="A6" s="635"/>
      <c r="B6" s="637"/>
      <c r="C6" s="639"/>
      <c r="D6" s="639"/>
      <c r="E6" s="403" t="s">
        <v>624</v>
      </c>
      <c r="F6" s="403" t="s">
        <v>625</v>
      </c>
      <c r="G6" s="633"/>
    </row>
    <row r="7" spans="1:7" ht="15" customHeight="1">
      <c r="A7" s="404" t="s">
        <v>626</v>
      </c>
      <c r="B7" s="405">
        <v>44813</v>
      </c>
      <c r="C7" s="73">
        <v>174</v>
      </c>
      <c r="D7" s="73">
        <v>258</v>
      </c>
      <c r="E7" s="73">
        <v>6095</v>
      </c>
      <c r="F7" s="73">
        <v>0</v>
      </c>
      <c r="G7" s="406">
        <v>0</v>
      </c>
    </row>
    <row r="8" spans="1:7" ht="15" customHeight="1">
      <c r="A8" s="407" t="s">
        <v>526</v>
      </c>
      <c r="B8" s="405">
        <v>65979</v>
      </c>
      <c r="C8" s="73">
        <v>301</v>
      </c>
      <c r="D8" s="73">
        <v>219</v>
      </c>
      <c r="E8" s="73">
        <v>5986</v>
      </c>
      <c r="F8" s="73">
        <v>81</v>
      </c>
      <c r="G8" s="406">
        <v>0</v>
      </c>
    </row>
    <row r="9" spans="1:7" ht="15" customHeight="1">
      <c r="A9" s="407" t="s">
        <v>188</v>
      </c>
      <c r="B9" s="405">
        <v>75155</v>
      </c>
      <c r="C9" s="73">
        <v>301</v>
      </c>
      <c r="D9" s="73">
        <v>250</v>
      </c>
      <c r="E9" s="73">
        <v>5947</v>
      </c>
      <c r="F9" s="73">
        <v>1562</v>
      </c>
      <c r="G9" s="406">
        <v>450</v>
      </c>
    </row>
    <row r="10" spans="1:7" ht="15" customHeight="1">
      <c r="A10" s="22" t="s">
        <v>627</v>
      </c>
      <c r="B10" s="22"/>
      <c r="C10" s="22"/>
      <c r="D10" s="22"/>
      <c r="E10" s="22"/>
      <c r="F10" s="22"/>
      <c r="G10" s="23" t="s">
        <v>628</v>
      </c>
    </row>
  </sheetData>
  <mergeCells count="6">
    <mergeCell ref="G5:G6"/>
    <mergeCell ref="A5:A6"/>
    <mergeCell ref="B5:B6"/>
    <mergeCell ref="C5:C6"/>
    <mergeCell ref="D5:D6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9"/>
  <sheetViews>
    <sheetView zoomScale="110" zoomScaleNormal="110" workbookViewId="0"/>
  </sheetViews>
  <sheetFormatPr defaultColWidth="8.75" defaultRowHeight="15" customHeight="1"/>
  <cols>
    <col min="1" max="1" width="11.25" style="38" customWidth="1"/>
    <col min="2" max="2" width="10" style="38" customWidth="1"/>
    <col min="3" max="4" width="9.375" style="38" customWidth="1"/>
    <col min="5" max="9" width="9.25" style="38" customWidth="1"/>
    <col min="10" max="16384" width="8.75" style="38"/>
  </cols>
  <sheetData>
    <row r="1" spans="1:9" ht="15" customHeight="1">
      <c r="A1" s="470" t="s">
        <v>779</v>
      </c>
    </row>
    <row r="3" spans="1:9" ht="15" customHeight="1">
      <c r="A3" s="99" t="s">
        <v>629</v>
      </c>
      <c r="I3" s="402" t="s">
        <v>28</v>
      </c>
    </row>
    <row r="4" spans="1:9" ht="15" customHeight="1">
      <c r="A4" s="641" t="s">
        <v>618</v>
      </c>
      <c r="B4" s="636" t="s">
        <v>630</v>
      </c>
      <c r="C4" s="643" t="s">
        <v>631</v>
      </c>
      <c r="D4" s="644" t="s">
        <v>632</v>
      </c>
      <c r="E4" s="644" t="s">
        <v>633</v>
      </c>
      <c r="F4" s="644"/>
      <c r="G4" s="644"/>
      <c r="H4" s="604" t="s">
        <v>634</v>
      </c>
      <c r="I4" s="602"/>
    </row>
    <row r="5" spans="1:9" ht="30" customHeight="1">
      <c r="A5" s="642"/>
      <c r="B5" s="637"/>
      <c r="C5" s="643"/>
      <c r="D5" s="644"/>
      <c r="E5" s="403" t="s">
        <v>635</v>
      </c>
      <c r="F5" s="403" t="s">
        <v>636</v>
      </c>
      <c r="G5" s="408" t="s">
        <v>637</v>
      </c>
      <c r="H5" s="403" t="s">
        <v>638</v>
      </c>
      <c r="I5" s="409" t="s">
        <v>639</v>
      </c>
    </row>
    <row r="6" spans="1:9" ht="15" customHeight="1">
      <c r="A6" s="404" t="s">
        <v>640</v>
      </c>
      <c r="B6" s="405">
        <v>15690</v>
      </c>
      <c r="C6" s="410">
        <v>44.7</v>
      </c>
      <c r="D6" s="411">
        <v>6095</v>
      </c>
      <c r="E6" s="108">
        <v>1403</v>
      </c>
      <c r="F6" s="108">
        <v>792</v>
      </c>
      <c r="G6" s="108">
        <v>1525</v>
      </c>
      <c r="H6" s="108">
        <v>5730</v>
      </c>
      <c r="I6" s="108">
        <v>145</v>
      </c>
    </row>
    <row r="7" spans="1:9" ht="15" customHeight="1">
      <c r="A7" s="407" t="s">
        <v>526</v>
      </c>
      <c r="B7" s="405">
        <v>34953</v>
      </c>
      <c r="C7" s="410">
        <v>51.1</v>
      </c>
      <c r="D7" s="411">
        <v>5986</v>
      </c>
      <c r="E7" s="108">
        <v>3803</v>
      </c>
      <c r="F7" s="108">
        <v>1511</v>
      </c>
      <c r="G7" s="108">
        <v>4912</v>
      </c>
      <c r="H7" s="108">
        <v>18419</v>
      </c>
      <c r="I7" s="108">
        <v>315</v>
      </c>
    </row>
    <row r="8" spans="1:9" ht="15" customHeight="1">
      <c r="A8" s="412" t="s">
        <v>188</v>
      </c>
      <c r="B8" s="413">
        <v>59550</v>
      </c>
      <c r="C8" s="414">
        <v>79</v>
      </c>
      <c r="D8" s="415">
        <v>5947</v>
      </c>
      <c r="E8" s="415">
        <v>5038</v>
      </c>
      <c r="F8" s="415">
        <v>2249</v>
      </c>
      <c r="G8" s="415">
        <v>4747</v>
      </c>
      <c r="H8" s="415">
        <v>41562</v>
      </c>
      <c r="I8" s="415">
        <v>405</v>
      </c>
    </row>
    <row r="9" spans="1:9" ht="15" customHeight="1">
      <c r="I9" s="39" t="s">
        <v>628</v>
      </c>
    </row>
  </sheetData>
  <mergeCells count="6">
    <mergeCell ref="H4:I4"/>
    <mergeCell ref="A4:A5"/>
    <mergeCell ref="B4:B5"/>
    <mergeCell ref="C4:C5"/>
    <mergeCell ref="D4:D5"/>
    <mergeCell ref="E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34"/>
  <sheetViews>
    <sheetView zoomScale="110" zoomScaleNormal="110" workbookViewId="0"/>
  </sheetViews>
  <sheetFormatPr defaultColWidth="8.875" defaultRowHeight="15" customHeight="1"/>
  <cols>
    <col min="1" max="1" width="11.25" style="40" customWidth="1"/>
    <col min="2" max="2" width="22.5" style="40" customWidth="1"/>
    <col min="3" max="4" width="13.75" style="40" customWidth="1"/>
    <col min="5" max="5" width="12.5" style="40" customWidth="1"/>
    <col min="6" max="6" width="12.5" style="416" customWidth="1"/>
    <col min="7" max="16384" width="8.875" style="40"/>
  </cols>
  <sheetData>
    <row r="1" spans="1:6" ht="15" customHeight="1">
      <c r="A1" s="470" t="s">
        <v>779</v>
      </c>
    </row>
    <row r="3" spans="1:6" ht="15" customHeight="1">
      <c r="A3" s="1" t="s">
        <v>641</v>
      </c>
      <c r="C3" s="97"/>
    </row>
    <row r="4" spans="1:6" s="38" customFormat="1" ht="15" customHeight="1">
      <c r="F4" s="342"/>
    </row>
    <row r="5" spans="1:6" s="6" customFormat="1" ht="15" customHeight="1">
      <c r="A5" s="357" t="s">
        <v>642</v>
      </c>
      <c r="B5" s="55" t="s">
        <v>643</v>
      </c>
      <c r="C5" s="356" t="s">
        <v>644</v>
      </c>
      <c r="D5" s="356" t="s">
        <v>645</v>
      </c>
      <c r="E5" s="605" t="s">
        <v>646</v>
      </c>
      <c r="F5" s="645"/>
    </row>
    <row r="6" spans="1:6" s="38" customFormat="1" ht="15" customHeight="1">
      <c r="A6" s="6" t="s">
        <v>647</v>
      </c>
      <c r="B6" s="417" t="s">
        <v>648</v>
      </c>
      <c r="C6" s="6" t="s">
        <v>649</v>
      </c>
      <c r="D6" s="418">
        <v>4.25</v>
      </c>
      <c r="E6" s="88" t="s">
        <v>650</v>
      </c>
      <c r="F6" s="338">
        <v>14900</v>
      </c>
    </row>
    <row r="7" spans="1:6" s="38" customFormat="1" ht="15" customHeight="1">
      <c r="A7" s="6" t="s">
        <v>651</v>
      </c>
      <c r="B7" s="417" t="s">
        <v>652</v>
      </c>
      <c r="C7" s="6" t="s">
        <v>653</v>
      </c>
      <c r="D7" s="418">
        <v>2.4500000000000002</v>
      </c>
      <c r="E7" s="88" t="s">
        <v>650</v>
      </c>
      <c r="F7" s="338">
        <v>8600</v>
      </c>
    </row>
    <row r="8" spans="1:6" s="38" customFormat="1" ht="15" customHeight="1">
      <c r="A8" s="6" t="s">
        <v>654</v>
      </c>
      <c r="B8" s="417" t="s">
        <v>655</v>
      </c>
      <c r="C8" s="6" t="s">
        <v>656</v>
      </c>
      <c r="D8" s="418">
        <v>2.76</v>
      </c>
      <c r="E8" s="88" t="s">
        <v>650</v>
      </c>
      <c r="F8" s="338">
        <v>9700</v>
      </c>
    </row>
    <row r="9" spans="1:6" s="38" customFormat="1" ht="15" customHeight="1">
      <c r="A9" s="6" t="s">
        <v>657</v>
      </c>
      <c r="B9" s="417" t="s">
        <v>658</v>
      </c>
      <c r="C9" s="6" t="s">
        <v>659</v>
      </c>
      <c r="D9" s="418">
        <v>5.84</v>
      </c>
      <c r="E9" s="88" t="s">
        <v>660</v>
      </c>
      <c r="F9" s="338">
        <v>16900</v>
      </c>
    </row>
    <row r="10" spans="1:6" s="38" customFormat="1" ht="15" customHeight="1">
      <c r="A10" s="6"/>
      <c r="B10" s="417"/>
      <c r="C10" s="6"/>
      <c r="D10" s="418"/>
      <c r="E10" s="88" t="s">
        <v>661</v>
      </c>
      <c r="F10" s="338">
        <v>600</v>
      </c>
    </row>
    <row r="11" spans="1:6" s="38" customFormat="1" ht="15" customHeight="1">
      <c r="A11" s="6" t="s">
        <v>662</v>
      </c>
      <c r="B11" s="417" t="s">
        <v>663</v>
      </c>
      <c r="C11" s="6" t="s">
        <v>664</v>
      </c>
      <c r="D11" s="418">
        <v>3.71</v>
      </c>
      <c r="E11" s="88" t="s">
        <v>665</v>
      </c>
      <c r="F11" s="338">
        <v>7700</v>
      </c>
    </row>
    <row r="12" spans="1:6" s="38" customFormat="1" ht="15" customHeight="1">
      <c r="A12" s="6"/>
      <c r="B12" s="417"/>
      <c r="C12" s="6"/>
      <c r="D12" s="418"/>
      <c r="E12" s="88" t="s">
        <v>650</v>
      </c>
      <c r="F12" s="338">
        <v>4000</v>
      </c>
    </row>
    <row r="13" spans="1:6" s="38" customFormat="1" ht="15" customHeight="1">
      <c r="A13" s="6" t="s">
        <v>666</v>
      </c>
      <c r="B13" s="417" t="s">
        <v>667</v>
      </c>
      <c r="C13" s="6" t="s">
        <v>668</v>
      </c>
      <c r="D13" s="418">
        <v>4.6447000000000003</v>
      </c>
      <c r="E13" s="88" t="s">
        <v>665</v>
      </c>
      <c r="F13" s="338">
        <v>7900</v>
      </c>
    </row>
    <row r="14" spans="1:6" s="38" customFormat="1" ht="15" customHeight="1">
      <c r="A14" s="6"/>
      <c r="B14" s="417"/>
      <c r="C14" s="6"/>
      <c r="D14" s="418"/>
      <c r="E14" s="88" t="s">
        <v>650</v>
      </c>
      <c r="F14" s="338">
        <v>7100</v>
      </c>
    </row>
    <row r="15" spans="1:6" s="38" customFormat="1" ht="15" customHeight="1">
      <c r="A15" s="6" t="s">
        <v>669</v>
      </c>
      <c r="B15" s="417" t="s">
        <v>670</v>
      </c>
      <c r="C15" s="6" t="s">
        <v>671</v>
      </c>
      <c r="D15" s="418">
        <v>4.72</v>
      </c>
      <c r="E15" s="88" t="s">
        <v>650</v>
      </c>
      <c r="F15" s="338">
        <v>16500</v>
      </c>
    </row>
    <row r="16" spans="1:6" s="38" customFormat="1" ht="15" customHeight="1">
      <c r="A16" s="6" t="s">
        <v>672</v>
      </c>
      <c r="B16" s="417" t="s">
        <v>673</v>
      </c>
      <c r="C16" s="6" t="s">
        <v>674</v>
      </c>
      <c r="D16" s="418">
        <v>4.5442999999999998</v>
      </c>
      <c r="E16" s="88" t="s">
        <v>650</v>
      </c>
      <c r="F16" s="338">
        <v>16000</v>
      </c>
    </row>
    <row r="17" spans="1:6" s="38" customFormat="1" ht="15" customHeight="1">
      <c r="A17" s="6" t="s">
        <v>675</v>
      </c>
      <c r="B17" s="417" t="s">
        <v>676</v>
      </c>
      <c r="C17" s="6" t="s">
        <v>677</v>
      </c>
      <c r="D17" s="418">
        <v>6.1638999999999999</v>
      </c>
      <c r="E17" s="88" t="s">
        <v>665</v>
      </c>
      <c r="F17" s="338">
        <v>18500</v>
      </c>
    </row>
    <row r="18" spans="1:6" s="38" customFormat="1" ht="15" customHeight="1">
      <c r="A18" s="6" t="s">
        <v>678</v>
      </c>
      <c r="B18" s="417" t="s">
        <v>679</v>
      </c>
      <c r="C18" s="6" t="s">
        <v>680</v>
      </c>
      <c r="D18" s="418">
        <v>4.0231000000000003</v>
      </c>
      <c r="E18" s="88" t="s">
        <v>665</v>
      </c>
      <c r="F18" s="338">
        <v>12100</v>
      </c>
    </row>
    <row r="19" spans="1:6" s="38" customFormat="1" ht="15" customHeight="1">
      <c r="A19" s="6" t="s">
        <v>681</v>
      </c>
      <c r="B19" s="417" t="s">
        <v>682</v>
      </c>
      <c r="C19" s="6" t="s">
        <v>683</v>
      </c>
      <c r="D19" s="418">
        <v>4.0639000000000003</v>
      </c>
      <c r="E19" s="88" t="s">
        <v>665</v>
      </c>
      <c r="F19" s="338">
        <v>12200</v>
      </c>
    </row>
    <row r="20" spans="1:6" s="38" customFormat="1" ht="15" customHeight="1">
      <c r="A20" s="6" t="s">
        <v>684</v>
      </c>
      <c r="B20" s="417" t="s">
        <v>685</v>
      </c>
      <c r="C20" s="6" t="s">
        <v>686</v>
      </c>
      <c r="D20" s="418">
        <v>4.1582999999999997</v>
      </c>
      <c r="E20" s="88" t="s">
        <v>665</v>
      </c>
      <c r="F20" s="338">
        <v>12500</v>
      </c>
    </row>
    <row r="21" spans="1:6" s="38" customFormat="1" ht="15" customHeight="1">
      <c r="A21" s="6" t="s">
        <v>687</v>
      </c>
      <c r="B21" s="417" t="s">
        <v>688</v>
      </c>
      <c r="C21" s="6" t="s">
        <v>689</v>
      </c>
      <c r="D21" s="418">
        <v>1.7036</v>
      </c>
      <c r="E21" s="88" t="s">
        <v>650</v>
      </c>
      <c r="F21" s="338">
        <v>1900</v>
      </c>
    </row>
    <row r="22" spans="1:6" s="38" customFormat="1" ht="15" customHeight="1">
      <c r="B22" s="417"/>
      <c r="C22" s="6"/>
      <c r="D22" s="418"/>
      <c r="E22" s="88" t="s">
        <v>665</v>
      </c>
      <c r="F22" s="338">
        <v>3500</v>
      </c>
    </row>
    <row r="23" spans="1:6" s="38" customFormat="1" ht="15" customHeight="1">
      <c r="A23" s="6" t="s">
        <v>690</v>
      </c>
      <c r="B23" s="417" t="s">
        <v>691</v>
      </c>
      <c r="C23" s="6" t="s">
        <v>692</v>
      </c>
      <c r="D23" s="418">
        <v>5.0507999999999997</v>
      </c>
      <c r="E23" s="88" t="s">
        <v>650</v>
      </c>
      <c r="F23" s="338">
        <v>17700</v>
      </c>
    </row>
    <row r="24" spans="1:6" s="38" customFormat="1" ht="15" customHeight="1">
      <c r="A24" s="6" t="s">
        <v>693</v>
      </c>
      <c r="B24" s="417" t="s">
        <v>694</v>
      </c>
      <c r="C24" s="6" t="s">
        <v>695</v>
      </c>
      <c r="D24" s="418">
        <v>5.5518000000000001</v>
      </c>
      <c r="E24" s="88" t="s">
        <v>650</v>
      </c>
      <c r="F24" s="338">
        <v>11300</v>
      </c>
    </row>
    <row r="25" spans="1:6" s="38" customFormat="1" ht="15" customHeight="1">
      <c r="A25" s="6"/>
      <c r="B25" s="417"/>
      <c r="C25" s="6"/>
      <c r="D25" s="418"/>
      <c r="E25" s="88" t="s">
        <v>665</v>
      </c>
      <c r="F25" s="338">
        <v>7000</v>
      </c>
    </row>
    <row r="26" spans="1:6" s="38" customFormat="1" ht="15" customHeight="1">
      <c r="A26" s="6" t="s">
        <v>696</v>
      </c>
      <c r="B26" s="417" t="s">
        <v>697</v>
      </c>
      <c r="C26" s="6" t="s">
        <v>698</v>
      </c>
      <c r="D26" s="418">
        <v>0.98629999999999995</v>
      </c>
      <c r="E26" s="88" t="s">
        <v>699</v>
      </c>
      <c r="F26" s="338">
        <v>3000</v>
      </c>
    </row>
    <row r="27" spans="1:6" s="38" customFormat="1" ht="15" customHeight="1">
      <c r="A27" s="6" t="s">
        <v>700</v>
      </c>
      <c r="B27" s="417" t="s">
        <v>701</v>
      </c>
      <c r="C27" s="6" t="s">
        <v>702</v>
      </c>
      <c r="D27" s="418">
        <v>1.3089999999999999</v>
      </c>
      <c r="E27" s="88" t="s">
        <v>699</v>
      </c>
      <c r="F27" s="338">
        <v>4000</v>
      </c>
    </row>
    <row r="28" spans="1:6" s="38" customFormat="1" ht="15" customHeight="1">
      <c r="A28" s="6" t="s">
        <v>703</v>
      </c>
      <c r="B28" s="417" t="s">
        <v>704</v>
      </c>
      <c r="C28" s="6" t="s">
        <v>705</v>
      </c>
      <c r="D28" s="418">
        <v>1.1706000000000001</v>
      </c>
      <c r="E28" s="88" t="s">
        <v>650</v>
      </c>
      <c r="F28" s="338">
        <v>4100</v>
      </c>
    </row>
    <row r="29" spans="1:6" s="38" customFormat="1" ht="15" customHeight="1">
      <c r="A29" s="6" t="s">
        <v>706</v>
      </c>
      <c r="B29" s="417" t="s">
        <v>707</v>
      </c>
      <c r="C29" s="6" t="s">
        <v>708</v>
      </c>
      <c r="D29" s="418">
        <v>1.5526</v>
      </c>
      <c r="E29" s="88" t="s">
        <v>699</v>
      </c>
      <c r="F29" s="338">
        <v>4700</v>
      </c>
    </row>
    <row r="30" spans="1:6" s="38" customFormat="1" ht="15" customHeight="1">
      <c r="A30" s="386" t="s">
        <v>709</v>
      </c>
      <c r="B30" s="417" t="s">
        <v>710</v>
      </c>
      <c r="C30" s="386" t="s">
        <v>711</v>
      </c>
      <c r="D30" s="419">
        <v>2.1436000000000002</v>
      </c>
      <c r="E30" s="420" t="s">
        <v>699</v>
      </c>
      <c r="F30" s="348">
        <v>6400</v>
      </c>
    </row>
    <row r="31" spans="1:6" s="38" customFormat="1" ht="15" customHeight="1">
      <c r="A31" s="421" t="s">
        <v>712</v>
      </c>
      <c r="B31" s="422" t="s">
        <v>713</v>
      </c>
      <c r="C31" s="423" t="s">
        <v>714</v>
      </c>
      <c r="D31" s="424">
        <v>70.796499999999995</v>
      </c>
      <c r="E31" s="425" t="s">
        <v>650</v>
      </c>
      <c r="F31" s="426">
        <v>111800</v>
      </c>
    </row>
    <row r="32" spans="1:6" s="38" customFormat="1" ht="15" customHeight="1">
      <c r="A32" s="427"/>
      <c r="B32" s="422"/>
      <c r="C32" s="427"/>
      <c r="D32" s="428"/>
      <c r="E32" s="425" t="s">
        <v>665</v>
      </c>
      <c r="F32" s="426">
        <v>116400</v>
      </c>
    </row>
    <row r="33" spans="1:6" s="38" customFormat="1" ht="15" customHeight="1">
      <c r="A33" s="429"/>
      <c r="B33" s="430"/>
      <c r="C33" s="429"/>
      <c r="D33" s="431"/>
      <c r="E33" s="432" t="s">
        <v>661</v>
      </c>
      <c r="F33" s="433">
        <v>600</v>
      </c>
    </row>
    <row r="34" spans="1:6" s="38" customFormat="1" ht="15" customHeight="1">
      <c r="F34" s="39" t="s">
        <v>450</v>
      </c>
    </row>
  </sheetData>
  <mergeCells count="1"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2"/>
  <dimension ref="A1:F25"/>
  <sheetViews>
    <sheetView zoomScale="110" zoomScaleNormal="110" workbookViewId="0"/>
  </sheetViews>
  <sheetFormatPr defaultColWidth="9.875" defaultRowHeight="15" customHeight="1"/>
  <cols>
    <col min="1" max="1" width="31.25" style="260" customWidth="1"/>
    <col min="2" max="6" width="11" style="260" customWidth="1"/>
    <col min="7" max="16384" width="9.875" style="260"/>
  </cols>
  <sheetData>
    <row r="1" spans="1:6" s="38" customFormat="1" ht="15" customHeight="1">
      <c r="A1" s="470" t="s">
        <v>779</v>
      </c>
    </row>
    <row r="2" spans="1:6" s="38" customFormat="1" ht="15" customHeight="1"/>
    <row r="3" spans="1:6" s="38" customFormat="1" ht="15" customHeight="1">
      <c r="A3" s="1" t="s">
        <v>715</v>
      </c>
      <c r="B3" s="434"/>
      <c r="C3" s="434"/>
      <c r="D3" s="434"/>
      <c r="E3" s="434"/>
      <c r="F3" s="434"/>
    </row>
    <row r="4" spans="1:6" s="38" customFormat="1" ht="15" customHeight="1">
      <c r="A4" s="81" t="s">
        <v>716</v>
      </c>
      <c r="F4" s="38" t="s">
        <v>717</v>
      </c>
    </row>
    <row r="5" spans="1:6" s="38" customFormat="1" ht="15" customHeight="1">
      <c r="A5" s="355" t="s">
        <v>718</v>
      </c>
      <c r="B5" s="357" t="s">
        <v>719</v>
      </c>
      <c r="C5" s="55" t="s">
        <v>720</v>
      </c>
      <c r="D5" s="55" t="s">
        <v>721</v>
      </c>
      <c r="E5" s="55" t="s">
        <v>722</v>
      </c>
      <c r="F5" s="55" t="s">
        <v>213</v>
      </c>
    </row>
    <row r="6" spans="1:6" s="38" customFormat="1" ht="15" customHeight="1">
      <c r="A6" s="8" t="s">
        <v>723</v>
      </c>
      <c r="B6" s="435" t="s">
        <v>10</v>
      </c>
      <c r="C6" s="435" t="s">
        <v>10</v>
      </c>
      <c r="D6" s="435" t="s">
        <v>10</v>
      </c>
      <c r="E6" s="435" t="s">
        <v>10</v>
      </c>
      <c r="F6" s="435" t="s">
        <v>10</v>
      </c>
    </row>
    <row r="7" spans="1:6" s="38" customFormat="1" ht="15" customHeight="1">
      <c r="A7" s="8" t="s">
        <v>724</v>
      </c>
      <c r="B7" s="435" t="s">
        <v>10</v>
      </c>
      <c r="C7" s="435" t="s">
        <v>10</v>
      </c>
      <c r="D7" s="74">
        <v>2</v>
      </c>
      <c r="E7" s="436">
        <v>13</v>
      </c>
      <c r="F7" s="436">
        <v>15</v>
      </c>
    </row>
    <row r="8" spans="1:6" s="38" customFormat="1" ht="15" customHeight="1">
      <c r="A8" s="8" t="s">
        <v>725</v>
      </c>
      <c r="B8" s="435" t="s">
        <v>12</v>
      </c>
      <c r="C8" s="435" t="s">
        <v>10</v>
      </c>
      <c r="D8" s="74">
        <v>2</v>
      </c>
      <c r="E8" s="435" t="s">
        <v>10</v>
      </c>
      <c r="F8" s="74">
        <v>2</v>
      </c>
    </row>
    <row r="9" spans="1:6" s="38" customFormat="1" ht="15" customHeight="1">
      <c r="A9" s="8" t="s">
        <v>726</v>
      </c>
      <c r="B9" s="436">
        <v>1</v>
      </c>
      <c r="C9" s="436">
        <v>1</v>
      </c>
      <c r="D9" s="74">
        <v>12</v>
      </c>
      <c r="E9" s="435" t="s">
        <v>10</v>
      </c>
      <c r="F9" s="74">
        <v>14</v>
      </c>
    </row>
    <row r="10" spans="1:6" s="38" customFormat="1" ht="15" customHeight="1">
      <c r="A10" s="8" t="s">
        <v>727</v>
      </c>
      <c r="B10" s="435" t="s">
        <v>10</v>
      </c>
      <c r="C10" s="435" t="s">
        <v>10</v>
      </c>
      <c r="D10" s="74">
        <v>3</v>
      </c>
      <c r="E10" s="435" t="s">
        <v>10</v>
      </c>
      <c r="F10" s="74">
        <v>3</v>
      </c>
    </row>
    <row r="11" spans="1:6" s="38" customFormat="1" ht="15" customHeight="1">
      <c r="A11" s="8" t="s">
        <v>728</v>
      </c>
      <c r="B11" s="435" t="s">
        <v>10</v>
      </c>
      <c r="C11" s="435" t="s">
        <v>10</v>
      </c>
      <c r="D11" s="74">
        <v>8</v>
      </c>
      <c r="E11" s="435" t="s">
        <v>10</v>
      </c>
      <c r="F11" s="74">
        <v>8</v>
      </c>
    </row>
    <row r="12" spans="1:6" s="38" customFormat="1" ht="15" customHeight="1">
      <c r="A12" s="8" t="s">
        <v>729</v>
      </c>
      <c r="B12" s="435" t="s">
        <v>10</v>
      </c>
      <c r="C12" s="74">
        <v>1</v>
      </c>
      <c r="D12" s="74">
        <v>7</v>
      </c>
      <c r="E12" s="435" t="s">
        <v>10</v>
      </c>
      <c r="F12" s="74">
        <v>8</v>
      </c>
    </row>
    <row r="13" spans="1:6" s="38" customFormat="1" ht="15" customHeight="1">
      <c r="A13" s="8" t="s">
        <v>730</v>
      </c>
      <c r="B13" s="435" t="s">
        <v>10</v>
      </c>
      <c r="C13" s="435" t="s">
        <v>10</v>
      </c>
      <c r="D13" s="74">
        <v>11</v>
      </c>
      <c r="E13" s="435" t="s">
        <v>10</v>
      </c>
      <c r="F13" s="74">
        <v>11</v>
      </c>
    </row>
    <row r="14" spans="1:6" s="38" customFormat="1" ht="15" customHeight="1">
      <c r="A14" s="8" t="s">
        <v>731</v>
      </c>
      <c r="B14" s="435" t="s">
        <v>10</v>
      </c>
      <c r="C14" s="435" t="s">
        <v>10</v>
      </c>
      <c r="D14" s="435" t="s">
        <v>10</v>
      </c>
      <c r="E14" s="435" t="s">
        <v>10</v>
      </c>
      <c r="F14" s="435" t="s">
        <v>10</v>
      </c>
    </row>
    <row r="15" spans="1:6" s="38" customFormat="1" ht="15" customHeight="1">
      <c r="A15" s="8" t="s">
        <v>732</v>
      </c>
      <c r="B15" s="435" t="s">
        <v>10</v>
      </c>
      <c r="C15" s="435" t="s">
        <v>10</v>
      </c>
      <c r="D15" s="74">
        <v>2</v>
      </c>
      <c r="E15" s="435" t="s">
        <v>10</v>
      </c>
      <c r="F15" s="74">
        <v>2</v>
      </c>
    </row>
    <row r="16" spans="1:6" s="38" customFormat="1" ht="15" customHeight="1">
      <c r="A16" s="8" t="s">
        <v>733</v>
      </c>
      <c r="B16" s="435" t="s">
        <v>10</v>
      </c>
      <c r="C16" s="74">
        <v>2</v>
      </c>
      <c r="D16" s="74">
        <v>1</v>
      </c>
      <c r="E16" s="435" t="s">
        <v>10</v>
      </c>
      <c r="F16" s="74">
        <v>3</v>
      </c>
    </row>
    <row r="17" spans="1:6" s="38" customFormat="1" ht="15" customHeight="1">
      <c r="A17" s="8" t="s">
        <v>734</v>
      </c>
      <c r="B17" s="435" t="s">
        <v>10</v>
      </c>
      <c r="C17" s="74">
        <v>1</v>
      </c>
      <c r="D17" s="74">
        <v>3</v>
      </c>
      <c r="E17" s="435" t="s">
        <v>10</v>
      </c>
      <c r="F17" s="74">
        <v>4</v>
      </c>
    </row>
    <row r="18" spans="1:6" s="38" customFormat="1" ht="15" customHeight="1">
      <c r="A18" s="8" t="s">
        <v>735</v>
      </c>
      <c r="B18" s="435" t="s">
        <v>10</v>
      </c>
      <c r="C18" s="74">
        <v>1</v>
      </c>
      <c r="D18" s="74">
        <v>2</v>
      </c>
      <c r="E18" s="435" t="s">
        <v>10</v>
      </c>
      <c r="F18" s="74">
        <v>3</v>
      </c>
    </row>
    <row r="19" spans="1:6" s="38" customFormat="1" ht="15" customHeight="1">
      <c r="A19" s="8" t="s">
        <v>736</v>
      </c>
      <c r="B19" s="435" t="s">
        <v>10</v>
      </c>
      <c r="C19" s="435" t="s">
        <v>10</v>
      </c>
      <c r="D19" s="74">
        <v>1</v>
      </c>
      <c r="E19" s="435" t="s">
        <v>10</v>
      </c>
      <c r="F19" s="74">
        <v>1</v>
      </c>
    </row>
    <row r="20" spans="1:6" s="38" customFormat="1" ht="15" customHeight="1">
      <c r="A20" s="8" t="s">
        <v>737</v>
      </c>
      <c r="B20" s="74">
        <v>1</v>
      </c>
      <c r="C20" s="74">
        <v>1</v>
      </c>
      <c r="D20" s="74">
        <v>10</v>
      </c>
      <c r="E20" s="435" t="s">
        <v>10</v>
      </c>
      <c r="F20" s="74">
        <v>12</v>
      </c>
    </row>
    <row r="21" spans="1:6" s="38" customFormat="1" ht="15" customHeight="1">
      <c r="A21" s="437" t="s">
        <v>62</v>
      </c>
      <c r="B21" s="438">
        <f>SUM(B6:B20)</f>
        <v>2</v>
      </c>
      <c r="C21" s="438">
        <f>SUM(C6:C20)</f>
        <v>7</v>
      </c>
      <c r="D21" s="438">
        <f>SUM(D6:D20)</f>
        <v>64</v>
      </c>
      <c r="E21" s="439">
        <f t="shared" ref="E21" si="0">SUM(E6:E20)</f>
        <v>13</v>
      </c>
      <c r="F21" s="439">
        <f>SUM(F6:F20)</f>
        <v>86</v>
      </c>
    </row>
    <row r="22" spans="1:6" s="38" customFormat="1" ht="15" customHeight="1">
      <c r="F22" s="39" t="s">
        <v>738</v>
      </c>
    </row>
    <row r="25" spans="1:6" ht="15" customHeight="1">
      <c r="E25" s="440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16"/>
  <sheetViews>
    <sheetView zoomScale="110" zoomScaleNormal="110" workbookViewId="0"/>
  </sheetViews>
  <sheetFormatPr defaultColWidth="8.75" defaultRowHeight="15.75" customHeight="1"/>
  <cols>
    <col min="1" max="1" width="22.5" style="442" customWidth="1"/>
    <col min="2" max="7" width="10.625" style="442" customWidth="1"/>
    <col min="8" max="16384" width="8.75" style="442"/>
  </cols>
  <sheetData>
    <row r="1" spans="1:7" ht="15" customHeight="1">
      <c r="A1" s="475" t="s">
        <v>779</v>
      </c>
    </row>
    <row r="2" spans="1:7" ht="15" customHeight="1"/>
    <row r="3" spans="1:7" ht="15" customHeight="1">
      <c r="A3" s="441" t="s">
        <v>739</v>
      </c>
    </row>
    <row r="4" spans="1:7" ht="15" customHeight="1">
      <c r="A4" s="442" t="s">
        <v>740</v>
      </c>
      <c r="B4" s="443"/>
      <c r="C4" s="443"/>
      <c r="D4" s="443"/>
      <c r="E4" s="443"/>
      <c r="G4" s="444" t="s">
        <v>28</v>
      </c>
    </row>
    <row r="5" spans="1:7" ht="15" customHeight="1">
      <c r="A5" s="646" t="s">
        <v>453</v>
      </c>
      <c r="B5" s="646" t="s">
        <v>137</v>
      </c>
      <c r="C5" s="647"/>
      <c r="D5" s="647" t="s">
        <v>138</v>
      </c>
      <c r="E5" s="647"/>
      <c r="F5" s="647" t="s">
        <v>139</v>
      </c>
      <c r="G5" s="648"/>
    </row>
    <row r="6" spans="1:7" ht="15" customHeight="1">
      <c r="A6" s="646"/>
      <c r="B6" s="445" t="s">
        <v>741</v>
      </c>
      <c r="C6" s="446" t="s">
        <v>742</v>
      </c>
      <c r="D6" s="446" t="s">
        <v>741</v>
      </c>
      <c r="E6" s="446" t="s">
        <v>742</v>
      </c>
      <c r="F6" s="446" t="s">
        <v>741</v>
      </c>
      <c r="G6" s="447" t="s">
        <v>742</v>
      </c>
    </row>
    <row r="7" spans="1:7" ht="15" customHeight="1">
      <c r="A7" s="448" t="s">
        <v>743</v>
      </c>
      <c r="B7" s="411">
        <v>96</v>
      </c>
      <c r="C7" s="411">
        <v>13168</v>
      </c>
      <c r="D7" s="411">
        <v>139</v>
      </c>
      <c r="E7" s="411">
        <v>21995</v>
      </c>
      <c r="F7" s="411">
        <v>252</v>
      </c>
      <c r="G7" s="411">
        <v>25384</v>
      </c>
    </row>
    <row r="8" spans="1:7" ht="15" customHeight="1">
      <c r="A8" s="449" t="s">
        <v>744</v>
      </c>
      <c r="B8" s="411">
        <v>184</v>
      </c>
      <c r="C8" s="411">
        <v>2786</v>
      </c>
      <c r="D8" s="411">
        <v>299</v>
      </c>
      <c r="E8" s="411">
        <v>4808</v>
      </c>
      <c r="F8" s="411">
        <v>325</v>
      </c>
      <c r="G8" s="411">
        <v>5180</v>
      </c>
    </row>
    <row r="9" spans="1:7" ht="15" customHeight="1">
      <c r="A9" s="449" t="s">
        <v>745</v>
      </c>
      <c r="B9" s="411">
        <v>356</v>
      </c>
      <c r="C9" s="411">
        <v>7964</v>
      </c>
      <c r="D9" s="411">
        <v>535</v>
      </c>
      <c r="E9" s="411">
        <v>10125</v>
      </c>
      <c r="F9" s="411">
        <v>423</v>
      </c>
      <c r="G9" s="411">
        <v>7687</v>
      </c>
    </row>
    <row r="10" spans="1:7" ht="15" customHeight="1">
      <c r="A10" s="448" t="s">
        <v>746</v>
      </c>
      <c r="B10" s="411">
        <v>383</v>
      </c>
      <c r="C10" s="411">
        <v>5959</v>
      </c>
      <c r="D10" s="411">
        <v>514</v>
      </c>
      <c r="E10" s="411">
        <v>9837</v>
      </c>
      <c r="F10" s="411">
        <v>471</v>
      </c>
      <c r="G10" s="411">
        <v>7701</v>
      </c>
    </row>
    <row r="11" spans="1:7" ht="15" customHeight="1">
      <c r="A11" s="448" t="s">
        <v>747</v>
      </c>
      <c r="B11" s="411">
        <v>210</v>
      </c>
      <c r="C11" s="411">
        <v>4642</v>
      </c>
      <c r="D11" s="411">
        <v>513</v>
      </c>
      <c r="E11" s="411">
        <v>10606</v>
      </c>
      <c r="F11" s="411">
        <v>440</v>
      </c>
      <c r="G11" s="411">
        <v>9649</v>
      </c>
    </row>
    <row r="12" spans="1:7" ht="15" customHeight="1">
      <c r="A12" s="449" t="s">
        <v>748</v>
      </c>
      <c r="B12" s="411">
        <v>387</v>
      </c>
      <c r="C12" s="411">
        <v>7721</v>
      </c>
      <c r="D12" s="411">
        <v>562</v>
      </c>
      <c r="E12" s="411">
        <v>11545</v>
      </c>
      <c r="F12" s="411">
        <v>580</v>
      </c>
      <c r="G12" s="411">
        <v>11946</v>
      </c>
    </row>
    <row r="13" spans="1:7" ht="15" customHeight="1">
      <c r="A13" s="448" t="s">
        <v>749</v>
      </c>
      <c r="B13" s="411">
        <v>319</v>
      </c>
      <c r="C13" s="411">
        <v>8565</v>
      </c>
      <c r="D13" s="411">
        <v>302</v>
      </c>
      <c r="E13" s="411">
        <v>7574</v>
      </c>
      <c r="F13" s="411">
        <v>288</v>
      </c>
      <c r="G13" s="411">
        <v>7955</v>
      </c>
    </row>
    <row r="14" spans="1:7" ht="15" customHeight="1">
      <c r="A14" s="449" t="s">
        <v>750</v>
      </c>
      <c r="B14" s="411">
        <v>534</v>
      </c>
      <c r="C14" s="411">
        <v>10405</v>
      </c>
      <c r="D14" s="411">
        <v>816</v>
      </c>
      <c r="E14" s="411">
        <v>7177</v>
      </c>
      <c r="F14" s="411">
        <v>1048</v>
      </c>
      <c r="G14" s="411">
        <v>19703</v>
      </c>
    </row>
    <row r="15" spans="1:7" ht="15" customHeight="1">
      <c r="A15" s="450" t="s">
        <v>62</v>
      </c>
      <c r="B15" s="451">
        <v>2469</v>
      </c>
      <c r="C15" s="451">
        <v>61210</v>
      </c>
      <c r="D15" s="451">
        <v>3680</v>
      </c>
      <c r="E15" s="451">
        <v>83667</v>
      </c>
      <c r="F15" s="451">
        <f>SUM(F7:F14)</f>
        <v>3827</v>
      </c>
      <c r="G15" s="451">
        <f>SUM(G7:G14)</f>
        <v>95205</v>
      </c>
    </row>
    <row r="16" spans="1:7" ht="15" customHeight="1">
      <c r="A16" s="452"/>
      <c r="B16" s="329"/>
      <c r="C16" s="329"/>
      <c r="D16" s="329"/>
      <c r="E16" s="329"/>
      <c r="G16" s="329" t="s">
        <v>751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14"/>
  <sheetViews>
    <sheetView zoomScale="110" zoomScaleNormal="110" workbookViewId="0"/>
  </sheetViews>
  <sheetFormatPr defaultColWidth="8.75" defaultRowHeight="15.75" customHeight="1"/>
  <cols>
    <col min="1" max="1" width="22.5" style="442" customWidth="1"/>
    <col min="2" max="7" width="10.625" style="442" customWidth="1"/>
    <col min="8" max="16384" width="8.75" style="442"/>
  </cols>
  <sheetData>
    <row r="1" spans="1:7" ht="15" customHeight="1">
      <c r="A1" s="475" t="s">
        <v>779</v>
      </c>
    </row>
    <row r="2" spans="1:7" ht="15" customHeight="1"/>
    <row r="3" spans="1:7" ht="15" customHeight="1">
      <c r="A3" s="453" t="s">
        <v>752</v>
      </c>
      <c r="B3" s="443"/>
      <c r="C3" s="443"/>
      <c r="D3" s="443"/>
      <c r="E3" s="443"/>
      <c r="G3" s="444" t="s">
        <v>28</v>
      </c>
    </row>
    <row r="4" spans="1:7" ht="15" customHeight="1">
      <c r="A4" s="646" t="s">
        <v>453</v>
      </c>
      <c r="B4" s="646" t="s">
        <v>137</v>
      </c>
      <c r="C4" s="647"/>
      <c r="D4" s="647" t="s">
        <v>138</v>
      </c>
      <c r="E4" s="647"/>
      <c r="F4" s="647" t="s">
        <v>139</v>
      </c>
      <c r="G4" s="648"/>
    </row>
    <row r="5" spans="1:7" ht="15" customHeight="1">
      <c r="A5" s="646"/>
      <c r="B5" s="445" t="s">
        <v>741</v>
      </c>
      <c r="C5" s="446" t="s">
        <v>742</v>
      </c>
      <c r="D5" s="446" t="s">
        <v>741</v>
      </c>
      <c r="E5" s="446" t="s">
        <v>742</v>
      </c>
      <c r="F5" s="446" t="s">
        <v>741</v>
      </c>
      <c r="G5" s="447" t="s">
        <v>742</v>
      </c>
    </row>
    <row r="6" spans="1:7" ht="15" customHeight="1">
      <c r="A6" s="449" t="s">
        <v>753</v>
      </c>
      <c r="B6" s="411">
        <v>4920</v>
      </c>
      <c r="C6" s="411">
        <v>23785</v>
      </c>
      <c r="D6" s="411">
        <v>6505</v>
      </c>
      <c r="E6" s="411">
        <v>30267</v>
      </c>
      <c r="F6" s="411">
        <v>6593</v>
      </c>
      <c r="G6" s="411">
        <v>29949</v>
      </c>
    </row>
    <row r="7" spans="1:7" ht="15" customHeight="1">
      <c r="A7" s="448" t="s">
        <v>754</v>
      </c>
      <c r="B7" s="411">
        <v>6458</v>
      </c>
      <c r="C7" s="411">
        <v>34629</v>
      </c>
      <c r="D7" s="411">
        <v>7871</v>
      </c>
      <c r="E7" s="411">
        <v>43220</v>
      </c>
      <c r="F7" s="411">
        <v>7422</v>
      </c>
      <c r="G7" s="411">
        <v>40885</v>
      </c>
    </row>
    <row r="8" spans="1:7" ht="15" customHeight="1">
      <c r="A8" s="449" t="s">
        <v>755</v>
      </c>
      <c r="B8" s="411">
        <v>683</v>
      </c>
      <c r="C8" s="411">
        <v>3568</v>
      </c>
      <c r="D8" s="411">
        <v>999</v>
      </c>
      <c r="E8" s="411">
        <v>5044</v>
      </c>
      <c r="F8" s="411">
        <v>968</v>
      </c>
      <c r="G8" s="411">
        <v>4907</v>
      </c>
    </row>
    <row r="9" spans="1:7" ht="15" customHeight="1">
      <c r="A9" s="448" t="s">
        <v>746</v>
      </c>
      <c r="B9" s="411">
        <v>927</v>
      </c>
      <c r="C9" s="411">
        <v>4956</v>
      </c>
      <c r="D9" s="411">
        <v>1070</v>
      </c>
      <c r="E9" s="411">
        <v>6223</v>
      </c>
      <c r="F9" s="411">
        <v>890</v>
      </c>
      <c r="G9" s="411">
        <v>4873</v>
      </c>
    </row>
    <row r="10" spans="1:7" ht="15" customHeight="1">
      <c r="A10" s="448" t="s">
        <v>756</v>
      </c>
      <c r="B10" s="411">
        <v>1914</v>
      </c>
      <c r="C10" s="411">
        <v>10607</v>
      </c>
      <c r="D10" s="411">
        <v>2571</v>
      </c>
      <c r="E10" s="411">
        <v>13836</v>
      </c>
      <c r="F10" s="411">
        <v>1521</v>
      </c>
      <c r="G10" s="411">
        <v>7997</v>
      </c>
    </row>
    <row r="11" spans="1:7" ht="15" customHeight="1">
      <c r="A11" s="449" t="s">
        <v>748</v>
      </c>
      <c r="B11" s="411">
        <v>6986</v>
      </c>
      <c r="C11" s="411">
        <v>36180</v>
      </c>
      <c r="D11" s="411">
        <v>8935</v>
      </c>
      <c r="E11" s="411">
        <v>42800</v>
      </c>
      <c r="F11" s="411">
        <v>8766</v>
      </c>
      <c r="G11" s="411">
        <v>42480</v>
      </c>
    </row>
    <row r="12" spans="1:7" ht="15" customHeight="1">
      <c r="A12" s="448" t="s">
        <v>749</v>
      </c>
      <c r="B12" s="411">
        <v>385</v>
      </c>
      <c r="C12" s="411">
        <v>1706</v>
      </c>
      <c r="D12" s="411">
        <v>575</v>
      </c>
      <c r="E12" s="411">
        <v>2594</v>
      </c>
      <c r="F12" s="411">
        <v>570</v>
      </c>
      <c r="G12" s="411">
        <v>2724</v>
      </c>
    </row>
    <row r="13" spans="1:7" ht="15" customHeight="1">
      <c r="A13" s="450" t="s">
        <v>62</v>
      </c>
      <c r="B13" s="451">
        <v>22273</v>
      </c>
      <c r="C13" s="451">
        <v>115431</v>
      </c>
      <c r="D13" s="451">
        <v>28526</v>
      </c>
      <c r="E13" s="451">
        <v>143984</v>
      </c>
      <c r="F13" s="451">
        <f>SUM(F6:F12)</f>
        <v>26730</v>
      </c>
      <c r="G13" s="451">
        <f>SUM(G6:G12)</f>
        <v>133815</v>
      </c>
    </row>
    <row r="14" spans="1:7" ht="15" customHeight="1">
      <c r="A14" s="452"/>
      <c r="B14" s="329"/>
      <c r="C14" s="329"/>
      <c r="D14" s="329"/>
      <c r="E14" s="329"/>
      <c r="G14" s="329" t="s">
        <v>751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G14"/>
  <sheetViews>
    <sheetView zoomScale="110" zoomScaleNormal="110" workbookViewId="0"/>
  </sheetViews>
  <sheetFormatPr defaultColWidth="8.75" defaultRowHeight="15.75" customHeight="1"/>
  <cols>
    <col min="1" max="1" width="22.5" style="454" customWidth="1"/>
    <col min="2" max="7" width="10.625" style="454" customWidth="1"/>
    <col min="8" max="16384" width="8.75" style="454"/>
  </cols>
  <sheetData>
    <row r="1" spans="1:7" s="477" customFormat="1" ht="15" customHeight="1">
      <c r="A1" s="475" t="s">
        <v>779</v>
      </c>
    </row>
    <row r="2" spans="1:7" s="477" customFormat="1" ht="15" customHeight="1"/>
    <row r="3" spans="1:7" ht="15" customHeight="1">
      <c r="A3" s="442" t="s">
        <v>757</v>
      </c>
      <c r="C3" s="329"/>
      <c r="E3" s="329"/>
      <c r="G3" s="455" t="s">
        <v>28</v>
      </c>
    </row>
    <row r="4" spans="1:7" ht="15" customHeight="1">
      <c r="A4" s="634" t="s">
        <v>453</v>
      </c>
      <c r="B4" s="646" t="s">
        <v>137</v>
      </c>
      <c r="C4" s="647"/>
      <c r="D4" s="647" t="s">
        <v>138</v>
      </c>
      <c r="E4" s="647"/>
      <c r="F4" s="647" t="s">
        <v>139</v>
      </c>
      <c r="G4" s="648"/>
    </row>
    <row r="5" spans="1:7" ht="15" customHeight="1">
      <c r="A5" s="649"/>
      <c r="B5" s="403" t="s">
        <v>758</v>
      </c>
      <c r="C5" s="456" t="s">
        <v>742</v>
      </c>
      <c r="D5" s="403" t="s">
        <v>758</v>
      </c>
      <c r="E5" s="456" t="s">
        <v>742</v>
      </c>
      <c r="F5" s="403" t="s">
        <v>758</v>
      </c>
      <c r="G5" s="456" t="s">
        <v>742</v>
      </c>
    </row>
    <row r="6" spans="1:7" ht="15" customHeight="1">
      <c r="A6" s="457" t="s">
        <v>759</v>
      </c>
      <c r="B6" s="458">
        <v>479</v>
      </c>
      <c r="C6" s="458">
        <v>15488</v>
      </c>
      <c r="D6" s="458">
        <v>205</v>
      </c>
      <c r="E6" s="458">
        <v>6008</v>
      </c>
      <c r="F6" s="459" t="s">
        <v>252</v>
      </c>
      <c r="G6" s="460" t="s">
        <v>10</v>
      </c>
    </row>
    <row r="7" spans="1:7" ht="15" customHeight="1">
      <c r="A7" s="457" t="s">
        <v>760</v>
      </c>
      <c r="B7" s="458">
        <v>522</v>
      </c>
      <c r="C7" s="458">
        <v>14994</v>
      </c>
      <c r="D7" s="458">
        <v>255</v>
      </c>
      <c r="E7" s="458">
        <v>6965</v>
      </c>
      <c r="F7" s="461" t="s">
        <v>10</v>
      </c>
      <c r="G7" s="461" t="s">
        <v>10</v>
      </c>
    </row>
    <row r="8" spans="1:7" ht="15" customHeight="1">
      <c r="A8" s="457" t="s">
        <v>761</v>
      </c>
      <c r="B8" s="458">
        <v>940</v>
      </c>
      <c r="C8" s="458">
        <v>22440</v>
      </c>
      <c r="D8" s="458">
        <v>1604</v>
      </c>
      <c r="E8" s="458">
        <v>40526</v>
      </c>
      <c r="F8" s="458">
        <v>1760</v>
      </c>
      <c r="G8" s="458">
        <v>46025</v>
      </c>
    </row>
    <row r="9" spans="1:7" ht="15" customHeight="1">
      <c r="A9" s="457" t="s">
        <v>762</v>
      </c>
      <c r="B9" s="458">
        <v>882</v>
      </c>
      <c r="C9" s="458">
        <v>18104</v>
      </c>
      <c r="D9" s="458">
        <v>1493</v>
      </c>
      <c r="E9" s="458">
        <v>34078</v>
      </c>
      <c r="F9" s="458">
        <v>1749</v>
      </c>
      <c r="G9" s="458">
        <v>38223</v>
      </c>
    </row>
    <row r="10" spans="1:7" ht="15" customHeight="1">
      <c r="A10" s="457" t="s">
        <v>763</v>
      </c>
      <c r="B10" s="458">
        <v>993</v>
      </c>
      <c r="C10" s="458">
        <v>24764</v>
      </c>
      <c r="D10" s="458">
        <v>1525</v>
      </c>
      <c r="E10" s="458">
        <v>37139</v>
      </c>
      <c r="F10" s="458">
        <v>1654</v>
      </c>
      <c r="G10" s="458">
        <v>40220</v>
      </c>
    </row>
    <row r="11" spans="1:7" ht="15" customHeight="1">
      <c r="A11" s="457" t="s">
        <v>764</v>
      </c>
      <c r="B11" s="462">
        <v>1953</v>
      </c>
      <c r="C11" s="462">
        <v>82536</v>
      </c>
      <c r="D11" s="462">
        <v>2453</v>
      </c>
      <c r="E11" s="462">
        <v>106400</v>
      </c>
      <c r="F11" s="462">
        <v>2689</v>
      </c>
      <c r="G11" s="462">
        <v>224534</v>
      </c>
    </row>
    <row r="12" spans="1:7" ht="15" customHeight="1">
      <c r="A12" s="463" t="s">
        <v>62</v>
      </c>
      <c r="B12" s="451">
        <v>5769</v>
      </c>
      <c r="C12" s="451">
        <v>178326</v>
      </c>
      <c r="D12" s="451">
        <v>7535</v>
      </c>
      <c r="E12" s="451">
        <v>231116</v>
      </c>
      <c r="F12" s="451">
        <f>SUM(F6:F11)</f>
        <v>7852</v>
      </c>
      <c r="G12" s="451">
        <f>SUM(G6:G11)</f>
        <v>349002</v>
      </c>
    </row>
    <row r="13" spans="1:7" ht="15" customHeight="1">
      <c r="A13" s="464" t="s">
        <v>765</v>
      </c>
      <c r="C13" s="329"/>
      <c r="E13" s="329"/>
    </row>
    <row r="14" spans="1:7" ht="15.75" customHeight="1">
      <c r="G14" s="329" t="s">
        <v>766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8"/>
  <sheetViews>
    <sheetView zoomScale="110" zoomScaleNormal="110" workbookViewId="0"/>
  </sheetViews>
  <sheetFormatPr defaultColWidth="9" defaultRowHeight="15.75" customHeight="1"/>
  <cols>
    <col min="1" max="1" width="22.5" style="454" customWidth="1"/>
    <col min="2" max="4" width="21.25" style="454" customWidth="1"/>
    <col min="5" max="16384" width="9" style="454"/>
  </cols>
  <sheetData>
    <row r="1" spans="1:4" s="477" customFormat="1" ht="15" customHeight="1">
      <c r="A1" s="475" t="s">
        <v>779</v>
      </c>
    </row>
    <row r="2" spans="1:4" s="477" customFormat="1" ht="15" customHeight="1"/>
    <row r="3" spans="1:4" ht="15" customHeight="1">
      <c r="A3" s="442" t="s">
        <v>767</v>
      </c>
      <c r="B3" s="465"/>
      <c r="C3" s="465"/>
      <c r="D3" s="444" t="s">
        <v>28</v>
      </c>
    </row>
    <row r="4" spans="1:4" ht="15" customHeight="1">
      <c r="A4" s="445" t="s">
        <v>453</v>
      </c>
      <c r="B4" s="447" t="s">
        <v>137</v>
      </c>
      <c r="C4" s="447" t="s">
        <v>138</v>
      </c>
      <c r="D4" s="447" t="s">
        <v>139</v>
      </c>
    </row>
    <row r="5" spans="1:4" ht="15" customHeight="1">
      <c r="A5" s="449" t="s">
        <v>768</v>
      </c>
      <c r="B5" s="466">
        <v>17355</v>
      </c>
      <c r="C5" s="466">
        <v>35509</v>
      </c>
      <c r="D5" s="466">
        <v>55878</v>
      </c>
    </row>
    <row r="6" spans="1:4" ht="15" customHeight="1">
      <c r="A6" s="449" t="s">
        <v>769</v>
      </c>
      <c r="B6" s="411">
        <v>8773</v>
      </c>
      <c r="C6" s="411">
        <v>20077</v>
      </c>
      <c r="D6" s="411">
        <v>29729</v>
      </c>
    </row>
    <row r="7" spans="1:4" ht="15" customHeight="1">
      <c r="A7" s="450" t="s">
        <v>62</v>
      </c>
      <c r="B7" s="451">
        <v>26128</v>
      </c>
      <c r="C7" s="451">
        <v>55586</v>
      </c>
      <c r="D7" s="451">
        <f>SUM(D5:D6)</f>
        <v>85607</v>
      </c>
    </row>
    <row r="8" spans="1:4" ht="15" customHeight="1">
      <c r="A8" s="467"/>
      <c r="B8" s="467"/>
      <c r="C8" s="467"/>
      <c r="D8" s="329" t="s">
        <v>766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G15"/>
  <sheetViews>
    <sheetView zoomScale="110" zoomScaleNormal="110" workbookViewId="0"/>
  </sheetViews>
  <sheetFormatPr defaultColWidth="8.875" defaultRowHeight="15" customHeight="1"/>
  <cols>
    <col min="1" max="1" width="22.5" style="453" customWidth="1"/>
    <col min="2" max="7" width="10.625" style="453" customWidth="1"/>
    <col min="8" max="16384" width="8.875" style="453"/>
  </cols>
  <sheetData>
    <row r="1" spans="1:7" ht="15" customHeight="1">
      <c r="A1" s="478" t="s">
        <v>779</v>
      </c>
    </row>
    <row r="3" spans="1:7" ht="15" customHeight="1">
      <c r="A3" s="453" t="s">
        <v>770</v>
      </c>
      <c r="C3" s="443"/>
      <c r="D3" s="443"/>
      <c r="E3" s="443"/>
      <c r="G3" s="444" t="s">
        <v>452</v>
      </c>
    </row>
    <row r="4" spans="1:7" ht="15" customHeight="1">
      <c r="A4" s="650" t="s">
        <v>573</v>
      </c>
      <c r="B4" s="646" t="s">
        <v>137</v>
      </c>
      <c r="C4" s="647"/>
      <c r="D4" s="647" t="s">
        <v>138</v>
      </c>
      <c r="E4" s="647"/>
      <c r="F4" s="647" t="s">
        <v>139</v>
      </c>
      <c r="G4" s="648"/>
    </row>
    <row r="5" spans="1:7" ht="15" customHeight="1">
      <c r="A5" s="651"/>
      <c r="B5" s="445" t="s">
        <v>741</v>
      </c>
      <c r="C5" s="446" t="s">
        <v>742</v>
      </c>
      <c r="D5" s="446" t="s">
        <v>741</v>
      </c>
      <c r="E5" s="446" t="s">
        <v>742</v>
      </c>
      <c r="F5" s="446" t="s">
        <v>741</v>
      </c>
      <c r="G5" s="447" t="s">
        <v>742</v>
      </c>
    </row>
    <row r="6" spans="1:7" ht="30" customHeight="1">
      <c r="A6" s="449" t="s">
        <v>771</v>
      </c>
      <c r="B6" s="411">
        <v>343</v>
      </c>
      <c r="C6" s="411">
        <v>4399</v>
      </c>
      <c r="D6" s="411">
        <v>349</v>
      </c>
      <c r="E6" s="411">
        <v>6039</v>
      </c>
      <c r="F6" s="411">
        <v>360</v>
      </c>
      <c r="G6" s="411">
        <v>5974</v>
      </c>
    </row>
    <row r="7" spans="1:7" ht="30" customHeight="1">
      <c r="A7" s="449" t="s">
        <v>772</v>
      </c>
      <c r="B7" s="411">
        <v>620</v>
      </c>
      <c r="C7" s="411">
        <v>30315</v>
      </c>
      <c r="D7" s="411">
        <v>829</v>
      </c>
      <c r="E7" s="411">
        <v>38133</v>
      </c>
      <c r="F7" s="411">
        <v>734</v>
      </c>
      <c r="G7" s="411">
        <v>38994</v>
      </c>
    </row>
    <row r="8" spans="1:7" ht="30" customHeight="1">
      <c r="A8" s="449" t="s">
        <v>773</v>
      </c>
      <c r="B8" s="411">
        <v>1079</v>
      </c>
      <c r="C8" s="411">
        <v>9635</v>
      </c>
      <c r="D8" s="411">
        <v>1525</v>
      </c>
      <c r="E8" s="411">
        <v>13065</v>
      </c>
      <c r="F8" s="411">
        <v>1565</v>
      </c>
      <c r="G8" s="411">
        <v>4483</v>
      </c>
    </row>
    <row r="9" spans="1:7" ht="30" customHeight="1">
      <c r="A9" s="449" t="s">
        <v>774</v>
      </c>
      <c r="B9" s="411">
        <v>658</v>
      </c>
      <c r="C9" s="411">
        <v>14425</v>
      </c>
      <c r="D9" s="411">
        <v>993</v>
      </c>
      <c r="E9" s="411">
        <v>21082</v>
      </c>
      <c r="F9" s="411">
        <v>1093</v>
      </c>
      <c r="G9" s="411">
        <v>38086</v>
      </c>
    </row>
    <row r="10" spans="1:7" ht="30" customHeight="1">
      <c r="A10" s="449" t="s">
        <v>775</v>
      </c>
      <c r="B10" s="411">
        <v>2330</v>
      </c>
      <c r="C10" s="411">
        <v>9719</v>
      </c>
      <c r="D10" s="411">
        <v>12902</v>
      </c>
      <c r="E10" s="411">
        <v>15050</v>
      </c>
      <c r="F10" s="411">
        <v>13428</v>
      </c>
      <c r="G10" s="411">
        <v>16481</v>
      </c>
    </row>
    <row r="11" spans="1:7" ht="30" customHeight="1">
      <c r="A11" s="449" t="s">
        <v>776</v>
      </c>
      <c r="B11" s="411">
        <v>6</v>
      </c>
      <c r="C11" s="411">
        <v>25</v>
      </c>
      <c r="D11" s="411">
        <v>1</v>
      </c>
      <c r="E11" s="411">
        <v>80</v>
      </c>
      <c r="F11" s="411">
        <v>35</v>
      </c>
      <c r="G11" s="411">
        <v>300</v>
      </c>
    </row>
    <row r="12" spans="1:7" ht="30" customHeight="1">
      <c r="A12" s="449" t="s">
        <v>777</v>
      </c>
      <c r="B12" s="411">
        <v>131</v>
      </c>
      <c r="C12" s="411">
        <v>26142</v>
      </c>
      <c r="D12" s="411">
        <v>271</v>
      </c>
      <c r="E12" s="411">
        <v>45796</v>
      </c>
      <c r="F12" s="411">
        <v>256</v>
      </c>
      <c r="G12" s="411">
        <v>54268</v>
      </c>
    </row>
    <row r="13" spans="1:7" ht="30" customHeight="1">
      <c r="A13" s="449" t="s">
        <v>778</v>
      </c>
      <c r="B13" s="411">
        <v>1019</v>
      </c>
      <c r="C13" s="411">
        <v>26661</v>
      </c>
      <c r="D13" s="411">
        <v>1531</v>
      </c>
      <c r="E13" s="411">
        <v>39233</v>
      </c>
      <c r="F13" s="411">
        <v>1519</v>
      </c>
      <c r="G13" s="411">
        <v>41536</v>
      </c>
    </row>
    <row r="14" spans="1:7" ht="15" customHeight="1">
      <c r="A14" s="450" t="s">
        <v>62</v>
      </c>
      <c r="B14" s="468">
        <v>6186</v>
      </c>
      <c r="C14" s="468">
        <v>121321</v>
      </c>
      <c r="D14" s="468">
        <v>18401</v>
      </c>
      <c r="E14" s="468">
        <v>178478</v>
      </c>
      <c r="F14" s="468">
        <f>SUM(F6:F13)</f>
        <v>18990</v>
      </c>
      <c r="G14" s="468">
        <f>SUM(G6:G13)</f>
        <v>200122</v>
      </c>
    </row>
    <row r="15" spans="1:7" ht="15" customHeight="1">
      <c r="B15" s="443"/>
      <c r="C15" s="469"/>
      <c r="D15" s="469"/>
      <c r="E15" s="469"/>
      <c r="G15" s="469" t="s">
        <v>766</v>
      </c>
    </row>
  </sheetData>
  <mergeCells count="4">
    <mergeCell ref="A4:A5"/>
    <mergeCell ref="B4:C4"/>
    <mergeCell ref="D4:E4"/>
    <mergeCell ref="F4:G4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"/>
  <sheetViews>
    <sheetView zoomScale="110" zoomScaleNormal="110" workbookViewId="0">
      <selection activeCell="D27" sqref="D27"/>
    </sheetView>
  </sheetViews>
  <sheetFormatPr defaultColWidth="7.75" defaultRowHeight="15" customHeight="1"/>
  <cols>
    <col min="1" max="1" width="11.25" style="40" customWidth="1"/>
    <col min="2" max="3" width="8.75" style="40" customWidth="1"/>
    <col min="4" max="6" width="8.125" style="40" customWidth="1"/>
    <col min="7" max="7" width="8.75" style="40" customWidth="1"/>
    <col min="8" max="10" width="8.125" style="40" customWidth="1"/>
    <col min="11" max="16384" width="7.75" style="40"/>
  </cols>
  <sheetData>
    <row r="1" spans="1:10" ht="15" customHeight="1">
      <c r="A1" s="470" t="s">
        <v>779</v>
      </c>
    </row>
    <row r="3" spans="1:10" ht="15" customHeight="1">
      <c r="A3" s="1" t="s">
        <v>47</v>
      </c>
    </row>
    <row r="4" spans="1:10" s="38" customFormat="1" ht="15" customHeight="1">
      <c r="A4" s="4" t="s">
        <v>27</v>
      </c>
      <c r="B4" s="54"/>
      <c r="J4" s="5" t="s">
        <v>28</v>
      </c>
    </row>
    <row r="5" spans="1:10" s="38" customFormat="1" ht="15" customHeight="1">
      <c r="A5" s="498" t="s">
        <v>29</v>
      </c>
      <c r="B5" s="483" t="s">
        <v>48</v>
      </c>
      <c r="C5" s="483" t="s">
        <v>33</v>
      </c>
      <c r="D5" s="485" t="s">
        <v>49</v>
      </c>
      <c r="E5" s="486"/>
      <c r="F5" s="500"/>
      <c r="G5" s="501" t="s">
        <v>50</v>
      </c>
      <c r="H5" s="485" t="s">
        <v>51</v>
      </c>
      <c r="I5" s="486"/>
      <c r="J5" s="486"/>
    </row>
    <row r="6" spans="1:10" s="38" customFormat="1" ht="15" customHeight="1">
      <c r="A6" s="499"/>
      <c r="B6" s="496"/>
      <c r="C6" s="496"/>
      <c r="D6" s="55" t="s">
        <v>35</v>
      </c>
      <c r="E6" s="55" t="s">
        <v>36</v>
      </c>
      <c r="F6" s="55" t="s">
        <v>37</v>
      </c>
      <c r="G6" s="502"/>
      <c r="H6" s="42" t="s">
        <v>35</v>
      </c>
      <c r="I6" s="55" t="s">
        <v>36</v>
      </c>
      <c r="J6" s="55" t="s">
        <v>37</v>
      </c>
    </row>
    <row r="7" spans="1:10" s="38" customFormat="1" ht="15" customHeight="1">
      <c r="A7" s="56" t="s">
        <v>44</v>
      </c>
      <c r="B7" s="57">
        <v>30</v>
      </c>
      <c r="C7" s="44">
        <v>613</v>
      </c>
      <c r="D7" s="44">
        <v>17719</v>
      </c>
      <c r="E7" s="44">
        <v>8984</v>
      </c>
      <c r="F7" s="44">
        <v>8735</v>
      </c>
      <c r="G7" s="58">
        <v>28.905383360522023</v>
      </c>
      <c r="H7" s="44">
        <v>880</v>
      </c>
      <c r="I7" s="44">
        <v>325</v>
      </c>
      <c r="J7" s="44">
        <v>555</v>
      </c>
    </row>
    <row r="8" spans="1:10" s="38" customFormat="1" ht="15" customHeight="1">
      <c r="A8" s="59">
        <v>4</v>
      </c>
      <c r="B8" s="57">
        <v>29</v>
      </c>
      <c r="C8" s="44">
        <v>638</v>
      </c>
      <c r="D8" s="44">
        <v>17538</v>
      </c>
      <c r="E8" s="44">
        <v>8914</v>
      </c>
      <c r="F8" s="44">
        <v>8624</v>
      </c>
      <c r="G8" s="58">
        <v>27.5</v>
      </c>
      <c r="H8" s="44">
        <v>903</v>
      </c>
      <c r="I8" s="44">
        <v>330</v>
      </c>
      <c r="J8" s="44">
        <v>573</v>
      </c>
    </row>
    <row r="9" spans="1:10" s="38" customFormat="1" ht="15" customHeight="1">
      <c r="A9" s="59">
        <v>5</v>
      </c>
      <c r="B9" s="57">
        <v>29</v>
      </c>
      <c r="C9" s="44">
        <v>649</v>
      </c>
      <c r="D9" s="44">
        <f>SUM(E9:F9)</f>
        <v>17333</v>
      </c>
      <c r="E9" s="44">
        <v>8782</v>
      </c>
      <c r="F9" s="44">
        <v>8551</v>
      </c>
      <c r="G9" s="58">
        <f>IFERROR(D9/C9,0)</f>
        <v>26.70724191063174</v>
      </c>
      <c r="H9" s="44">
        <f>SUM(I9:J9)</f>
        <v>944</v>
      </c>
      <c r="I9" s="44">
        <v>340</v>
      </c>
      <c r="J9" s="44">
        <v>604</v>
      </c>
    </row>
    <row r="10" spans="1:10" s="38" customFormat="1" ht="15" customHeight="1">
      <c r="A10" s="22"/>
      <c r="B10" s="22"/>
      <c r="C10" s="22"/>
      <c r="D10" s="22"/>
      <c r="E10" s="22"/>
      <c r="F10" s="22"/>
      <c r="G10" s="22"/>
      <c r="H10" s="22"/>
      <c r="I10" s="22"/>
      <c r="J10" s="23" t="s">
        <v>52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8"/>
  <sheetViews>
    <sheetView zoomScale="110" zoomScaleNormal="110" workbookViewId="0"/>
  </sheetViews>
  <sheetFormatPr defaultColWidth="8.875" defaultRowHeight="15" customHeight="1"/>
  <cols>
    <col min="1" max="1" width="2.5" style="40" customWidth="1"/>
    <col min="2" max="2" width="12.125" style="40" customWidth="1"/>
    <col min="3" max="3" width="7" style="40" customWidth="1"/>
    <col min="4" max="4" width="6.125" style="40" bestFit="1" customWidth="1"/>
    <col min="5" max="5" width="7.375" style="40" customWidth="1"/>
    <col min="6" max="6" width="5.75" style="40" customWidth="1"/>
    <col min="7" max="7" width="7.375" style="40" customWidth="1"/>
    <col min="8" max="8" width="5.25" style="40" customWidth="1"/>
    <col min="9" max="9" width="6.125" style="40" customWidth="1"/>
    <col min="10" max="10" width="5" style="40" customWidth="1"/>
    <col min="11" max="12" width="7.25" style="40" customWidth="1"/>
    <col min="13" max="13" width="7.375" style="40" customWidth="1"/>
    <col min="14" max="16384" width="8.875" style="40"/>
  </cols>
  <sheetData>
    <row r="1" spans="1:13" ht="15" customHeight="1">
      <c r="A1" s="470" t="s">
        <v>779</v>
      </c>
    </row>
    <row r="3" spans="1:13" ht="15" customHeight="1">
      <c r="A3" s="1" t="s">
        <v>53</v>
      </c>
      <c r="K3" s="60"/>
    </row>
    <row r="4" spans="1:13" s="38" customFormat="1" ht="15" customHeight="1">
      <c r="A4" s="61" t="s">
        <v>54</v>
      </c>
      <c r="B4" s="54"/>
      <c r="E4" s="62"/>
      <c r="F4" s="63"/>
      <c r="J4" s="54"/>
    </row>
    <row r="5" spans="1:13" s="38" customFormat="1" ht="15" customHeight="1">
      <c r="A5" s="479" t="s">
        <v>55</v>
      </c>
      <c r="B5" s="484"/>
      <c r="C5" s="485" t="s">
        <v>56</v>
      </c>
      <c r="D5" s="486"/>
      <c r="E5" s="486"/>
      <c r="F5" s="486"/>
      <c r="G5" s="486"/>
      <c r="H5" s="500"/>
      <c r="I5" s="483" t="s">
        <v>33</v>
      </c>
      <c r="J5" s="484"/>
      <c r="K5" s="485" t="s">
        <v>57</v>
      </c>
      <c r="L5" s="486"/>
      <c r="M5" s="486"/>
    </row>
    <row r="6" spans="1:13" s="38" customFormat="1" ht="30" customHeight="1">
      <c r="A6" s="504"/>
      <c r="B6" s="505"/>
      <c r="C6" s="485" t="s">
        <v>35</v>
      </c>
      <c r="D6" s="500"/>
      <c r="E6" s="485" t="s">
        <v>36</v>
      </c>
      <c r="F6" s="500"/>
      <c r="G6" s="485" t="s">
        <v>37</v>
      </c>
      <c r="H6" s="500"/>
      <c r="I6" s="506" t="s">
        <v>58</v>
      </c>
      <c r="J6" s="507"/>
      <c r="K6" s="64" t="s">
        <v>59</v>
      </c>
      <c r="L6" s="65" t="s">
        <v>60</v>
      </c>
      <c r="M6" s="66" t="s">
        <v>61</v>
      </c>
    </row>
    <row r="7" spans="1:13" s="38" customFormat="1" ht="15" customHeight="1">
      <c r="A7" s="503" t="s">
        <v>62</v>
      </c>
      <c r="B7" s="482"/>
      <c r="C7" s="67">
        <f t="shared" ref="C7:J7" si="0">SUM(C8:C36)</f>
        <v>17333</v>
      </c>
      <c r="D7" s="68">
        <f t="shared" si="0"/>
        <v>498</v>
      </c>
      <c r="E7" s="67">
        <f t="shared" si="0"/>
        <v>8782</v>
      </c>
      <c r="F7" s="68">
        <f t="shared" si="0"/>
        <v>354</v>
      </c>
      <c r="G7" s="67">
        <f t="shared" si="0"/>
        <v>8551</v>
      </c>
      <c r="H7" s="68">
        <f t="shared" si="0"/>
        <v>144</v>
      </c>
      <c r="I7" s="67">
        <f t="shared" si="0"/>
        <v>649</v>
      </c>
      <c r="J7" s="68">
        <f t="shared" si="0"/>
        <v>88</v>
      </c>
      <c r="K7" s="69">
        <f>IFERROR(AVERAGE(K8:K36),0)</f>
        <v>39.251838287079643</v>
      </c>
      <c r="L7" s="69">
        <f>IFERROR(AVERAGE(L8:L36),0)</f>
        <v>11.182719026215196</v>
      </c>
      <c r="M7" s="69">
        <f>IFERROR(AVERAGE(M8:M36),0)</f>
        <v>1.7563979002678112</v>
      </c>
    </row>
    <row r="8" spans="1:13" s="38" customFormat="1" ht="15" customHeight="1">
      <c r="A8" s="38">
        <v>1</v>
      </c>
      <c r="B8" s="70" t="s">
        <v>63</v>
      </c>
      <c r="C8" s="71">
        <f>SUM(E8+G8)</f>
        <v>751</v>
      </c>
      <c r="D8" s="72">
        <f>SUM(F8+H8)</f>
        <v>15</v>
      </c>
      <c r="E8" s="73">
        <v>379</v>
      </c>
      <c r="F8" s="72">
        <v>11</v>
      </c>
      <c r="G8" s="73">
        <v>372</v>
      </c>
      <c r="H8" s="72">
        <v>4</v>
      </c>
      <c r="I8" s="74">
        <v>26</v>
      </c>
      <c r="J8" s="75">
        <v>2</v>
      </c>
      <c r="K8" s="76">
        <v>16.246338215712385</v>
      </c>
      <c r="L8" s="76">
        <v>7.6844207723035955</v>
      </c>
      <c r="M8" s="76">
        <v>1.1398135818908122</v>
      </c>
    </row>
    <row r="9" spans="1:13" s="38" customFormat="1" ht="15" customHeight="1">
      <c r="A9" s="38">
        <v>2</v>
      </c>
      <c r="B9" s="70" t="s">
        <v>64</v>
      </c>
      <c r="C9" s="71">
        <f t="shared" ref="C9:D36" si="1">SUM(E9+G9)</f>
        <v>388</v>
      </c>
      <c r="D9" s="72">
        <f t="shared" si="1"/>
        <v>12</v>
      </c>
      <c r="E9" s="73">
        <v>203</v>
      </c>
      <c r="F9" s="77">
        <v>9</v>
      </c>
      <c r="G9" s="78">
        <v>185</v>
      </c>
      <c r="H9" s="77">
        <v>3</v>
      </c>
      <c r="I9" s="74">
        <v>15</v>
      </c>
      <c r="J9" s="79">
        <v>3</v>
      </c>
      <c r="K9" s="76">
        <v>46.201030927835049</v>
      </c>
      <c r="L9" s="76">
        <v>16.056701030927837</v>
      </c>
      <c r="M9" s="76">
        <v>2.0257731958762886</v>
      </c>
    </row>
    <row r="10" spans="1:13" s="38" customFormat="1" ht="15" customHeight="1">
      <c r="A10" s="38">
        <v>3</v>
      </c>
      <c r="B10" s="70" t="s">
        <v>65</v>
      </c>
      <c r="C10" s="71">
        <f t="shared" si="1"/>
        <v>187</v>
      </c>
      <c r="D10" s="72">
        <f t="shared" si="1"/>
        <v>3</v>
      </c>
      <c r="E10" s="73">
        <v>104</v>
      </c>
      <c r="F10" s="72">
        <v>2</v>
      </c>
      <c r="G10" s="78">
        <v>83</v>
      </c>
      <c r="H10" s="72">
        <v>1</v>
      </c>
      <c r="I10" s="74">
        <v>9</v>
      </c>
      <c r="J10" s="79">
        <v>1</v>
      </c>
      <c r="K10" s="76">
        <v>98.780748663101605</v>
      </c>
      <c r="L10" s="76">
        <v>17.834224598930483</v>
      </c>
      <c r="M10" s="76">
        <v>3.1978609625668448</v>
      </c>
    </row>
    <row r="11" spans="1:13" s="38" customFormat="1" ht="15" customHeight="1">
      <c r="A11" s="38">
        <v>4</v>
      </c>
      <c r="B11" s="70" t="s">
        <v>66</v>
      </c>
      <c r="C11" s="71">
        <f t="shared" si="1"/>
        <v>445</v>
      </c>
      <c r="D11" s="72">
        <f t="shared" si="1"/>
        <v>10</v>
      </c>
      <c r="E11" s="73">
        <v>221</v>
      </c>
      <c r="F11" s="77">
        <v>6</v>
      </c>
      <c r="G11" s="78">
        <v>224</v>
      </c>
      <c r="H11" s="77">
        <v>4</v>
      </c>
      <c r="I11" s="74">
        <v>17</v>
      </c>
      <c r="J11" s="79">
        <v>2</v>
      </c>
      <c r="K11" s="76">
        <v>31.874157303370787</v>
      </c>
      <c r="L11" s="76">
        <v>11.460674157303371</v>
      </c>
      <c r="M11" s="76">
        <v>1.4629213483146069</v>
      </c>
    </row>
    <row r="12" spans="1:13" s="38" customFormat="1" ht="15" customHeight="1">
      <c r="A12" s="38">
        <v>5</v>
      </c>
      <c r="B12" s="70" t="s">
        <v>67</v>
      </c>
      <c r="C12" s="71">
        <f t="shared" si="1"/>
        <v>513</v>
      </c>
      <c r="D12" s="72">
        <f t="shared" si="1"/>
        <v>21</v>
      </c>
      <c r="E12" s="73">
        <v>265</v>
      </c>
      <c r="F12" s="77">
        <v>13</v>
      </c>
      <c r="G12" s="78">
        <v>248</v>
      </c>
      <c r="H12" s="77">
        <v>8</v>
      </c>
      <c r="I12" s="74">
        <v>22</v>
      </c>
      <c r="J12" s="79">
        <v>4</v>
      </c>
      <c r="K12" s="76">
        <v>35.633528265107209</v>
      </c>
      <c r="L12" s="76">
        <v>10.635477582846004</v>
      </c>
      <c r="M12" s="76">
        <v>1.5867446393762183</v>
      </c>
    </row>
    <row r="13" spans="1:13" s="38" customFormat="1" ht="15" customHeight="1">
      <c r="A13" s="38">
        <v>6</v>
      </c>
      <c r="B13" s="70" t="s">
        <v>68</v>
      </c>
      <c r="C13" s="71">
        <f t="shared" si="1"/>
        <v>451</v>
      </c>
      <c r="D13" s="72">
        <f t="shared" si="1"/>
        <v>20</v>
      </c>
      <c r="E13" s="73">
        <v>222</v>
      </c>
      <c r="F13" s="72">
        <v>13</v>
      </c>
      <c r="G13" s="78">
        <v>229</v>
      </c>
      <c r="H13" s="72">
        <v>7</v>
      </c>
      <c r="I13" s="74">
        <v>19</v>
      </c>
      <c r="J13" s="75">
        <v>3</v>
      </c>
      <c r="K13" s="76">
        <v>46.031042128603104</v>
      </c>
      <c r="L13" s="76">
        <v>11.698447893569845</v>
      </c>
      <c r="M13" s="76">
        <v>1.5188470066518847</v>
      </c>
    </row>
    <row r="14" spans="1:13" s="38" customFormat="1" ht="15" customHeight="1">
      <c r="A14" s="38">
        <v>7</v>
      </c>
      <c r="B14" s="70" t="s">
        <v>69</v>
      </c>
      <c r="C14" s="71">
        <f t="shared" si="1"/>
        <v>692</v>
      </c>
      <c r="D14" s="72">
        <f t="shared" si="1"/>
        <v>22</v>
      </c>
      <c r="E14" s="73">
        <v>355</v>
      </c>
      <c r="F14" s="77">
        <v>16</v>
      </c>
      <c r="G14" s="78">
        <v>337</v>
      </c>
      <c r="H14" s="77">
        <v>6</v>
      </c>
      <c r="I14" s="74">
        <v>26</v>
      </c>
      <c r="J14" s="79">
        <v>4</v>
      </c>
      <c r="K14" s="76">
        <v>25.291907514450866</v>
      </c>
      <c r="L14" s="76">
        <v>9.3713872832369951</v>
      </c>
      <c r="M14" s="76">
        <v>1.6329479768786128</v>
      </c>
    </row>
    <row r="15" spans="1:13" s="38" customFormat="1" ht="15" customHeight="1">
      <c r="A15" s="38">
        <v>8</v>
      </c>
      <c r="B15" s="70" t="s">
        <v>70</v>
      </c>
      <c r="C15" s="71">
        <f t="shared" si="1"/>
        <v>1097</v>
      </c>
      <c r="D15" s="72">
        <f t="shared" si="1"/>
        <v>20</v>
      </c>
      <c r="E15" s="73">
        <v>535</v>
      </c>
      <c r="F15" s="72">
        <v>16</v>
      </c>
      <c r="G15" s="78">
        <v>562</v>
      </c>
      <c r="H15" s="72">
        <v>4</v>
      </c>
      <c r="I15" s="74">
        <v>37</v>
      </c>
      <c r="J15" s="79">
        <v>3</v>
      </c>
      <c r="K15" s="76">
        <v>19.756608933454878</v>
      </c>
      <c r="L15" s="76">
        <v>4.1777575205104833</v>
      </c>
      <c r="M15" s="76">
        <v>0.71467639015496809</v>
      </c>
    </row>
    <row r="16" spans="1:13" s="38" customFormat="1" ht="15" customHeight="1">
      <c r="A16" s="38">
        <v>9</v>
      </c>
      <c r="B16" s="70" t="s">
        <v>71</v>
      </c>
      <c r="C16" s="71">
        <f t="shared" si="1"/>
        <v>172</v>
      </c>
      <c r="D16" s="72">
        <f t="shared" si="1"/>
        <v>5</v>
      </c>
      <c r="E16" s="73">
        <v>73</v>
      </c>
      <c r="F16" s="77">
        <v>4</v>
      </c>
      <c r="G16" s="78">
        <v>99</v>
      </c>
      <c r="H16" s="77">
        <v>1</v>
      </c>
      <c r="I16" s="74">
        <v>8</v>
      </c>
      <c r="J16" s="79">
        <v>1</v>
      </c>
      <c r="K16" s="76">
        <v>98.063953488372093</v>
      </c>
      <c r="L16" s="76">
        <v>26.005813953488371</v>
      </c>
      <c r="M16" s="76">
        <v>7.7441860465116283</v>
      </c>
    </row>
    <row r="17" spans="1:13" s="38" customFormat="1" ht="15" customHeight="1">
      <c r="A17" s="38">
        <v>10</v>
      </c>
      <c r="B17" s="70" t="s">
        <v>72</v>
      </c>
      <c r="C17" s="71">
        <f t="shared" si="1"/>
        <v>1035</v>
      </c>
      <c r="D17" s="72">
        <f t="shared" si="1"/>
        <v>0</v>
      </c>
      <c r="E17" s="73">
        <v>525</v>
      </c>
      <c r="F17" s="72">
        <v>0</v>
      </c>
      <c r="G17" s="78">
        <v>510</v>
      </c>
      <c r="H17" s="72">
        <v>0</v>
      </c>
      <c r="I17" s="74">
        <v>32</v>
      </c>
      <c r="J17" s="75">
        <v>0</v>
      </c>
      <c r="K17" s="76">
        <v>15.613526570048309</v>
      </c>
      <c r="L17" s="76">
        <v>5.0492753623188404</v>
      </c>
      <c r="M17" s="76">
        <v>0.47826086956521741</v>
      </c>
    </row>
    <row r="18" spans="1:13" s="38" customFormat="1" ht="15" customHeight="1">
      <c r="A18" s="38">
        <v>11</v>
      </c>
      <c r="B18" s="70" t="s">
        <v>73</v>
      </c>
      <c r="C18" s="71">
        <f t="shared" si="1"/>
        <v>871</v>
      </c>
      <c r="D18" s="72">
        <f t="shared" si="1"/>
        <v>7</v>
      </c>
      <c r="E18" s="73">
        <v>434</v>
      </c>
      <c r="F18" s="72">
        <v>3</v>
      </c>
      <c r="G18" s="78">
        <v>437</v>
      </c>
      <c r="H18" s="72">
        <v>4</v>
      </c>
      <c r="I18" s="74">
        <v>28</v>
      </c>
      <c r="J18" s="75">
        <v>1</v>
      </c>
      <c r="K18" s="76">
        <v>26.619977037887487</v>
      </c>
      <c r="L18" s="76">
        <v>9.3352468427095285</v>
      </c>
      <c r="M18" s="76">
        <v>1.1699196326061998</v>
      </c>
    </row>
    <row r="19" spans="1:13" s="38" customFormat="1" ht="15" customHeight="1">
      <c r="A19" s="38">
        <v>12</v>
      </c>
      <c r="B19" s="70" t="s">
        <v>74</v>
      </c>
      <c r="C19" s="71">
        <f t="shared" si="1"/>
        <v>535</v>
      </c>
      <c r="D19" s="72">
        <f t="shared" si="1"/>
        <v>18</v>
      </c>
      <c r="E19" s="73">
        <v>277</v>
      </c>
      <c r="F19" s="72">
        <v>15</v>
      </c>
      <c r="G19" s="78">
        <v>258</v>
      </c>
      <c r="H19" s="72">
        <v>3</v>
      </c>
      <c r="I19" s="74">
        <v>21</v>
      </c>
      <c r="J19" s="75">
        <v>3</v>
      </c>
      <c r="K19" s="76">
        <v>40.514018691588788</v>
      </c>
      <c r="L19" s="76">
        <v>11.480373831775701</v>
      </c>
      <c r="M19" s="76">
        <v>1.2728971962616822</v>
      </c>
    </row>
    <row r="20" spans="1:13" s="38" customFormat="1" ht="15" customHeight="1">
      <c r="A20" s="38">
        <v>13</v>
      </c>
      <c r="B20" s="80" t="s">
        <v>75</v>
      </c>
      <c r="C20" s="71">
        <f t="shared" si="1"/>
        <v>515</v>
      </c>
      <c r="D20" s="72">
        <f t="shared" si="1"/>
        <v>16</v>
      </c>
      <c r="E20" s="73">
        <v>273</v>
      </c>
      <c r="F20" s="72">
        <v>12</v>
      </c>
      <c r="G20" s="78">
        <v>242</v>
      </c>
      <c r="H20" s="72">
        <v>4</v>
      </c>
      <c r="I20" s="74">
        <v>20</v>
      </c>
      <c r="J20" s="75">
        <v>3</v>
      </c>
      <c r="K20" s="76">
        <v>44.59417475728155</v>
      </c>
      <c r="L20" s="76">
        <v>12.357281553398058</v>
      </c>
      <c r="M20" s="76">
        <v>1.5864077669902912</v>
      </c>
    </row>
    <row r="21" spans="1:13" s="38" customFormat="1" ht="15" customHeight="1">
      <c r="A21" s="38">
        <v>14</v>
      </c>
      <c r="B21" s="70" t="s">
        <v>76</v>
      </c>
      <c r="C21" s="71">
        <f t="shared" si="1"/>
        <v>520</v>
      </c>
      <c r="D21" s="72">
        <f t="shared" si="1"/>
        <v>40</v>
      </c>
      <c r="E21" s="73">
        <v>259</v>
      </c>
      <c r="F21" s="77">
        <v>27</v>
      </c>
      <c r="G21" s="78">
        <v>261</v>
      </c>
      <c r="H21" s="77">
        <v>13</v>
      </c>
      <c r="I21" s="74">
        <v>24</v>
      </c>
      <c r="J21" s="79">
        <v>6</v>
      </c>
      <c r="K21" s="76">
        <v>37.83653846153846</v>
      </c>
      <c r="L21" s="76">
        <v>10.771153846153846</v>
      </c>
      <c r="M21" s="76">
        <v>1.5326923076923078</v>
      </c>
    </row>
    <row r="22" spans="1:13" s="38" customFormat="1" ht="15" customHeight="1">
      <c r="A22" s="38">
        <v>15</v>
      </c>
      <c r="B22" s="70" t="s">
        <v>77</v>
      </c>
      <c r="C22" s="71">
        <f t="shared" si="1"/>
        <v>552</v>
      </c>
      <c r="D22" s="72">
        <f t="shared" si="1"/>
        <v>25</v>
      </c>
      <c r="E22" s="73">
        <v>303</v>
      </c>
      <c r="F22" s="77">
        <v>15</v>
      </c>
      <c r="G22" s="78">
        <v>249</v>
      </c>
      <c r="H22" s="77">
        <v>10</v>
      </c>
      <c r="I22" s="74">
        <v>23</v>
      </c>
      <c r="J22" s="79">
        <v>5</v>
      </c>
      <c r="K22" s="76">
        <v>35.538043478260867</v>
      </c>
      <c r="L22" s="76">
        <v>10.563405797101449</v>
      </c>
      <c r="M22" s="76">
        <v>1.4402173913043479</v>
      </c>
    </row>
    <row r="23" spans="1:13" s="38" customFormat="1" ht="15" customHeight="1">
      <c r="A23" s="38">
        <v>16</v>
      </c>
      <c r="B23" s="70" t="s">
        <v>78</v>
      </c>
      <c r="C23" s="71">
        <f t="shared" si="1"/>
        <v>296</v>
      </c>
      <c r="D23" s="72">
        <f t="shared" si="1"/>
        <v>10</v>
      </c>
      <c r="E23" s="73">
        <v>154</v>
      </c>
      <c r="F23" s="77">
        <v>9</v>
      </c>
      <c r="G23" s="78">
        <v>142</v>
      </c>
      <c r="H23" s="77">
        <v>1</v>
      </c>
      <c r="I23" s="74">
        <v>14</v>
      </c>
      <c r="J23" s="75">
        <v>2</v>
      </c>
      <c r="K23" s="76">
        <v>48.364864864864863</v>
      </c>
      <c r="L23" s="76">
        <v>13.685810810810811</v>
      </c>
      <c r="M23" s="76">
        <v>2.3412162162162162</v>
      </c>
    </row>
    <row r="24" spans="1:13" s="38" customFormat="1" ht="15" customHeight="1">
      <c r="A24" s="38">
        <v>17</v>
      </c>
      <c r="B24" s="70" t="s">
        <v>79</v>
      </c>
      <c r="C24" s="71">
        <f t="shared" si="1"/>
        <v>471</v>
      </c>
      <c r="D24" s="72">
        <f t="shared" si="1"/>
        <v>9</v>
      </c>
      <c r="E24" s="73">
        <v>221</v>
      </c>
      <c r="F24" s="77">
        <v>4</v>
      </c>
      <c r="G24" s="78">
        <v>250</v>
      </c>
      <c r="H24" s="77">
        <v>5</v>
      </c>
      <c r="I24" s="74">
        <v>17</v>
      </c>
      <c r="J24" s="79">
        <v>2</v>
      </c>
      <c r="K24" s="76">
        <v>34.053078556263273</v>
      </c>
      <c r="L24" s="76">
        <v>11.176220806794054</v>
      </c>
      <c r="M24" s="76">
        <v>1.6963906581740977</v>
      </c>
    </row>
    <row r="25" spans="1:13" s="38" customFormat="1" ht="15" customHeight="1">
      <c r="A25" s="38">
        <v>18</v>
      </c>
      <c r="B25" s="70" t="s">
        <v>80</v>
      </c>
      <c r="C25" s="71">
        <f t="shared" si="1"/>
        <v>372</v>
      </c>
      <c r="D25" s="72">
        <f t="shared" si="1"/>
        <v>6</v>
      </c>
      <c r="E25" s="73">
        <v>182</v>
      </c>
      <c r="F25" s="72">
        <v>3</v>
      </c>
      <c r="G25" s="78">
        <v>190</v>
      </c>
      <c r="H25" s="72">
        <v>3</v>
      </c>
      <c r="I25" s="74">
        <v>15</v>
      </c>
      <c r="J25" s="75">
        <v>2</v>
      </c>
      <c r="K25" s="76">
        <v>57.193548387096776</v>
      </c>
      <c r="L25" s="76">
        <v>14.024193548387096</v>
      </c>
      <c r="M25" s="76">
        <v>2.182795698924731</v>
      </c>
    </row>
    <row r="26" spans="1:13" s="38" customFormat="1" ht="15" customHeight="1">
      <c r="A26" s="38">
        <v>19</v>
      </c>
      <c r="B26" s="70" t="s">
        <v>81</v>
      </c>
      <c r="C26" s="71">
        <f t="shared" si="1"/>
        <v>415</v>
      </c>
      <c r="D26" s="72">
        <f t="shared" si="1"/>
        <v>10</v>
      </c>
      <c r="E26" s="73">
        <v>196</v>
      </c>
      <c r="F26" s="72">
        <v>10</v>
      </c>
      <c r="G26" s="78">
        <v>219</v>
      </c>
      <c r="H26" s="72">
        <v>0</v>
      </c>
      <c r="I26" s="74">
        <v>15</v>
      </c>
      <c r="J26" s="75">
        <v>2</v>
      </c>
      <c r="K26" s="76">
        <v>76.949397590361443</v>
      </c>
      <c r="L26" s="76">
        <v>17.414457831325301</v>
      </c>
      <c r="M26" s="76">
        <v>1.9566265060240964</v>
      </c>
    </row>
    <row r="27" spans="1:13" s="38" customFormat="1" ht="15" customHeight="1">
      <c r="A27" s="38">
        <v>20</v>
      </c>
      <c r="B27" s="70" t="s">
        <v>82</v>
      </c>
      <c r="C27" s="71">
        <f t="shared" si="1"/>
        <v>510</v>
      </c>
      <c r="D27" s="72">
        <f t="shared" si="1"/>
        <v>22</v>
      </c>
      <c r="E27" s="73">
        <v>272</v>
      </c>
      <c r="F27" s="72">
        <v>16</v>
      </c>
      <c r="G27" s="78">
        <v>238</v>
      </c>
      <c r="H27" s="72">
        <v>6</v>
      </c>
      <c r="I27" s="74">
        <v>21</v>
      </c>
      <c r="J27" s="75">
        <v>4</v>
      </c>
      <c r="K27" s="76">
        <v>37.956862745098036</v>
      </c>
      <c r="L27" s="76">
        <v>10.786274509803922</v>
      </c>
      <c r="M27" s="76">
        <v>1.5921568627450979</v>
      </c>
    </row>
    <row r="28" spans="1:13" s="38" customFormat="1" ht="15" customHeight="1">
      <c r="A28" s="38">
        <v>21</v>
      </c>
      <c r="B28" s="70" t="s">
        <v>83</v>
      </c>
      <c r="C28" s="71">
        <f t="shared" si="1"/>
        <v>581</v>
      </c>
      <c r="D28" s="72">
        <f t="shared" si="1"/>
        <v>18</v>
      </c>
      <c r="E28" s="73">
        <v>307</v>
      </c>
      <c r="F28" s="77">
        <v>13</v>
      </c>
      <c r="G28" s="78">
        <v>274</v>
      </c>
      <c r="H28" s="77">
        <v>5</v>
      </c>
      <c r="I28" s="74">
        <v>21</v>
      </c>
      <c r="J28" s="79">
        <v>3</v>
      </c>
      <c r="K28" s="76">
        <v>25.247848537005165</v>
      </c>
      <c r="L28" s="76">
        <v>10.056798623063683</v>
      </c>
      <c r="M28" s="76">
        <v>1.3769363166953528</v>
      </c>
    </row>
    <row r="29" spans="1:13" s="38" customFormat="1" ht="15" customHeight="1">
      <c r="A29" s="38">
        <v>22</v>
      </c>
      <c r="B29" s="70" t="s">
        <v>84</v>
      </c>
      <c r="C29" s="71">
        <f t="shared" si="1"/>
        <v>632</v>
      </c>
      <c r="D29" s="72">
        <f t="shared" si="1"/>
        <v>31</v>
      </c>
      <c r="E29" s="73">
        <v>317</v>
      </c>
      <c r="F29" s="77">
        <v>21</v>
      </c>
      <c r="G29" s="78">
        <v>315</v>
      </c>
      <c r="H29" s="77">
        <v>10</v>
      </c>
      <c r="I29" s="74">
        <v>26</v>
      </c>
      <c r="J29" s="79">
        <v>6</v>
      </c>
      <c r="K29" s="76">
        <v>33.854430379746837</v>
      </c>
      <c r="L29" s="76">
        <v>8.9256329113924053</v>
      </c>
      <c r="M29" s="76">
        <v>1.2658227848101267</v>
      </c>
    </row>
    <row r="30" spans="1:13" s="38" customFormat="1" ht="15" customHeight="1">
      <c r="A30" s="38">
        <v>23</v>
      </c>
      <c r="B30" s="70" t="s">
        <v>85</v>
      </c>
      <c r="C30" s="71">
        <f t="shared" si="1"/>
        <v>755</v>
      </c>
      <c r="D30" s="72">
        <f t="shared" si="1"/>
        <v>20</v>
      </c>
      <c r="E30" s="73">
        <v>389</v>
      </c>
      <c r="F30" s="77">
        <v>14</v>
      </c>
      <c r="G30" s="78">
        <v>366</v>
      </c>
      <c r="H30" s="77">
        <v>6</v>
      </c>
      <c r="I30" s="74">
        <v>27</v>
      </c>
      <c r="J30" s="79">
        <v>3</v>
      </c>
      <c r="K30" s="76">
        <v>26.490066225165563</v>
      </c>
      <c r="L30" s="76">
        <v>9.3456953642384111</v>
      </c>
      <c r="M30" s="76">
        <v>1.2145695364238411</v>
      </c>
    </row>
    <row r="31" spans="1:13" s="38" customFormat="1" ht="15" customHeight="1">
      <c r="A31" s="38">
        <v>24</v>
      </c>
      <c r="B31" s="70" t="s">
        <v>86</v>
      </c>
      <c r="C31" s="71">
        <f t="shared" si="1"/>
        <v>967</v>
      </c>
      <c r="D31" s="72">
        <f t="shared" si="1"/>
        <v>17</v>
      </c>
      <c r="E31" s="73">
        <v>496</v>
      </c>
      <c r="F31" s="77">
        <v>13</v>
      </c>
      <c r="G31" s="78">
        <v>471</v>
      </c>
      <c r="H31" s="77">
        <v>4</v>
      </c>
      <c r="I31" s="74">
        <v>32</v>
      </c>
      <c r="J31" s="79">
        <v>3</v>
      </c>
      <c r="K31" s="76">
        <v>20.324715615305067</v>
      </c>
      <c r="L31" s="76">
        <v>3.8996897621509823</v>
      </c>
      <c r="M31" s="76">
        <v>0.94622543950361948</v>
      </c>
    </row>
    <row r="32" spans="1:13" s="38" customFormat="1" ht="15" customHeight="1">
      <c r="A32" s="38">
        <v>25</v>
      </c>
      <c r="B32" s="70" t="s">
        <v>87</v>
      </c>
      <c r="C32" s="71">
        <f t="shared" si="1"/>
        <v>908</v>
      </c>
      <c r="D32" s="72">
        <f t="shared" si="1"/>
        <v>10</v>
      </c>
      <c r="E32" s="73">
        <v>447</v>
      </c>
      <c r="F32" s="77">
        <v>5</v>
      </c>
      <c r="G32" s="78">
        <v>461</v>
      </c>
      <c r="H32" s="77">
        <v>5</v>
      </c>
      <c r="I32" s="74">
        <v>30</v>
      </c>
      <c r="J32" s="75">
        <v>2</v>
      </c>
      <c r="K32" s="76">
        <v>21.102422907488986</v>
      </c>
      <c r="L32" s="76">
        <v>7.0561674008810575</v>
      </c>
      <c r="M32" s="76">
        <v>1.0077092511013215</v>
      </c>
    </row>
    <row r="33" spans="1:13" s="38" customFormat="1" ht="15" customHeight="1">
      <c r="A33" s="38">
        <v>26</v>
      </c>
      <c r="B33" s="70" t="s">
        <v>88</v>
      </c>
      <c r="C33" s="71">
        <f t="shared" si="1"/>
        <v>547</v>
      </c>
      <c r="D33" s="72">
        <f t="shared" si="1"/>
        <v>28</v>
      </c>
      <c r="E33" s="73">
        <v>281</v>
      </c>
      <c r="F33" s="72">
        <v>25</v>
      </c>
      <c r="G33" s="78">
        <v>266</v>
      </c>
      <c r="H33" s="72">
        <v>3</v>
      </c>
      <c r="I33" s="74">
        <v>22</v>
      </c>
      <c r="J33" s="75">
        <v>4</v>
      </c>
      <c r="K33" s="76">
        <v>41.215722120658135</v>
      </c>
      <c r="L33" s="76">
        <v>12.153564899451554</v>
      </c>
      <c r="M33" s="76">
        <v>1.6727605118829982</v>
      </c>
    </row>
    <row r="34" spans="1:13" s="38" customFormat="1" ht="15" customHeight="1">
      <c r="A34" s="38">
        <v>27</v>
      </c>
      <c r="B34" s="70" t="s">
        <v>89</v>
      </c>
      <c r="C34" s="71">
        <f t="shared" si="1"/>
        <v>717</v>
      </c>
      <c r="D34" s="72">
        <f t="shared" si="1"/>
        <v>24</v>
      </c>
      <c r="E34" s="73">
        <v>379</v>
      </c>
      <c r="F34" s="72">
        <v>20</v>
      </c>
      <c r="G34" s="78">
        <v>338</v>
      </c>
      <c r="H34" s="72">
        <v>4</v>
      </c>
      <c r="I34" s="74">
        <v>26</v>
      </c>
      <c r="J34" s="79">
        <v>4</v>
      </c>
      <c r="K34" s="76">
        <v>26.502092050209207</v>
      </c>
      <c r="L34" s="76">
        <v>9.0934449093444911</v>
      </c>
      <c r="M34" s="76">
        <v>1.1659693165969316</v>
      </c>
    </row>
    <row r="35" spans="1:13" s="38" customFormat="1" ht="15" customHeight="1">
      <c r="A35" s="38">
        <v>28</v>
      </c>
      <c r="B35" s="70" t="s">
        <v>90</v>
      </c>
      <c r="C35" s="71">
        <f t="shared" si="1"/>
        <v>524</v>
      </c>
      <c r="D35" s="72">
        <f t="shared" si="1"/>
        <v>22</v>
      </c>
      <c r="E35" s="73">
        <v>271</v>
      </c>
      <c r="F35" s="77">
        <v>17</v>
      </c>
      <c r="G35" s="78">
        <v>253</v>
      </c>
      <c r="H35" s="77">
        <v>5</v>
      </c>
      <c r="I35" s="74">
        <v>22</v>
      </c>
      <c r="J35" s="79">
        <v>4</v>
      </c>
      <c r="K35" s="76">
        <v>38.337786259541986</v>
      </c>
      <c r="L35" s="76">
        <v>16.125954198473284</v>
      </c>
      <c r="M35" s="76">
        <v>2.1183206106870229</v>
      </c>
    </row>
    <row r="36" spans="1:13" s="38" customFormat="1" ht="15" customHeight="1">
      <c r="A36" s="38">
        <v>29</v>
      </c>
      <c r="B36" s="70" t="s">
        <v>91</v>
      </c>
      <c r="C36" s="71">
        <f t="shared" si="1"/>
        <v>914</v>
      </c>
      <c r="D36" s="72">
        <f t="shared" si="1"/>
        <v>37</v>
      </c>
      <c r="E36" s="73">
        <v>442</v>
      </c>
      <c r="F36" s="72">
        <v>22</v>
      </c>
      <c r="G36" s="78">
        <v>472</v>
      </c>
      <c r="H36" s="72">
        <v>15</v>
      </c>
      <c r="I36" s="74">
        <v>34</v>
      </c>
      <c r="J36" s="75">
        <v>6</v>
      </c>
      <c r="K36" s="76">
        <v>32.11487964989059</v>
      </c>
      <c r="L36" s="76">
        <v>6.0733041575492344</v>
      </c>
      <c r="M36" s="76">
        <v>1.8938730853391685</v>
      </c>
    </row>
    <row r="37" spans="1:13" s="38" customFormat="1" ht="15" customHeight="1">
      <c r="A37" s="22" t="s">
        <v>92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3" t="s">
        <v>93</v>
      </c>
    </row>
    <row r="38" spans="1:13" ht="15.95" customHeight="1"/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"/>
  <sheetViews>
    <sheetView zoomScale="110" zoomScaleNormal="110" workbookViewId="0"/>
  </sheetViews>
  <sheetFormatPr defaultColWidth="8.75" defaultRowHeight="15" customHeight="1"/>
  <cols>
    <col min="1" max="1" width="34.625" style="40" customWidth="1"/>
    <col min="2" max="2" width="6.875" style="40" bestFit="1" customWidth="1"/>
    <col min="3" max="11" width="5" style="40" customWidth="1"/>
    <col min="12" max="16384" width="8.75" style="40"/>
  </cols>
  <sheetData>
    <row r="1" spans="1:11" ht="15" customHeight="1">
      <c r="A1" s="470" t="s">
        <v>779</v>
      </c>
    </row>
    <row r="3" spans="1:11" ht="15" customHeight="1">
      <c r="A3" s="1" t="s">
        <v>94</v>
      </c>
    </row>
    <row r="4" spans="1:11" s="38" customFormat="1" ht="15" customHeight="1">
      <c r="A4" s="81" t="s">
        <v>95</v>
      </c>
      <c r="B4" s="54"/>
      <c r="K4" s="5" t="s">
        <v>28</v>
      </c>
    </row>
    <row r="5" spans="1:11" s="38" customFormat="1" ht="15" customHeight="1">
      <c r="A5" s="479" t="s">
        <v>2</v>
      </c>
      <c r="B5" s="82"/>
      <c r="C5" s="485" t="s">
        <v>96</v>
      </c>
      <c r="D5" s="500"/>
      <c r="E5" s="485" t="s">
        <v>97</v>
      </c>
      <c r="F5" s="486"/>
      <c r="G5" s="486"/>
      <c r="H5" s="486"/>
      <c r="I5" s="486"/>
      <c r="J5" s="486"/>
      <c r="K5" s="486"/>
    </row>
    <row r="6" spans="1:11" s="38" customFormat="1" ht="90" customHeight="1">
      <c r="A6" s="504"/>
      <c r="B6" s="83" t="s">
        <v>98</v>
      </c>
      <c r="C6" s="84" t="s">
        <v>99</v>
      </c>
      <c r="D6" s="84" t="s">
        <v>100</v>
      </c>
      <c r="E6" s="85" t="s">
        <v>101</v>
      </c>
      <c r="F6" s="85" t="s">
        <v>102</v>
      </c>
      <c r="G6" s="85" t="s">
        <v>103</v>
      </c>
      <c r="H6" s="85" t="s">
        <v>104</v>
      </c>
      <c r="I6" s="85" t="s">
        <v>105</v>
      </c>
      <c r="J6" s="85" t="s">
        <v>106</v>
      </c>
      <c r="K6" s="85" t="s">
        <v>107</v>
      </c>
    </row>
    <row r="7" spans="1:11" s="38" customFormat="1" ht="15" customHeight="1">
      <c r="A7" s="86" t="s">
        <v>108</v>
      </c>
      <c r="B7" s="87">
        <f t="shared" ref="B7:K7" si="0">SUM(B8:B9)</f>
        <v>1008</v>
      </c>
      <c r="C7" s="87">
        <f t="shared" si="0"/>
        <v>687</v>
      </c>
      <c r="D7" s="87">
        <f t="shared" si="0"/>
        <v>321</v>
      </c>
      <c r="E7" s="87">
        <f t="shared" si="0"/>
        <v>348</v>
      </c>
      <c r="F7" s="87">
        <f t="shared" si="0"/>
        <v>0</v>
      </c>
      <c r="G7" s="87">
        <f t="shared" si="0"/>
        <v>382</v>
      </c>
      <c r="H7" s="87">
        <f t="shared" si="0"/>
        <v>52</v>
      </c>
      <c r="I7" s="87">
        <f t="shared" si="0"/>
        <v>0</v>
      </c>
      <c r="J7" s="87">
        <f t="shared" si="0"/>
        <v>2</v>
      </c>
      <c r="K7" s="87">
        <f t="shared" si="0"/>
        <v>2</v>
      </c>
    </row>
    <row r="8" spans="1:11" s="38" customFormat="1" ht="15" customHeight="1">
      <c r="A8" s="88" t="s">
        <v>109</v>
      </c>
      <c r="B8" s="89">
        <f>SUM(C8:D8)</f>
        <v>720</v>
      </c>
      <c r="C8" s="90">
        <v>498</v>
      </c>
      <c r="D8" s="90">
        <v>222</v>
      </c>
      <c r="E8" s="74">
        <v>116</v>
      </c>
      <c r="F8" s="91">
        <v>0</v>
      </c>
      <c r="G8" s="90">
        <v>382</v>
      </c>
      <c r="H8" s="90">
        <v>0</v>
      </c>
      <c r="I8" s="91">
        <v>0</v>
      </c>
      <c r="J8" s="91">
        <v>0</v>
      </c>
      <c r="K8" s="74">
        <v>0</v>
      </c>
    </row>
    <row r="9" spans="1:11" s="38" customFormat="1" ht="15" customHeight="1">
      <c r="A9" s="88" t="s">
        <v>110</v>
      </c>
      <c r="B9" s="89">
        <f>SUM(C9:D9)</f>
        <v>288</v>
      </c>
      <c r="C9" s="90">
        <v>189</v>
      </c>
      <c r="D9" s="90">
        <v>99</v>
      </c>
      <c r="E9" s="74">
        <v>232</v>
      </c>
      <c r="F9" s="91">
        <v>0</v>
      </c>
      <c r="G9" s="91">
        <v>0</v>
      </c>
      <c r="H9" s="92">
        <v>52</v>
      </c>
      <c r="I9" s="92">
        <v>0</v>
      </c>
      <c r="J9" s="92">
        <v>2</v>
      </c>
      <c r="K9" s="92">
        <v>2</v>
      </c>
    </row>
    <row r="10" spans="1:11" s="38" customFormat="1" ht="15" customHeight="1">
      <c r="A10" s="93"/>
      <c r="B10" s="94"/>
      <c r="C10" s="94"/>
      <c r="D10" s="94"/>
      <c r="E10" s="94"/>
      <c r="F10" s="22"/>
      <c r="G10" s="22"/>
      <c r="K10" s="95" t="s">
        <v>111</v>
      </c>
    </row>
  </sheetData>
  <mergeCells count="3">
    <mergeCell ref="A5:A6"/>
    <mergeCell ref="C5:D5"/>
    <mergeCell ref="E5:K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0"/>
  <sheetViews>
    <sheetView zoomScale="110" zoomScaleNormal="110" workbookViewId="0"/>
  </sheetViews>
  <sheetFormatPr defaultColWidth="8.875" defaultRowHeight="15" customHeight="1"/>
  <cols>
    <col min="1" max="1" width="11.25" style="40" customWidth="1"/>
    <col min="2" max="3" width="8.75" style="40" customWidth="1"/>
    <col min="4" max="6" width="8.125" style="40" customWidth="1"/>
    <col min="7" max="7" width="8.75" style="40" customWidth="1"/>
    <col min="8" max="10" width="8.125" style="40" customWidth="1"/>
    <col min="11" max="16384" width="8.875" style="40"/>
  </cols>
  <sheetData>
    <row r="1" spans="1:10" ht="15" customHeight="1">
      <c r="A1" s="470" t="s">
        <v>779</v>
      </c>
    </row>
    <row r="3" spans="1:10" ht="15" customHeight="1">
      <c r="A3" s="1" t="s">
        <v>112</v>
      </c>
    </row>
    <row r="4" spans="1:10" s="38" customFormat="1" ht="15" customHeight="1">
      <c r="A4" s="4" t="s">
        <v>27</v>
      </c>
      <c r="B4" s="54"/>
      <c r="J4" s="5" t="s">
        <v>28</v>
      </c>
    </row>
    <row r="5" spans="1:10" s="38" customFormat="1" ht="15" customHeight="1">
      <c r="A5" s="494" t="s">
        <v>29</v>
      </c>
      <c r="B5" s="483" t="s">
        <v>48</v>
      </c>
      <c r="C5" s="483" t="s">
        <v>33</v>
      </c>
      <c r="D5" s="485" t="s">
        <v>113</v>
      </c>
      <c r="E5" s="486"/>
      <c r="F5" s="500"/>
      <c r="G5" s="501" t="s">
        <v>114</v>
      </c>
      <c r="H5" s="485" t="s">
        <v>51</v>
      </c>
      <c r="I5" s="486"/>
      <c r="J5" s="486"/>
    </row>
    <row r="6" spans="1:10" s="38" customFormat="1" ht="30" customHeight="1">
      <c r="A6" s="495"/>
      <c r="B6" s="496"/>
      <c r="C6" s="496"/>
      <c r="D6" s="55" t="s">
        <v>35</v>
      </c>
      <c r="E6" s="55" t="s">
        <v>36</v>
      </c>
      <c r="F6" s="55" t="s">
        <v>37</v>
      </c>
      <c r="G6" s="502"/>
      <c r="H6" s="42" t="s">
        <v>35</v>
      </c>
      <c r="I6" s="55" t="s">
        <v>36</v>
      </c>
      <c r="J6" s="55" t="s">
        <v>37</v>
      </c>
    </row>
    <row r="7" spans="1:10" s="38" customFormat="1" ht="15" customHeight="1">
      <c r="A7" s="56" t="s">
        <v>44</v>
      </c>
      <c r="B7" s="57">
        <v>15</v>
      </c>
      <c r="C7" s="44">
        <v>273</v>
      </c>
      <c r="D7" s="44">
        <v>8721</v>
      </c>
      <c r="E7" s="44">
        <v>4431</v>
      </c>
      <c r="F7" s="44">
        <v>4290</v>
      </c>
      <c r="G7" s="58">
        <v>31.945054945054945</v>
      </c>
      <c r="H7" s="44">
        <v>516</v>
      </c>
      <c r="I7" s="44">
        <v>293</v>
      </c>
      <c r="J7" s="44">
        <v>223</v>
      </c>
    </row>
    <row r="8" spans="1:10" s="38" customFormat="1" ht="15" customHeight="1">
      <c r="A8" s="96">
        <v>4</v>
      </c>
      <c r="B8" s="57">
        <v>15</v>
      </c>
      <c r="C8" s="44">
        <v>276</v>
      </c>
      <c r="D8" s="44">
        <v>8711</v>
      </c>
      <c r="E8" s="44">
        <v>4432</v>
      </c>
      <c r="F8" s="44">
        <v>4279</v>
      </c>
      <c r="G8" s="58">
        <v>31.6</v>
      </c>
      <c r="H8" s="44">
        <v>527</v>
      </c>
      <c r="I8" s="44">
        <v>300</v>
      </c>
      <c r="J8" s="44">
        <v>227</v>
      </c>
    </row>
    <row r="9" spans="1:10" s="38" customFormat="1" ht="15" customHeight="1">
      <c r="A9" s="59">
        <v>5</v>
      </c>
      <c r="B9" s="57">
        <v>15</v>
      </c>
      <c r="C9" s="44">
        <v>274</v>
      </c>
      <c r="D9" s="44">
        <f>SUM(E9:F9)</f>
        <v>8524</v>
      </c>
      <c r="E9" s="44">
        <v>4337</v>
      </c>
      <c r="F9" s="44">
        <v>4187</v>
      </c>
      <c r="G9" s="58">
        <f>IFERROR(D9/C9,0)</f>
        <v>31.10948905109489</v>
      </c>
      <c r="H9" s="44">
        <f>SUM(I9:J9)</f>
        <v>524</v>
      </c>
      <c r="I9" s="44">
        <v>295</v>
      </c>
      <c r="J9" s="44">
        <v>229</v>
      </c>
    </row>
    <row r="10" spans="1:10" s="38" customFormat="1" ht="15" customHeight="1">
      <c r="A10" s="22"/>
      <c r="B10" s="22"/>
      <c r="C10" s="22"/>
      <c r="D10" s="22"/>
      <c r="E10" s="22"/>
      <c r="F10" s="22"/>
      <c r="G10" s="22"/>
      <c r="H10" s="22"/>
      <c r="I10" s="22"/>
      <c r="J10" s="23" t="s">
        <v>111</v>
      </c>
    </row>
  </sheetData>
  <mergeCells count="6">
    <mergeCell ref="H5:J5"/>
    <mergeCell ref="A5:A6"/>
    <mergeCell ref="B5:B6"/>
    <mergeCell ref="C5:C6"/>
    <mergeCell ref="D5:F5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3"/>
  <sheetViews>
    <sheetView zoomScale="110" zoomScaleNormal="110" workbookViewId="0"/>
  </sheetViews>
  <sheetFormatPr defaultColWidth="8.875" defaultRowHeight="15" customHeight="1"/>
  <cols>
    <col min="1" max="1" width="2.5" style="40" customWidth="1"/>
    <col min="2" max="2" width="12.125" style="40" customWidth="1"/>
    <col min="3" max="3" width="7" style="40" customWidth="1"/>
    <col min="4" max="4" width="6.125" style="40" bestFit="1" customWidth="1"/>
    <col min="5" max="5" width="7.375" style="40" customWidth="1"/>
    <col min="6" max="6" width="5.375" style="40" customWidth="1"/>
    <col min="7" max="7" width="7.375" style="40" customWidth="1"/>
    <col min="8" max="8" width="5" style="40" customWidth="1"/>
    <col min="9" max="9" width="6.25" style="40" customWidth="1"/>
    <col min="10" max="10" width="5" style="40" customWidth="1"/>
    <col min="11" max="13" width="7.5" style="40" customWidth="1"/>
    <col min="14" max="16384" width="8.875" style="40"/>
  </cols>
  <sheetData>
    <row r="1" spans="1:13" ht="15" customHeight="1">
      <c r="A1" s="470" t="s">
        <v>779</v>
      </c>
    </row>
    <row r="3" spans="1:13" ht="15" customHeight="1">
      <c r="A3" s="1" t="s">
        <v>115</v>
      </c>
      <c r="I3" s="97"/>
    </row>
    <row r="4" spans="1:13" s="38" customFormat="1" ht="15" customHeight="1">
      <c r="A4" s="98" t="s">
        <v>116</v>
      </c>
      <c r="B4" s="99"/>
      <c r="E4" s="100"/>
      <c r="F4" s="101"/>
    </row>
    <row r="5" spans="1:13" s="38" customFormat="1" ht="15" customHeight="1">
      <c r="A5" s="500" t="s">
        <v>55</v>
      </c>
      <c r="B5" s="510"/>
      <c r="C5" s="510" t="s">
        <v>117</v>
      </c>
      <c r="D5" s="510"/>
      <c r="E5" s="510"/>
      <c r="F5" s="510"/>
      <c r="G5" s="510"/>
      <c r="H5" s="510"/>
      <c r="I5" s="511" t="s">
        <v>33</v>
      </c>
      <c r="J5" s="511"/>
      <c r="K5" s="510" t="s">
        <v>118</v>
      </c>
      <c r="L5" s="510"/>
      <c r="M5" s="485"/>
    </row>
    <row r="6" spans="1:13" s="38" customFormat="1" ht="30" customHeight="1">
      <c r="A6" s="500"/>
      <c r="B6" s="510"/>
      <c r="C6" s="510" t="s">
        <v>35</v>
      </c>
      <c r="D6" s="510"/>
      <c r="E6" s="510" t="s">
        <v>36</v>
      </c>
      <c r="F6" s="510"/>
      <c r="G6" s="510" t="s">
        <v>37</v>
      </c>
      <c r="H6" s="510"/>
      <c r="I6" s="512" t="s">
        <v>58</v>
      </c>
      <c r="J6" s="512"/>
      <c r="K6" s="102" t="s">
        <v>59</v>
      </c>
      <c r="L6" s="102" t="s">
        <v>60</v>
      </c>
      <c r="M6" s="66" t="s">
        <v>61</v>
      </c>
    </row>
    <row r="7" spans="1:13" s="38" customFormat="1" ht="15" customHeight="1">
      <c r="A7" s="508" t="s">
        <v>62</v>
      </c>
      <c r="B7" s="509"/>
      <c r="C7" s="103">
        <f t="shared" ref="C7:J7" si="0">SUM(C8:C22)</f>
        <v>8524</v>
      </c>
      <c r="D7" s="104">
        <f t="shared" si="0"/>
        <v>222</v>
      </c>
      <c r="E7" s="103">
        <f t="shared" si="0"/>
        <v>4337</v>
      </c>
      <c r="F7" s="104">
        <f t="shared" si="0"/>
        <v>160</v>
      </c>
      <c r="G7" s="103">
        <f t="shared" si="0"/>
        <v>4187</v>
      </c>
      <c r="H7" s="104">
        <f t="shared" si="0"/>
        <v>62</v>
      </c>
      <c r="I7" s="103">
        <f t="shared" si="0"/>
        <v>274</v>
      </c>
      <c r="J7" s="104">
        <f t="shared" si="0"/>
        <v>40</v>
      </c>
      <c r="K7" s="105">
        <f>IFERROR(AVERAGE(K8:K22),0)</f>
        <v>52.014233660083583</v>
      </c>
      <c r="L7" s="105">
        <f>IFERROR(AVERAGE(L8:L22),0)</f>
        <v>12.337225179643882</v>
      </c>
      <c r="M7" s="105">
        <f>IFERROR(AVERAGE(M8:M22),0)</f>
        <v>2.1152842473860369</v>
      </c>
    </row>
    <row r="8" spans="1:13" s="38" customFormat="1" ht="15" customHeight="1">
      <c r="A8" s="38">
        <v>1</v>
      </c>
      <c r="B8" s="70" t="s">
        <v>119</v>
      </c>
      <c r="C8" s="71">
        <f>SUM(E8+G8)</f>
        <v>783</v>
      </c>
      <c r="D8" s="77">
        <f>SUM(F8+H8)</f>
        <v>25</v>
      </c>
      <c r="E8" s="73">
        <v>402</v>
      </c>
      <c r="F8" s="77">
        <v>17</v>
      </c>
      <c r="G8" s="73">
        <v>381</v>
      </c>
      <c r="H8" s="77">
        <v>8</v>
      </c>
      <c r="I8" s="106">
        <v>26</v>
      </c>
      <c r="J8" s="72">
        <v>5</v>
      </c>
      <c r="K8" s="107">
        <v>39.804597701149426</v>
      </c>
      <c r="L8" s="107">
        <v>9.4278416347381864</v>
      </c>
      <c r="M8" s="107">
        <v>1.9782886334610472</v>
      </c>
    </row>
    <row r="9" spans="1:13" s="38" customFormat="1" ht="15" customHeight="1">
      <c r="A9" s="38">
        <v>2</v>
      </c>
      <c r="B9" s="70" t="s">
        <v>120</v>
      </c>
      <c r="C9" s="71">
        <f t="shared" ref="C9:D22" si="1">SUM(E9+G9)</f>
        <v>448</v>
      </c>
      <c r="D9" s="77">
        <f t="shared" si="1"/>
        <v>14</v>
      </c>
      <c r="E9" s="73">
        <v>226</v>
      </c>
      <c r="F9" s="77">
        <v>11</v>
      </c>
      <c r="G9" s="73">
        <v>222</v>
      </c>
      <c r="H9" s="77">
        <v>3</v>
      </c>
      <c r="I9" s="106">
        <v>14</v>
      </c>
      <c r="J9" s="72">
        <v>2</v>
      </c>
      <c r="K9" s="107">
        <v>51.941964285714285</v>
      </c>
      <c r="L9" s="107">
        <v>13.098214285714286</v>
      </c>
      <c r="M9" s="107">
        <v>2.8616071428571428</v>
      </c>
    </row>
    <row r="10" spans="1:13" s="38" customFormat="1" ht="15" customHeight="1">
      <c r="A10" s="38">
        <v>3</v>
      </c>
      <c r="B10" s="70" t="s">
        <v>121</v>
      </c>
      <c r="C10" s="71">
        <f t="shared" si="1"/>
        <v>549</v>
      </c>
      <c r="D10" s="77">
        <f t="shared" si="1"/>
        <v>23</v>
      </c>
      <c r="E10" s="73">
        <v>273</v>
      </c>
      <c r="F10" s="77">
        <v>16</v>
      </c>
      <c r="G10" s="73">
        <v>276</v>
      </c>
      <c r="H10" s="77">
        <v>7</v>
      </c>
      <c r="I10" s="106">
        <v>18</v>
      </c>
      <c r="J10" s="72">
        <v>3</v>
      </c>
      <c r="K10" s="107">
        <v>49.670309653916213</v>
      </c>
      <c r="L10" s="107">
        <v>12.947176684881603</v>
      </c>
      <c r="M10" s="107">
        <v>2.435336976320583</v>
      </c>
    </row>
    <row r="11" spans="1:13" s="38" customFormat="1" ht="15" customHeight="1">
      <c r="A11" s="38">
        <v>4</v>
      </c>
      <c r="B11" s="70" t="s">
        <v>122</v>
      </c>
      <c r="C11" s="71">
        <f t="shared" si="1"/>
        <v>631</v>
      </c>
      <c r="D11" s="77">
        <f t="shared" si="1"/>
        <v>32</v>
      </c>
      <c r="E11" s="73">
        <v>348</v>
      </c>
      <c r="F11" s="77">
        <v>23</v>
      </c>
      <c r="G11" s="73">
        <v>283</v>
      </c>
      <c r="H11" s="77">
        <v>9</v>
      </c>
      <c r="I11" s="106">
        <v>22</v>
      </c>
      <c r="J11" s="72">
        <v>6</v>
      </c>
      <c r="K11" s="107">
        <v>49.26782884310618</v>
      </c>
      <c r="L11" s="107">
        <v>10.304278922345484</v>
      </c>
      <c r="M11" s="107">
        <v>1.4960380348652931</v>
      </c>
    </row>
    <row r="12" spans="1:13" s="38" customFormat="1" ht="15" customHeight="1">
      <c r="A12" s="38">
        <v>5</v>
      </c>
      <c r="B12" s="70" t="s">
        <v>123</v>
      </c>
      <c r="C12" s="71">
        <f t="shared" si="1"/>
        <v>570</v>
      </c>
      <c r="D12" s="77">
        <f t="shared" si="1"/>
        <v>37</v>
      </c>
      <c r="E12" s="73">
        <v>290</v>
      </c>
      <c r="F12" s="77">
        <v>27</v>
      </c>
      <c r="G12" s="73">
        <v>280</v>
      </c>
      <c r="H12" s="77">
        <v>10</v>
      </c>
      <c r="I12" s="106">
        <v>21</v>
      </c>
      <c r="J12" s="72">
        <v>6</v>
      </c>
      <c r="K12" s="107">
        <v>41.991228070175438</v>
      </c>
      <c r="L12" s="107">
        <v>13.924561403508772</v>
      </c>
      <c r="M12" s="107">
        <v>1.9070175438596491</v>
      </c>
    </row>
    <row r="13" spans="1:13" s="38" customFormat="1" ht="15" customHeight="1">
      <c r="A13" s="38">
        <v>6</v>
      </c>
      <c r="B13" s="70" t="s">
        <v>124</v>
      </c>
      <c r="C13" s="71">
        <f t="shared" si="1"/>
        <v>827</v>
      </c>
      <c r="D13" s="77">
        <f t="shared" si="1"/>
        <v>0</v>
      </c>
      <c r="E13" s="73">
        <v>407</v>
      </c>
      <c r="F13" s="77">
        <v>0</v>
      </c>
      <c r="G13" s="73">
        <v>420</v>
      </c>
      <c r="H13" s="77">
        <v>0</v>
      </c>
      <c r="I13" s="106">
        <v>23</v>
      </c>
      <c r="J13" s="72">
        <v>0</v>
      </c>
      <c r="K13" s="107">
        <v>30.67384522370012</v>
      </c>
      <c r="L13" s="107">
        <v>8.6166868198307132</v>
      </c>
      <c r="M13" s="107">
        <v>1.0882708585247884</v>
      </c>
    </row>
    <row r="14" spans="1:13" s="38" customFormat="1" ht="15" customHeight="1">
      <c r="A14" s="38">
        <v>7</v>
      </c>
      <c r="B14" s="70" t="s">
        <v>125</v>
      </c>
      <c r="C14" s="71">
        <f t="shared" si="1"/>
        <v>400</v>
      </c>
      <c r="D14" s="77">
        <f t="shared" si="1"/>
        <v>5</v>
      </c>
      <c r="E14" s="73">
        <v>210</v>
      </c>
      <c r="F14" s="77">
        <v>5</v>
      </c>
      <c r="G14" s="73">
        <v>190</v>
      </c>
      <c r="H14" s="77">
        <v>0</v>
      </c>
      <c r="I14" s="106">
        <v>13</v>
      </c>
      <c r="J14" s="72">
        <v>1</v>
      </c>
      <c r="K14" s="107">
        <v>62.664999999999999</v>
      </c>
      <c r="L14" s="107">
        <v>17.052499999999998</v>
      </c>
      <c r="M14" s="107">
        <v>2.2050000000000001</v>
      </c>
    </row>
    <row r="15" spans="1:13" s="38" customFormat="1" ht="15" customHeight="1">
      <c r="A15" s="38">
        <v>8</v>
      </c>
      <c r="B15" s="70" t="s">
        <v>126</v>
      </c>
      <c r="C15" s="71">
        <f t="shared" si="1"/>
        <v>741</v>
      </c>
      <c r="D15" s="77">
        <f t="shared" si="1"/>
        <v>12</v>
      </c>
      <c r="E15" s="73">
        <v>373</v>
      </c>
      <c r="F15" s="77">
        <v>7</v>
      </c>
      <c r="G15" s="73">
        <v>368</v>
      </c>
      <c r="H15" s="77">
        <v>5</v>
      </c>
      <c r="I15" s="106">
        <v>24</v>
      </c>
      <c r="J15" s="72">
        <v>3</v>
      </c>
      <c r="K15" s="107">
        <v>37.391363022941974</v>
      </c>
      <c r="L15" s="107">
        <v>9.1255060728744937</v>
      </c>
      <c r="M15" s="107">
        <v>1.2078272604588394</v>
      </c>
    </row>
    <row r="16" spans="1:13" s="38" customFormat="1" ht="15" customHeight="1">
      <c r="A16" s="38">
        <v>9</v>
      </c>
      <c r="B16" s="70" t="s">
        <v>127</v>
      </c>
      <c r="C16" s="71">
        <f t="shared" si="1"/>
        <v>706</v>
      </c>
      <c r="D16" s="77">
        <f t="shared" si="1"/>
        <v>0</v>
      </c>
      <c r="E16" s="73">
        <v>321</v>
      </c>
      <c r="F16" s="77">
        <v>0</v>
      </c>
      <c r="G16" s="73">
        <v>385</v>
      </c>
      <c r="H16" s="77">
        <v>0</v>
      </c>
      <c r="I16" s="106">
        <v>19</v>
      </c>
      <c r="J16" s="72">
        <v>0</v>
      </c>
      <c r="K16" s="107">
        <v>32.393767705382437</v>
      </c>
      <c r="L16" s="107">
        <v>8.3257790368271962</v>
      </c>
      <c r="M16" s="107">
        <v>1.5396600566572238</v>
      </c>
    </row>
    <row r="17" spans="1:13" s="38" customFormat="1" ht="15" customHeight="1">
      <c r="A17" s="38">
        <v>10</v>
      </c>
      <c r="B17" s="70" t="s">
        <v>128</v>
      </c>
      <c r="C17" s="71">
        <f t="shared" si="1"/>
        <v>322</v>
      </c>
      <c r="D17" s="77">
        <f t="shared" si="1"/>
        <v>3</v>
      </c>
      <c r="E17" s="73">
        <v>167</v>
      </c>
      <c r="F17" s="77">
        <v>1</v>
      </c>
      <c r="G17" s="73">
        <v>155</v>
      </c>
      <c r="H17" s="77">
        <v>2</v>
      </c>
      <c r="I17" s="106">
        <v>10</v>
      </c>
      <c r="J17" s="72">
        <v>1</v>
      </c>
      <c r="K17" s="107">
        <v>80.406832298136649</v>
      </c>
      <c r="L17" s="107">
        <v>19.22360248447205</v>
      </c>
      <c r="M17" s="107">
        <v>3.3664596273291925</v>
      </c>
    </row>
    <row r="18" spans="1:13" s="38" customFormat="1" ht="15" customHeight="1">
      <c r="A18" s="38">
        <v>11</v>
      </c>
      <c r="B18" s="70" t="s">
        <v>129</v>
      </c>
      <c r="C18" s="71">
        <f t="shared" si="1"/>
        <v>367</v>
      </c>
      <c r="D18" s="77">
        <f t="shared" si="1"/>
        <v>16</v>
      </c>
      <c r="E18" s="73">
        <v>202</v>
      </c>
      <c r="F18" s="77">
        <v>14</v>
      </c>
      <c r="G18" s="73">
        <v>165</v>
      </c>
      <c r="H18" s="77">
        <v>2</v>
      </c>
      <c r="I18" s="106">
        <v>14</v>
      </c>
      <c r="J18" s="72">
        <v>3</v>
      </c>
      <c r="K18" s="107">
        <v>88.359673024523161</v>
      </c>
      <c r="L18" s="107">
        <v>13.087193460490463</v>
      </c>
      <c r="M18" s="107">
        <v>2.9536784741144415</v>
      </c>
    </row>
    <row r="19" spans="1:13" s="38" customFormat="1" ht="15" customHeight="1">
      <c r="A19" s="38">
        <v>12</v>
      </c>
      <c r="B19" s="70" t="s">
        <v>130</v>
      </c>
      <c r="C19" s="71">
        <f t="shared" si="1"/>
        <v>467</v>
      </c>
      <c r="D19" s="77">
        <f t="shared" si="1"/>
        <v>17</v>
      </c>
      <c r="E19" s="73">
        <v>252</v>
      </c>
      <c r="F19" s="77">
        <v>11</v>
      </c>
      <c r="G19" s="73">
        <v>215</v>
      </c>
      <c r="H19" s="77">
        <v>6</v>
      </c>
      <c r="I19" s="106">
        <v>16</v>
      </c>
      <c r="J19" s="72">
        <v>3</v>
      </c>
      <c r="K19" s="107">
        <v>63.721627408993577</v>
      </c>
      <c r="L19" s="107">
        <v>11.773019271948607</v>
      </c>
      <c r="M19" s="107">
        <v>2.321199143468951</v>
      </c>
    </row>
    <row r="20" spans="1:13" s="38" customFormat="1" ht="15" customHeight="1">
      <c r="A20" s="38">
        <v>13</v>
      </c>
      <c r="B20" s="70" t="s">
        <v>131</v>
      </c>
      <c r="C20" s="71">
        <f t="shared" si="1"/>
        <v>379</v>
      </c>
      <c r="D20" s="77">
        <f t="shared" si="1"/>
        <v>15</v>
      </c>
      <c r="E20" s="73">
        <v>195</v>
      </c>
      <c r="F20" s="77">
        <v>12</v>
      </c>
      <c r="G20" s="73">
        <v>184</v>
      </c>
      <c r="H20" s="77">
        <v>3</v>
      </c>
      <c r="I20" s="106">
        <v>14</v>
      </c>
      <c r="J20" s="72">
        <v>3</v>
      </c>
      <c r="K20" s="107">
        <v>60.065963060686016</v>
      </c>
      <c r="L20" s="107">
        <v>17.324538258575199</v>
      </c>
      <c r="M20" s="107">
        <v>2.8601583113456464</v>
      </c>
    </row>
    <row r="21" spans="1:13" s="38" customFormat="1" ht="15" customHeight="1">
      <c r="A21" s="38">
        <v>14</v>
      </c>
      <c r="B21" s="70" t="s">
        <v>132</v>
      </c>
      <c r="C21" s="71">
        <f t="shared" si="1"/>
        <v>820</v>
      </c>
      <c r="D21" s="77">
        <f t="shared" si="1"/>
        <v>18</v>
      </c>
      <c r="E21" s="73">
        <v>410</v>
      </c>
      <c r="F21" s="77">
        <v>13</v>
      </c>
      <c r="G21" s="73">
        <v>410</v>
      </c>
      <c r="H21" s="77">
        <v>5</v>
      </c>
      <c r="I21" s="106">
        <v>25</v>
      </c>
      <c r="J21" s="72">
        <v>3</v>
      </c>
      <c r="K21" s="107">
        <v>34.690243902439022</v>
      </c>
      <c r="L21" s="107">
        <v>7.6329268292682926</v>
      </c>
      <c r="M21" s="107">
        <v>1.3219512195121952</v>
      </c>
    </row>
    <row r="22" spans="1:13" s="38" customFormat="1" ht="15" customHeight="1">
      <c r="A22" s="99">
        <v>15</v>
      </c>
      <c r="B22" s="70" t="s">
        <v>133</v>
      </c>
      <c r="C22" s="71">
        <f t="shared" si="1"/>
        <v>514</v>
      </c>
      <c r="D22" s="77">
        <f t="shared" si="1"/>
        <v>5</v>
      </c>
      <c r="E22" s="73">
        <v>261</v>
      </c>
      <c r="F22" s="77">
        <v>3</v>
      </c>
      <c r="G22" s="73">
        <v>253</v>
      </c>
      <c r="H22" s="77">
        <v>2</v>
      </c>
      <c r="I22" s="108">
        <v>15</v>
      </c>
      <c r="J22" s="77">
        <v>1</v>
      </c>
      <c r="K22" s="107">
        <v>57.169260700389103</v>
      </c>
      <c r="L22" s="107">
        <v>13.194552529182879</v>
      </c>
      <c r="M22" s="107">
        <v>2.186770428015564</v>
      </c>
    </row>
    <row r="23" spans="1:13" s="38" customFormat="1" ht="15" customHeight="1">
      <c r="A23" s="22" t="s">
        <v>92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09" t="s">
        <v>134</v>
      </c>
    </row>
  </sheetData>
  <mergeCells count="9">
    <mergeCell ref="A7:B7"/>
    <mergeCell ref="A5:B6"/>
    <mergeCell ref="C5:H5"/>
    <mergeCell ref="I5:J5"/>
    <mergeCell ref="K5:M5"/>
    <mergeCell ref="C6:D6"/>
    <mergeCell ref="E6:F6"/>
    <mergeCell ref="G6:H6"/>
    <mergeCell ref="I6:J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</vt:lpstr>
      <vt:lpstr>10-32(2)</vt:lpstr>
      <vt:lpstr>10-32(3)</vt:lpstr>
      <vt:lpstr>10-32(4)</vt:lpstr>
      <vt:lpstr>10-32(5)</vt:lpstr>
      <vt:lpstr>10-33</vt:lpstr>
      <vt:lpstr>10-34(1)</vt:lpstr>
      <vt:lpstr>10-34(2)</vt:lpstr>
      <vt:lpstr>10-35</vt:lpstr>
      <vt:lpstr>10-36</vt:lpstr>
      <vt:lpstr>10-37(1)</vt:lpstr>
      <vt:lpstr>10-37(2)</vt:lpstr>
      <vt:lpstr>10-37(3)</vt:lpstr>
      <vt:lpstr>10-37(4)</vt:lpstr>
      <vt:lpstr>10-37(5)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2024-10-01T09:17:55Z</dcterms:modified>
</cp:coreProperties>
</file>