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５年版\04_入力用データ\【データ入力済み】\"/>
    </mc:Choice>
  </mc:AlternateContent>
  <bookViews>
    <workbookView xWindow="8745" yWindow="-15" windowWidth="2205" windowHeight="6930" tabRatio="782" activeTab="16"/>
  </bookViews>
  <sheets>
    <sheet name="14" sheetId="30" r:id="rId1"/>
    <sheet name="120" sheetId="1" r:id="rId2"/>
    <sheet name="121" sheetId="27" r:id="rId3"/>
    <sheet name="122" sheetId="22" r:id="rId4"/>
    <sheet name="123" sheetId="6" r:id="rId5"/>
    <sheet name="124" sheetId="7" r:id="rId6"/>
    <sheet name="125" sheetId="8" r:id="rId7"/>
    <sheet name="126" sheetId="23" r:id="rId8"/>
    <sheet name="127" sheetId="24" r:id="rId9"/>
    <sheet name="128" sheetId="29" r:id="rId10"/>
    <sheet name="129" sheetId="32" r:id="rId11"/>
    <sheet name="130" sheetId="12" r:id="rId12"/>
    <sheet name="131" sheetId="13" r:id="rId13"/>
    <sheet name="132" sheetId="14" r:id="rId14"/>
    <sheet name="133" sheetId="15" r:id="rId15"/>
    <sheet name="134" sheetId="35" r:id="rId16"/>
    <sheet name="135,136" sheetId="33" r:id="rId17"/>
  </sheets>
  <definedNames>
    <definedName name="_xlnm.Print_Area" localSheetId="3">'122'!$A$1:$BB$47</definedName>
    <definedName name="_xlnm.Print_Area" localSheetId="4">'123'!$A$1:$BA$45</definedName>
    <definedName name="_xlnm.Print_Area" localSheetId="6">'125'!$A$1:$BB$55</definedName>
    <definedName name="_xlnm.Print_Area" localSheetId="8">'127'!$A$1:$BA$52</definedName>
    <definedName name="_xlnm.Print_Area" localSheetId="9">'128'!$A$1:$BB$53</definedName>
    <definedName name="_xlnm.Print_Area" localSheetId="10">'129'!$A$1:$AZ$32</definedName>
    <definedName name="_xlnm.Print_Area" localSheetId="13">'132'!$A$1:$BA$58</definedName>
    <definedName name="_xlnm.Print_Area" localSheetId="14">'133'!$A$1:$BA$43</definedName>
    <definedName name="_xlnm.Print_Area" localSheetId="16">'135,136'!$A$1:$E$113</definedName>
    <definedName name="_xlnm.Print_Area" localSheetId="0">'14'!$A$1:$Y$27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40" i="6" l="1"/>
  <c r="AV25" i="6"/>
  <c r="AV24" i="6"/>
  <c r="V10" i="6"/>
  <c r="AN10" i="22" l="1"/>
  <c r="AN9" i="22"/>
  <c r="AX10" i="22"/>
  <c r="AT10" i="22"/>
  <c r="AO38" i="1" l="1"/>
  <c r="AU38" i="1"/>
  <c r="AZ38" i="1"/>
  <c r="AZ24" i="1"/>
  <c r="AU24" i="1"/>
  <c r="AO24" i="1"/>
  <c r="AZ10" i="1"/>
  <c r="AU9" i="1"/>
  <c r="AU10" i="1"/>
  <c r="AO10" i="1"/>
  <c r="AO9" i="1"/>
  <c r="S40" i="14" l="1"/>
  <c r="AW33" i="13" l="1"/>
  <c r="AW32" i="13"/>
  <c r="AW31" i="13"/>
  <c r="AW30" i="13"/>
  <c r="AW29" i="13"/>
  <c r="AW28" i="13"/>
  <c r="AW27" i="13"/>
  <c r="AW26" i="13"/>
  <c r="AW25" i="13"/>
  <c r="AR6" i="29" l="1"/>
  <c r="H23" i="23"/>
  <c r="H22" i="23"/>
  <c r="H21" i="23"/>
  <c r="H20" i="23"/>
  <c r="H19" i="23"/>
  <c r="H18" i="23"/>
  <c r="H17" i="23"/>
  <c r="H16" i="23"/>
  <c r="H15" i="23"/>
  <c r="H14" i="23"/>
  <c r="H13" i="23"/>
  <c r="H12" i="23"/>
  <c r="AX10" i="23"/>
  <c r="AR10" i="23"/>
  <c r="AL10" i="23"/>
  <c r="AF10" i="23"/>
  <c r="Z10" i="23"/>
  <c r="T10" i="23"/>
  <c r="M10" i="23"/>
  <c r="G10" i="23"/>
  <c r="G20" i="35" l="1"/>
  <c r="G19" i="35"/>
  <c r="F7" i="35"/>
  <c r="F6" i="35"/>
  <c r="AH36" i="15"/>
  <c r="G7" i="15"/>
  <c r="G6" i="15"/>
  <c r="Z8" i="14"/>
  <c r="Z7" i="14"/>
  <c r="Z6" i="14"/>
  <c r="I6" i="14"/>
  <c r="J48" i="13"/>
  <c r="J47" i="13"/>
  <c r="J46" i="13"/>
  <c r="AC33" i="13"/>
  <c r="AC32" i="13"/>
  <c r="AC31" i="13"/>
  <c r="AC30" i="13"/>
  <c r="AC29" i="13"/>
  <c r="AC28" i="13"/>
  <c r="AC27" i="13"/>
  <c r="AC26" i="13"/>
  <c r="AC25" i="13"/>
  <c r="S24" i="13"/>
  <c r="AK6" i="29"/>
  <c r="AD6" i="29"/>
  <c r="W6" i="29"/>
  <c r="P6" i="29"/>
  <c r="S30" i="24"/>
  <c r="AN6" i="24"/>
  <c r="AG6" i="24"/>
  <c r="Z6" i="24"/>
  <c r="S6" i="24"/>
  <c r="W39" i="6"/>
  <c r="W38" i="6"/>
  <c r="W37" i="6"/>
  <c r="W36" i="6"/>
  <c r="AV23" i="6"/>
  <c r="AV22" i="6"/>
  <c r="V9" i="6"/>
  <c r="V8" i="6"/>
  <c r="V7" i="6"/>
  <c r="V6" i="6"/>
  <c r="AN42" i="22"/>
  <c r="X42" i="22"/>
  <c r="AN41" i="22"/>
  <c r="X41" i="22"/>
  <c r="AN40" i="22"/>
  <c r="X40" i="22"/>
  <c r="AX9" i="22"/>
  <c r="AT9" i="22"/>
  <c r="AX8" i="22"/>
  <c r="AT8" i="22"/>
  <c r="AN8" i="22"/>
  <c r="AX7" i="22"/>
  <c r="AT7" i="22"/>
  <c r="AN7" i="22"/>
  <c r="AX6" i="22"/>
  <c r="AT6" i="22"/>
  <c r="AQ40" i="27"/>
  <c r="AE40" i="27"/>
  <c r="S40" i="27"/>
  <c r="G40" i="27"/>
  <c r="AQ39" i="27"/>
  <c r="AE39" i="27"/>
  <c r="S39" i="27"/>
  <c r="G39" i="27"/>
  <c r="AQ38" i="27"/>
  <c r="AE38" i="27"/>
  <c r="S38" i="27"/>
  <c r="G38" i="27"/>
  <c r="AQ32" i="27"/>
  <c r="AE32" i="27"/>
  <c r="S32" i="27"/>
  <c r="G32" i="27"/>
  <c r="AQ31" i="27"/>
  <c r="AE31" i="27"/>
  <c r="S31" i="27"/>
  <c r="G31" i="27"/>
  <c r="AQ30" i="27"/>
  <c r="AE30" i="27"/>
  <c r="S30" i="27"/>
  <c r="G30" i="27"/>
  <c r="AQ24" i="27"/>
  <c r="AE24" i="27"/>
  <c r="S24" i="27"/>
  <c r="G24" i="27"/>
  <c r="AQ23" i="27"/>
  <c r="AE23" i="27"/>
  <c r="S23" i="27"/>
  <c r="G23" i="27"/>
  <c r="AQ22" i="27"/>
  <c r="AE22" i="27"/>
  <c r="S22" i="27"/>
  <c r="G22" i="27"/>
  <c r="AQ16" i="27"/>
  <c r="AE16" i="27"/>
  <c r="S16" i="27"/>
  <c r="G16" i="27"/>
  <c r="AQ15" i="27"/>
  <c r="AE15" i="27"/>
  <c r="S15" i="27"/>
  <c r="G15" i="27"/>
  <c r="AQ14" i="27"/>
  <c r="AE14" i="27"/>
  <c r="S14" i="27"/>
  <c r="G14" i="27"/>
  <c r="AQ8" i="27"/>
  <c r="G8" i="27"/>
  <c r="AQ7" i="27"/>
  <c r="G7" i="27"/>
  <c r="AQ6" i="27"/>
  <c r="G6" i="27"/>
  <c r="AZ37" i="1"/>
  <c r="AU37" i="1"/>
  <c r="AO37" i="1"/>
  <c r="AZ36" i="1"/>
  <c r="AU36" i="1"/>
  <c r="AO36" i="1"/>
  <c r="AZ35" i="1"/>
  <c r="AU35" i="1"/>
  <c r="AO35" i="1"/>
  <c r="AZ34" i="1"/>
  <c r="AU34" i="1"/>
  <c r="AZ23" i="1"/>
  <c r="AU23" i="1"/>
  <c r="AO23" i="1"/>
  <c r="AZ22" i="1"/>
  <c r="AU22" i="1"/>
  <c r="AO22" i="1"/>
  <c r="X22" i="1"/>
  <c r="AZ21" i="1"/>
  <c r="AU21" i="1"/>
  <c r="AO21" i="1"/>
  <c r="X21" i="1"/>
  <c r="AZ20" i="1"/>
  <c r="AU20" i="1"/>
  <c r="X20" i="1"/>
  <c r="AZ9" i="1"/>
  <c r="AZ8" i="1"/>
  <c r="AU8" i="1"/>
  <c r="AO8" i="1"/>
  <c r="X8" i="1"/>
  <c r="AZ7" i="1"/>
  <c r="AU7" i="1"/>
  <c r="AO7" i="1"/>
  <c r="X7" i="1"/>
  <c r="AZ6" i="1"/>
  <c r="AU6" i="1"/>
  <c r="X6" i="1"/>
</calcChain>
</file>

<file path=xl/sharedStrings.xml><?xml version="1.0" encoding="utf-8"?>
<sst xmlns="http://schemas.openxmlformats.org/spreadsheetml/2006/main" count="1441" uniqueCount="703">
  <si>
    <t>職員数</t>
    <rPh sb="0" eb="1">
      <t>ショクイン</t>
    </rPh>
    <phoneticPr fontId="19"/>
  </si>
  <si>
    <t>14　教育・文化</t>
    <rPh sb="3" eb="5">
      <t>キョウイク</t>
    </rPh>
    <rPh sb="6" eb="8">
      <t>ブンカ</t>
    </rPh>
    <phoneticPr fontId="19"/>
  </si>
  <si>
    <t>児童数</t>
    <rPh sb="0" eb="2">
      <t>ジドウ</t>
    </rPh>
    <rPh sb="2" eb="3">
      <t>スウ</t>
    </rPh>
    <phoneticPr fontId="19"/>
  </si>
  <si>
    <t>1.　幼稚園の推移</t>
    <rPh sb="3" eb="6">
      <t>ヨウチエン</t>
    </rPh>
    <rPh sb="7" eb="9">
      <t>スイイ</t>
    </rPh>
    <phoneticPr fontId="19"/>
  </si>
  <si>
    <t>人形</t>
  </si>
  <si>
    <t>教員数</t>
    <rPh sb="0" eb="2">
      <t>キョウイン</t>
    </rPh>
    <rPh sb="2" eb="3">
      <t>スウ</t>
    </rPh>
    <phoneticPr fontId="19"/>
  </si>
  <si>
    <t>資料：商工観光課</t>
    <rPh sb="3" eb="7">
      <t>ショウコウカンコウ</t>
    </rPh>
    <rPh sb="7" eb="8">
      <t>カ</t>
    </rPh>
    <phoneticPr fontId="19"/>
  </si>
  <si>
    <t>横田柳几墓</t>
  </si>
  <si>
    <t>総　　数</t>
    <rPh sb="0" eb="1">
      <t>フサ</t>
    </rPh>
    <rPh sb="3" eb="4">
      <t>カズ</t>
    </rPh>
    <phoneticPr fontId="19"/>
  </si>
  <si>
    <t>学級数</t>
    <rPh sb="0" eb="2">
      <t>ガッキュウ</t>
    </rPh>
    <rPh sb="2" eb="3">
      <t>スウ</t>
    </rPh>
    <phoneticPr fontId="19"/>
  </si>
  <si>
    <t>注）笠原小学校は令和４年３月閉校</t>
    <rPh sb="2" eb="4">
      <t>カサハラ</t>
    </rPh>
    <rPh sb="4" eb="7">
      <t>ショウガッコウ</t>
    </rPh>
    <rPh sb="8" eb="10">
      <t>レイワ</t>
    </rPh>
    <rPh sb="11" eb="12">
      <t>ネン</t>
    </rPh>
    <rPh sb="13" eb="14">
      <t>ガツ</t>
    </rPh>
    <rPh sb="14" eb="15">
      <t>ト</t>
    </rPh>
    <phoneticPr fontId="19"/>
  </si>
  <si>
    <t>雛人形師仲間訴訟文書</t>
  </si>
  <si>
    <t>72号</t>
    <rPh sb="2" eb="3">
      <t>ゴウ</t>
    </rPh>
    <phoneticPr fontId="19"/>
  </si>
  <si>
    <t>下忍小学校</t>
    <rPh sb="0" eb="2">
      <t>シモオシ</t>
    </rPh>
    <rPh sb="2" eb="5">
      <t>ショウガッコウ</t>
    </rPh>
    <phoneticPr fontId="19"/>
  </si>
  <si>
    <t>各年5月1日現在</t>
    <rPh sb="0" eb="2">
      <t>カクネン</t>
    </rPh>
    <rPh sb="3" eb="4">
      <t>ガツ</t>
    </rPh>
    <rPh sb="5" eb="6">
      <t>ヒ</t>
    </rPh>
    <rPh sb="6" eb="8">
      <t>ゲンザイ</t>
    </rPh>
    <phoneticPr fontId="19"/>
  </si>
  <si>
    <t>市民ｻｰﾋﾞｽｺｰﾅｰ</t>
  </si>
  <si>
    <t>18号</t>
  </si>
  <si>
    <t>馬室小学校</t>
    <rPh sb="0" eb="2">
      <t>マムロ</t>
    </rPh>
    <rPh sb="2" eb="5">
      <t>ショウガッコウ</t>
    </rPh>
    <phoneticPr fontId="19"/>
  </si>
  <si>
    <t>資料：コミュニティふれあいセンター</t>
  </si>
  <si>
    <t>資料：学務課</t>
    <rPh sb="0" eb="2">
      <t>シリョウ</t>
    </rPh>
    <rPh sb="3" eb="5">
      <t>ガクム</t>
    </rPh>
    <rPh sb="5" eb="6">
      <t>カ</t>
    </rPh>
    <phoneticPr fontId="19"/>
  </si>
  <si>
    <t>享保六年鷹番高札</t>
  </si>
  <si>
    <t>園数</t>
    <rPh sb="0" eb="1">
      <t>エン</t>
    </rPh>
    <rPh sb="1" eb="2">
      <t>スウ</t>
    </rPh>
    <phoneticPr fontId="19"/>
  </si>
  <si>
    <t>H14. 5.23</t>
  </si>
  <si>
    <t>資料：市民活動センター</t>
    <rPh sb="0" eb="2">
      <t>シリョウ</t>
    </rPh>
    <rPh sb="3" eb="5">
      <t>シミン</t>
    </rPh>
    <rPh sb="5" eb="7">
      <t>カツドウ</t>
    </rPh>
    <phoneticPr fontId="19"/>
  </si>
  <si>
    <t>年</t>
    <rPh sb="0" eb="1">
      <t>ネン</t>
    </rPh>
    <phoneticPr fontId="19"/>
  </si>
  <si>
    <t>女</t>
  </si>
  <si>
    <t>田間宮児童センター</t>
    <rPh sb="0" eb="1">
      <t>タ</t>
    </rPh>
    <rPh sb="1" eb="2">
      <t>マ</t>
    </rPh>
    <rPh sb="2" eb="3">
      <t>ミヤ</t>
    </rPh>
    <rPh sb="3" eb="5">
      <t>ジドウ</t>
    </rPh>
    <phoneticPr fontId="19"/>
  </si>
  <si>
    <t>女</t>
    <rPh sb="0" eb="1">
      <t>オンナ</t>
    </rPh>
    <phoneticPr fontId="19"/>
  </si>
  <si>
    <t>園児数</t>
    <rPh sb="0" eb="2">
      <t>エンジ</t>
    </rPh>
    <rPh sb="2" eb="3">
      <t>スウ</t>
    </rPh>
    <phoneticPr fontId="19"/>
  </si>
  <si>
    <t>生 徒 数　対前年比</t>
    <rPh sb="0" eb="5">
      <t>セイトスウ</t>
    </rPh>
    <phoneticPr fontId="19"/>
  </si>
  <si>
    <t>平成</t>
  </si>
  <si>
    <t>1月</t>
  </si>
  <si>
    <t>園 児 数　対前年比</t>
    <rPh sb="0" eb="3">
      <t>エンジ</t>
    </rPh>
    <rPh sb="4" eb="5">
      <t>スウ</t>
    </rPh>
    <rPh sb="6" eb="7">
      <t>タイ</t>
    </rPh>
    <rPh sb="7" eb="10">
      <t>ゼンネンヒ</t>
    </rPh>
    <phoneticPr fontId="19"/>
  </si>
  <si>
    <t>身長（cm）</t>
    <rPh sb="0" eb="2">
      <t>シンチョウ</t>
    </rPh>
    <phoneticPr fontId="19"/>
  </si>
  <si>
    <t>児 童 数　対前年比</t>
    <rPh sb="0" eb="3">
      <t>ジドウ</t>
    </rPh>
    <rPh sb="4" eb="5">
      <t>スウ</t>
    </rPh>
    <rPh sb="6" eb="7">
      <t>タイ</t>
    </rPh>
    <rPh sb="7" eb="10">
      <t>ゼンネンヒ</t>
    </rPh>
    <phoneticPr fontId="19"/>
  </si>
  <si>
    <t>三島神社古墳</t>
  </si>
  <si>
    <t>(無)重要無形民俗文化財</t>
  </si>
  <si>
    <t>舟塚の古銭と甕</t>
  </si>
  <si>
    <t>・</t>
  </si>
  <si>
    <t>単位／件</t>
    <rPh sb="3" eb="4">
      <t>ケン</t>
    </rPh>
    <phoneticPr fontId="19"/>
  </si>
  <si>
    <t>1学級　　当たり　園児数</t>
    <rPh sb="1" eb="3">
      <t>ガッキュウ</t>
    </rPh>
    <rPh sb="5" eb="6">
      <t>ア</t>
    </rPh>
    <rPh sb="9" eb="11">
      <t>エンジ</t>
    </rPh>
    <rPh sb="11" eb="12">
      <t>スウ</t>
    </rPh>
    <phoneticPr fontId="19"/>
  </si>
  <si>
    <t>男</t>
  </si>
  <si>
    <t>資料：学校基本調査</t>
  </si>
  <si>
    <t>46号</t>
    <rPh sb="2" eb="3">
      <t>ゴウ</t>
    </rPh>
    <phoneticPr fontId="19"/>
  </si>
  <si>
    <t>6号</t>
    <rPh sb="1" eb="2">
      <t>６ゴウ</t>
    </rPh>
    <phoneticPr fontId="19"/>
  </si>
  <si>
    <t>1教員　　当たり　園児数</t>
    <rPh sb="1" eb="3">
      <t>キョウイン</t>
    </rPh>
    <phoneticPr fontId="19"/>
  </si>
  <si>
    <t>計</t>
    <rPh sb="0" eb="1">
      <t>ケイ</t>
    </rPh>
    <phoneticPr fontId="19"/>
  </si>
  <si>
    <t>各年度末現在</t>
    <rPh sb="1" eb="4">
      <t>ネンドマツ</t>
    </rPh>
    <rPh sb="4" eb="6">
      <t>ゲンザイ</t>
    </rPh>
    <phoneticPr fontId="19"/>
  </si>
  <si>
    <t>職員数</t>
  </si>
  <si>
    <t>円通寺観音堂の木造馬頭観世音菩薩坐像</t>
  </si>
  <si>
    <t>就職者数</t>
    <rPh sb="0" eb="3">
      <t>シュウショクシャ</t>
    </rPh>
    <rPh sb="3" eb="4">
      <t>スウ</t>
    </rPh>
    <phoneticPr fontId="19"/>
  </si>
  <si>
    <t>箕田碑</t>
  </si>
  <si>
    <t>H23. 3. 9</t>
  </si>
  <si>
    <t>総数</t>
    <rPh sb="0" eb="2">
      <t>ソウスウ</t>
    </rPh>
    <phoneticPr fontId="19"/>
  </si>
  <si>
    <t>3.　小学校の推移</t>
    <rPh sb="3" eb="6">
      <t>ショウガッコウ</t>
    </rPh>
    <rPh sb="7" eb="9">
      <t>スイイ</t>
    </rPh>
    <phoneticPr fontId="19"/>
  </si>
  <si>
    <t>あたご児童センター</t>
    <rPh sb="3" eb="5">
      <t>ジドウ</t>
    </rPh>
    <phoneticPr fontId="19"/>
  </si>
  <si>
    <t>小谷小学校</t>
    <rPh sb="0" eb="2">
      <t>コタニ</t>
    </rPh>
    <rPh sb="2" eb="5">
      <t>ショウガッコウ</t>
    </rPh>
    <phoneticPr fontId="19"/>
  </si>
  <si>
    <t>H13. 3.28</t>
  </si>
  <si>
    <t>男</t>
    <rPh sb="0" eb="1">
      <t>オトコ</t>
    </rPh>
    <phoneticPr fontId="19"/>
  </si>
  <si>
    <t>教員数</t>
  </si>
  <si>
    <t>25.　公民館活動状況</t>
    <rPh sb="4" eb="7">
      <t>コウミンカン</t>
    </rPh>
    <rPh sb="7" eb="9">
      <t>カツドウ</t>
    </rPh>
    <rPh sb="9" eb="11">
      <t>ジョウキョウ</t>
    </rPh>
    <phoneticPr fontId="19"/>
  </si>
  <si>
    <t>食品加工室</t>
    <rPh sb="0" eb="2">
      <t>ショクヒン</t>
    </rPh>
    <rPh sb="2" eb="4">
      <t>カコウ</t>
    </rPh>
    <rPh sb="4" eb="5">
      <t>シツ</t>
    </rPh>
    <phoneticPr fontId="19"/>
  </si>
  <si>
    <t>(記)天然記念物</t>
  </si>
  <si>
    <t>ギャラリー</t>
  </si>
  <si>
    <t>平成</t>
    <rPh sb="0" eb="2">
      <t>ヘイセイ</t>
    </rPh>
    <phoneticPr fontId="19"/>
  </si>
  <si>
    <t>令和</t>
    <rPh sb="0" eb="2">
      <t>レイワ</t>
    </rPh>
    <phoneticPr fontId="19"/>
  </si>
  <si>
    <t>天神</t>
    <rPh sb="0" eb="2">
      <t>テンジン</t>
    </rPh>
    <phoneticPr fontId="19"/>
  </si>
  <si>
    <t>袋（鴻巣市）</t>
  </si>
  <si>
    <t>川里図書館</t>
    <rPh sb="0" eb="1">
      <t>カワ</t>
    </rPh>
    <rPh sb="1" eb="2">
      <t>サト</t>
    </rPh>
    <rPh sb="2" eb="5">
      <t>トショカン</t>
    </rPh>
    <phoneticPr fontId="19"/>
  </si>
  <si>
    <t>4.　小学校学校別児童数の推移</t>
    <rPh sb="3" eb="6">
      <t>ショウガッコウ</t>
    </rPh>
    <rPh sb="6" eb="8">
      <t>ガッコウ</t>
    </rPh>
    <rPh sb="8" eb="9">
      <t>ベツ</t>
    </rPh>
    <rPh sb="9" eb="11">
      <t>ジドウ</t>
    </rPh>
    <rPh sb="11" eb="12">
      <t>カズ</t>
    </rPh>
    <rPh sb="13" eb="15">
      <t>スイイ</t>
    </rPh>
    <phoneticPr fontId="19"/>
  </si>
  <si>
    <t>大芦ささら獅子舞</t>
  </si>
  <si>
    <t>進学者数</t>
    <rPh sb="0" eb="3">
      <t>シンガクシャ</t>
    </rPh>
    <rPh sb="3" eb="4">
      <t>スウ</t>
    </rPh>
    <phoneticPr fontId="19"/>
  </si>
  <si>
    <t>愛宕山古墳</t>
  </si>
  <si>
    <t>1日平均
利用者数</t>
    <rPh sb="1" eb="2">
      <t>ニチ</t>
    </rPh>
    <rPh sb="2" eb="4">
      <t>ヘイキン</t>
    </rPh>
    <rPh sb="5" eb="7">
      <t>リヨウ</t>
    </rPh>
    <rPh sb="7" eb="8">
      <t>シャ</t>
    </rPh>
    <rPh sb="8" eb="9">
      <t>スウ</t>
    </rPh>
    <phoneticPr fontId="19"/>
  </si>
  <si>
    <t>卓球室</t>
    <rPh sb="2" eb="3">
      <t>シツ</t>
    </rPh>
    <phoneticPr fontId="19"/>
  </si>
  <si>
    <t>1教員　　当たり　生徒数</t>
    <rPh sb="9" eb="11">
      <t>セイト</t>
    </rPh>
    <phoneticPr fontId="19"/>
  </si>
  <si>
    <t>円通寺の観音堂</t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</si>
  <si>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19"/>
  </si>
  <si>
    <t>…</t>
  </si>
  <si>
    <t>15号</t>
    <rPh sb="0" eb="3">
      <t>４ゴウ</t>
    </rPh>
    <phoneticPr fontId="19"/>
  </si>
  <si>
    <t>赤見台第二小学校</t>
    <rPh sb="0" eb="3">
      <t>アカミダイ</t>
    </rPh>
    <rPh sb="3" eb="4">
      <t>ダイイチ</t>
    </rPh>
    <rPh sb="4" eb="5">
      <t>ニ</t>
    </rPh>
    <rPh sb="5" eb="8">
      <t>ショウガッコウ</t>
    </rPh>
    <phoneticPr fontId="19"/>
  </si>
  <si>
    <t>2.　幼保連携型認定こども園の推移</t>
    <rPh sb="3" eb="5">
      <t>ヨウホ</t>
    </rPh>
    <rPh sb="5" eb="8">
      <t>レンケイカタ</t>
    </rPh>
    <rPh sb="8" eb="10">
      <t>ニンテイ</t>
    </rPh>
    <rPh sb="13" eb="14">
      <t>エン</t>
    </rPh>
    <rPh sb="15" eb="17">
      <t>スイイ</t>
    </rPh>
    <phoneticPr fontId="19"/>
  </si>
  <si>
    <t>教　育
保　育
職員数</t>
    <rPh sb="0" eb="1">
      <t>キョウ</t>
    </rPh>
    <rPh sb="2" eb="3">
      <t>イク</t>
    </rPh>
    <rPh sb="4" eb="5">
      <t>ホ</t>
    </rPh>
    <rPh sb="6" eb="7">
      <t>イク</t>
    </rPh>
    <rPh sb="8" eb="11">
      <t>ショクインスウ</t>
    </rPh>
    <phoneticPr fontId="19"/>
  </si>
  <si>
    <t>吹上中学校</t>
    <rPh sb="0" eb="2">
      <t>フキアゲ</t>
    </rPh>
    <rPh sb="2" eb="5">
      <t>チュウガッコウ</t>
    </rPh>
    <phoneticPr fontId="19"/>
  </si>
  <si>
    <t>松原小学校</t>
    <rPh sb="0" eb="2">
      <t>マツバラ</t>
    </rPh>
    <rPh sb="2" eb="5">
      <t>ショウガッコウ</t>
    </rPh>
    <phoneticPr fontId="19"/>
  </si>
  <si>
    <t>学校数</t>
    <rPh sb="0" eb="2">
      <t>ガッコウ</t>
    </rPh>
    <rPh sb="2" eb="3">
      <t>スウ</t>
    </rPh>
    <phoneticPr fontId="19"/>
  </si>
  <si>
    <t>1学級　　当たり　児童数</t>
    <rPh sb="1" eb="3">
      <t>ガッキュウ</t>
    </rPh>
    <rPh sb="5" eb="6">
      <t>ア</t>
    </rPh>
    <rPh sb="9" eb="11">
      <t>ジドウ</t>
    </rPh>
    <rPh sb="11" eb="12">
      <t>スウ</t>
    </rPh>
    <phoneticPr fontId="19"/>
  </si>
  <si>
    <t>学級数</t>
  </si>
  <si>
    <t>講　習</t>
    <rPh sb="0" eb="1">
      <t>コウ</t>
    </rPh>
    <rPh sb="2" eb="3">
      <t>ナライ</t>
    </rPh>
    <phoneticPr fontId="19"/>
  </si>
  <si>
    <t>1教員　　当たり　児童数</t>
    <rPh sb="1" eb="3">
      <t>キョウイン</t>
    </rPh>
    <rPh sb="9" eb="11">
      <t>ジドウ</t>
    </rPh>
    <phoneticPr fontId="19"/>
  </si>
  <si>
    <t>その他</t>
    <rPh sb="2" eb="3">
      <t>タ</t>
    </rPh>
    <phoneticPr fontId="19"/>
  </si>
  <si>
    <t>専修学校
(専門過程)　　進学者</t>
    <rPh sb="0" eb="2">
      <t>センシュウ</t>
    </rPh>
    <rPh sb="2" eb="4">
      <t>ガッコウ</t>
    </rPh>
    <rPh sb="6" eb="8">
      <t>センモン</t>
    </rPh>
    <rPh sb="8" eb="10">
      <t>カテイ</t>
    </rPh>
    <rPh sb="13" eb="14">
      <t>シンガク</t>
    </rPh>
    <rPh sb="14" eb="16">
      <t>ニュウガクシャ</t>
    </rPh>
    <phoneticPr fontId="19"/>
  </si>
  <si>
    <t>各年5月1日現在</t>
  </si>
  <si>
    <t>専修学校　(一般過程)　　等入学者</t>
    <rPh sb="0" eb="2">
      <t>センシュウ</t>
    </rPh>
    <rPh sb="2" eb="4">
      <t>ガッコウ</t>
    </rPh>
    <rPh sb="6" eb="8">
      <t>イッパン</t>
    </rPh>
    <rPh sb="8" eb="10">
      <t>カテイ</t>
    </rPh>
    <rPh sb="13" eb="14">
      <t>トウ</t>
    </rPh>
    <rPh sb="14" eb="16">
      <t>ニュウガク</t>
    </rPh>
    <rPh sb="16" eb="17">
      <t>シャ</t>
    </rPh>
    <phoneticPr fontId="19"/>
  </si>
  <si>
    <t>常光</t>
    <rPh sb="0" eb="2">
      <t>ジョウコウ</t>
    </rPh>
    <phoneticPr fontId="19"/>
  </si>
  <si>
    <t>年</t>
  </si>
  <si>
    <t>学齢未満</t>
    <rPh sb="0" eb="2">
      <t>ガクレイ</t>
    </rPh>
    <rPh sb="2" eb="4">
      <t>ミマン</t>
    </rPh>
    <phoneticPr fontId="19"/>
  </si>
  <si>
    <t>鴻巣東小学校</t>
    <rPh sb="0" eb="2">
      <t>コウノス</t>
    </rPh>
    <rPh sb="2" eb="3">
      <t>ヒガシ</t>
    </rPh>
    <rPh sb="3" eb="6">
      <t>ショウガッコウ</t>
    </rPh>
    <phoneticPr fontId="19"/>
  </si>
  <si>
    <t>会議室</t>
  </si>
  <si>
    <t>小谷</t>
  </si>
  <si>
    <t>自然科学</t>
    <rPh sb="0" eb="2">
      <t>シゼン</t>
    </rPh>
    <rPh sb="2" eb="4">
      <t>カガク</t>
    </rPh>
    <phoneticPr fontId="19"/>
  </si>
  <si>
    <t>鴻巣南小学校</t>
    <rPh sb="0" eb="2">
      <t>コウノス</t>
    </rPh>
    <rPh sb="2" eb="3">
      <t>ミナミ</t>
    </rPh>
    <rPh sb="3" eb="6">
      <t>ショウガッコウ</t>
    </rPh>
    <phoneticPr fontId="19"/>
  </si>
  <si>
    <t>施設名</t>
    <rPh sb="0" eb="2">
      <t>シセツ</t>
    </rPh>
    <rPh sb="2" eb="3">
      <t>メイ</t>
    </rPh>
    <phoneticPr fontId="19"/>
  </si>
  <si>
    <t>23号‐2</t>
    <rPh sb="0" eb="3">
      <t>２３ゴウ</t>
    </rPh>
    <phoneticPr fontId="19"/>
  </si>
  <si>
    <t>共和小学校</t>
    <rPh sb="0" eb="2">
      <t>キョウワ</t>
    </rPh>
    <rPh sb="2" eb="5">
      <t>ショウガッコウ</t>
    </rPh>
    <phoneticPr fontId="19"/>
  </si>
  <si>
    <t>道永の板碑2基</t>
  </si>
  <si>
    <t>36号</t>
  </si>
  <si>
    <t>田間宮小学校</t>
    <rPh sb="0" eb="1">
      <t>タ</t>
    </rPh>
    <rPh sb="1" eb="2">
      <t>マ</t>
    </rPh>
    <rPh sb="2" eb="3">
      <t>ミヤ</t>
    </rPh>
    <rPh sb="3" eb="6">
      <t>ショウガッコウ</t>
    </rPh>
    <phoneticPr fontId="19"/>
  </si>
  <si>
    <t>16.　市内グラウンド利用状況</t>
    <rPh sb="5" eb="6">
      <t>ナイ</t>
    </rPh>
    <phoneticPr fontId="19"/>
  </si>
  <si>
    <t>箕田小学校</t>
    <rPh sb="0" eb="2">
      <t>ミダ</t>
    </rPh>
    <rPh sb="2" eb="5">
      <t>ショウガッコウ</t>
    </rPh>
    <phoneticPr fontId="19"/>
  </si>
  <si>
    <t>笠原小学校</t>
    <rPh sb="0" eb="2">
      <t>カサハラ</t>
    </rPh>
    <rPh sb="2" eb="5">
      <t>ショウガッコウ</t>
    </rPh>
    <phoneticPr fontId="19"/>
  </si>
  <si>
    <t>分　類</t>
    <rPh sb="0" eb="1">
      <t>ブン</t>
    </rPh>
    <rPh sb="2" eb="3">
      <t>タグイ</t>
    </rPh>
    <phoneticPr fontId="19"/>
  </si>
  <si>
    <t>一　般</t>
    <rPh sb="0" eb="3">
      <t>イッパン</t>
    </rPh>
    <phoneticPr fontId="19"/>
  </si>
  <si>
    <t>常光小学校</t>
    <rPh sb="0" eb="2">
      <t>ジョウコウ</t>
    </rPh>
    <rPh sb="2" eb="5">
      <t>ショウガッコウ</t>
    </rPh>
    <phoneticPr fontId="19"/>
  </si>
  <si>
    <t>37.　埼玉県指定文化財</t>
    <rPh sb="4" eb="7">
      <t>サイタマケン</t>
    </rPh>
    <rPh sb="7" eb="9">
      <t>シテイ</t>
    </rPh>
    <rPh sb="9" eb="12">
      <t>ブンカザイ</t>
    </rPh>
    <phoneticPr fontId="19"/>
  </si>
  <si>
    <t>鴻巣北小学校</t>
    <rPh sb="0" eb="2">
      <t>コウノス</t>
    </rPh>
    <rPh sb="2" eb="3">
      <t>キタ</t>
    </rPh>
    <rPh sb="3" eb="6">
      <t>ショウガッコウ</t>
    </rPh>
    <phoneticPr fontId="19"/>
  </si>
  <si>
    <t>体重（㎏）</t>
    <rPh sb="0" eb="2">
      <t>タイジュウ</t>
    </rPh>
    <phoneticPr fontId="19"/>
  </si>
  <si>
    <t>吹上勤労青少年ホーム</t>
    <rPh sb="0" eb="2">
      <t>フキアゲ</t>
    </rPh>
    <rPh sb="2" eb="4">
      <t>キンロウ</t>
    </rPh>
    <rPh sb="4" eb="7">
      <t>セイショウネン</t>
    </rPh>
    <phoneticPr fontId="19"/>
  </si>
  <si>
    <t>45号</t>
    <rPh sb="2" eb="3">
      <t>ゴウ</t>
    </rPh>
    <phoneticPr fontId="19"/>
  </si>
  <si>
    <t>30号</t>
  </si>
  <si>
    <t>S36. 9. 1</t>
  </si>
  <si>
    <t>赤見台第一小学校</t>
    <rPh sb="0" eb="3">
      <t>アカミダイ</t>
    </rPh>
    <rPh sb="3" eb="5">
      <t>ダイイチ</t>
    </rPh>
    <rPh sb="5" eb="8">
      <t>ショウガッコウ</t>
    </rPh>
    <phoneticPr fontId="19"/>
  </si>
  <si>
    <t>木造安達藤九郎盛長坐像</t>
  </si>
  <si>
    <t>鴻巣中央小学校</t>
    <rPh sb="0" eb="2">
      <t>コウノス</t>
    </rPh>
    <rPh sb="2" eb="4">
      <t>チュウオウ</t>
    </rPh>
    <rPh sb="4" eb="7">
      <t>ショウガッコウ</t>
    </rPh>
    <phoneticPr fontId="19"/>
  </si>
  <si>
    <t>テニスコート</t>
  </si>
  <si>
    <t>市内在住</t>
    <rPh sb="0" eb="2">
      <t>シナイ</t>
    </rPh>
    <rPh sb="2" eb="4">
      <t>ザイジュウ</t>
    </rPh>
    <phoneticPr fontId="19"/>
  </si>
  <si>
    <t>学校数</t>
  </si>
  <si>
    <t>吹上小学校</t>
    <rPh sb="0" eb="2">
      <t>フキアゲ</t>
    </rPh>
    <rPh sb="2" eb="5">
      <t>ショウガッコウ</t>
    </rPh>
    <phoneticPr fontId="19"/>
  </si>
  <si>
    <t>西福寺の狛犬</t>
    <rPh sb="0" eb="1">
      <t>サイ</t>
    </rPh>
    <rPh sb="1" eb="2">
      <t>フク</t>
    </rPh>
    <rPh sb="2" eb="3">
      <t>デラ</t>
    </rPh>
    <rPh sb="4" eb="6">
      <t>コマイヌ</t>
    </rPh>
    <phoneticPr fontId="19"/>
  </si>
  <si>
    <t>5.　中学校の推移</t>
    <rPh sb="3" eb="6">
      <t>チュウガッコウ</t>
    </rPh>
    <rPh sb="7" eb="9">
      <t>スイイ</t>
    </rPh>
    <phoneticPr fontId="19"/>
  </si>
  <si>
    <t>大芦小学校</t>
    <rPh sb="0" eb="2">
      <t>オオアシ</t>
    </rPh>
    <rPh sb="2" eb="5">
      <t>ショウガッコウ</t>
    </rPh>
    <phoneticPr fontId="19"/>
  </si>
  <si>
    <t>生徒数</t>
    <rPh sb="0" eb="3">
      <t>セイトスウ</t>
    </rPh>
    <phoneticPr fontId="19"/>
  </si>
  <si>
    <t>屈巣小学校</t>
    <rPh sb="0" eb="1">
      <t>クッ</t>
    </rPh>
    <rPh sb="1" eb="2">
      <t>ス</t>
    </rPh>
    <rPh sb="2" eb="5">
      <t>ショウガッコウ</t>
    </rPh>
    <phoneticPr fontId="19"/>
  </si>
  <si>
    <t>年</t>
    <rPh sb="0" eb="1">
      <t>トシ</t>
    </rPh>
    <phoneticPr fontId="19"/>
  </si>
  <si>
    <t>広田小学校</t>
    <rPh sb="0" eb="2">
      <t>ヒロタ</t>
    </rPh>
    <rPh sb="2" eb="5">
      <t>ショウガッコウ</t>
    </rPh>
    <phoneticPr fontId="19"/>
  </si>
  <si>
    <t>単位／人</t>
  </si>
  <si>
    <t>歳</t>
    <rPh sb="0" eb="1">
      <t>サイ</t>
    </rPh>
    <phoneticPr fontId="19"/>
  </si>
  <si>
    <t>常光公民館</t>
    <rPh sb="0" eb="2">
      <t>ジョウコウ</t>
    </rPh>
    <rPh sb="2" eb="5">
      <t>コウミンカン</t>
    </rPh>
    <phoneticPr fontId="19"/>
  </si>
  <si>
    <t>卓球場</t>
  </si>
  <si>
    <t>1学級　　当たり　生徒数</t>
    <rPh sb="9" eb="11">
      <t>セイト</t>
    </rPh>
    <phoneticPr fontId="19"/>
  </si>
  <si>
    <t>総数</t>
  </si>
  <si>
    <t>吹上荒川総合運動公園</t>
    <rPh sb="0" eb="2">
      <t>フキアゲ</t>
    </rPh>
    <rPh sb="2" eb="4">
      <t>アラカワ</t>
    </rPh>
    <rPh sb="4" eb="6">
      <t>ソウゴウ</t>
    </rPh>
    <rPh sb="6" eb="8">
      <t>ウンドウ</t>
    </rPh>
    <rPh sb="8" eb="10">
      <t>コウエン</t>
    </rPh>
    <phoneticPr fontId="19"/>
  </si>
  <si>
    <t>6.　中学校学校別生徒数の推移</t>
    <rPh sb="3" eb="6">
      <t>チュウガッコウ</t>
    </rPh>
    <rPh sb="6" eb="8">
      <t>ガッコウ</t>
    </rPh>
    <rPh sb="8" eb="9">
      <t>ベツ</t>
    </rPh>
    <rPh sb="9" eb="12">
      <t>セイトスウ</t>
    </rPh>
    <rPh sb="13" eb="15">
      <t>スイイ</t>
    </rPh>
    <phoneticPr fontId="19"/>
  </si>
  <si>
    <t>ひばり野</t>
    <rPh sb="3" eb="4">
      <t>ノ</t>
    </rPh>
    <phoneticPr fontId="19"/>
  </si>
  <si>
    <t>鴻巣中学校</t>
    <rPh sb="0" eb="2">
      <t>コウノス</t>
    </rPh>
    <rPh sb="2" eb="5">
      <t>チュウガッコウ</t>
    </rPh>
    <phoneticPr fontId="19"/>
  </si>
  <si>
    <t>山車人形一対</t>
  </si>
  <si>
    <t>鴻巣北中学校</t>
    <rPh sb="0" eb="2">
      <t>コウノス</t>
    </rPh>
    <rPh sb="2" eb="3">
      <t>キタ</t>
    </rPh>
    <rPh sb="3" eb="6">
      <t>チュウガッコウ</t>
    </rPh>
    <phoneticPr fontId="19"/>
  </si>
  <si>
    <t>鴻巣西中学校</t>
    <rPh sb="0" eb="2">
      <t>コウノス</t>
    </rPh>
    <rPh sb="2" eb="3">
      <t>ニシ</t>
    </rPh>
    <rPh sb="3" eb="6">
      <t>チュウガッコウ</t>
    </rPh>
    <phoneticPr fontId="19"/>
  </si>
  <si>
    <t>鴻巣南中学校</t>
    <rPh sb="0" eb="2">
      <t>コウノス</t>
    </rPh>
    <rPh sb="2" eb="3">
      <t>ミナミ</t>
    </rPh>
    <rPh sb="3" eb="6">
      <t>チュウガッコウ</t>
    </rPh>
    <phoneticPr fontId="19"/>
  </si>
  <si>
    <t>軍扇・鞍・刀掛・葵紋散蒔絵箱・葵紋蒔絵盆・葵紋漆平箱・葵紋漆箱</t>
  </si>
  <si>
    <t>赤見台中学校</t>
    <rPh sb="0" eb="3">
      <t>アカミダイ</t>
    </rPh>
    <rPh sb="3" eb="6">
      <t>チュウガッコウ</t>
    </rPh>
    <phoneticPr fontId="19"/>
  </si>
  <si>
    <t>指定年月日</t>
    <rPh sb="0" eb="2">
      <t>シテイ</t>
    </rPh>
    <rPh sb="2" eb="5">
      <t>ネンガッピ</t>
    </rPh>
    <phoneticPr fontId="19"/>
  </si>
  <si>
    <t>吹上北中学校</t>
    <rPh sb="0" eb="2">
      <t>フキアゲ</t>
    </rPh>
    <rPh sb="2" eb="3">
      <t>キタ</t>
    </rPh>
    <rPh sb="3" eb="6">
      <t>チュウガッコウ</t>
    </rPh>
    <phoneticPr fontId="19"/>
  </si>
  <si>
    <t>笠原公民館</t>
    <rPh sb="0" eb="2">
      <t>カサハラ</t>
    </rPh>
    <rPh sb="2" eb="5">
      <t>コウミンカン</t>
    </rPh>
    <phoneticPr fontId="19"/>
  </si>
  <si>
    <t>年　度</t>
  </si>
  <si>
    <t>川里中学校</t>
    <rPh sb="0" eb="2">
      <t>カワサト</t>
    </rPh>
    <rPh sb="2" eb="5">
      <t>チュウガッコウ</t>
    </rPh>
    <phoneticPr fontId="19"/>
  </si>
  <si>
    <t>7.　中学校卒業後の状況</t>
    <rPh sb="3" eb="4">
      <t>チュウ</t>
    </rPh>
    <rPh sb="6" eb="9">
      <t>ソツギョウゴ</t>
    </rPh>
    <rPh sb="10" eb="12">
      <t>ジョウキョウ</t>
    </rPh>
    <phoneticPr fontId="19"/>
  </si>
  <si>
    <t>卒業者数</t>
    <rPh sb="0" eb="1">
      <t>ソツ</t>
    </rPh>
    <rPh sb="1" eb="4">
      <t>ギョウシャスウ</t>
    </rPh>
    <phoneticPr fontId="19"/>
  </si>
  <si>
    <t>高等学校等　
進学者数</t>
    <rPh sb="0" eb="2">
      <t>コウトウ</t>
    </rPh>
    <rPh sb="2" eb="4">
      <t>ガッコウ</t>
    </rPh>
    <rPh sb="4" eb="5">
      <t>トウ</t>
    </rPh>
    <rPh sb="7" eb="10">
      <t>シンガクシャ</t>
    </rPh>
    <rPh sb="10" eb="11">
      <t>スウ</t>
    </rPh>
    <phoneticPr fontId="19"/>
  </si>
  <si>
    <t>専修学校　(高等過程)　　進学者</t>
    <rPh sb="0" eb="2">
      <t>センシュウ</t>
    </rPh>
    <rPh sb="2" eb="4">
      <t>ガッコウ</t>
    </rPh>
    <rPh sb="6" eb="8">
      <t>コウトウ</t>
    </rPh>
    <rPh sb="8" eb="10">
      <t>カテイ</t>
    </rPh>
    <rPh sb="13" eb="14">
      <t>シンガク</t>
    </rPh>
    <rPh sb="14" eb="16">
      <t>ニュウガクシャ</t>
    </rPh>
    <phoneticPr fontId="19"/>
  </si>
  <si>
    <t>14.　総合体育館施設利用状況</t>
    <rPh sb="4" eb="6">
      <t>ソウゴウ</t>
    </rPh>
    <rPh sb="6" eb="9">
      <t>タイイクカン</t>
    </rPh>
    <rPh sb="9" eb="11">
      <t>シセツ</t>
    </rPh>
    <phoneticPr fontId="19"/>
  </si>
  <si>
    <t>大雲文龍書</t>
  </si>
  <si>
    <t>公共職業能力開発施設等　入学者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1">
      <t>シセツトウ</t>
    </rPh>
    <rPh sb="12" eb="15">
      <t>ニュウガクシャ</t>
    </rPh>
    <phoneticPr fontId="19"/>
  </si>
  <si>
    <t>年　 度</t>
    <rPh sb="3" eb="4">
      <t>ド</t>
    </rPh>
    <phoneticPr fontId="19"/>
  </si>
  <si>
    <t>北根（清法寺）</t>
  </si>
  <si>
    <t>進学率%</t>
    <rPh sb="0" eb="2">
      <t>シンガク</t>
    </rPh>
    <rPh sb="2" eb="3">
      <t>リツ</t>
    </rPh>
    <phoneticPr fontId="19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</si>
  <si>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19"/>
  </si>
  <si>
    <t>弓道場</t>
    <rPh sb="0" eb="3">
      <t>キュウドウジョウ</t>
    </rPh>
    <phoneticPr fontId="19"/>
  </si>
  <si>
    <t>雷電（雷電町町内会）</t>
  </si>
  <si>
    <t>ﾒｲﾝｱﾘｰﾅ
ｻﾌﾞｱﾘｰﾅ</t>
  </si>
  <si>
    <t>8.　高等学校の推移</t>
    <rPh sb="3" eb="5">
      <t>コウトウ</t>
    </rPh>
    <rPh sb="5" eb="7">
      <t>ガッコウ</t>
    </rPh>
    <phoneticPr fontId="19"/>
  </si>
  <si>
    <t>馬室埴輪窯跡</t>
  </si>
  <si>
    <t>85号</t>
  </si>
  <si>
    <t>教　　員　　数</t>
    <rPh sb="0" eb="1">
      <t>キョウ</t>
    </rPh>
    <rPh sb="3" eb="4">
      <t>イン</t>
    </rPh>
    <rPh sb="6" eb="7">
      <t>スウ</t>
    </rPh>
    <phoneticPr fontId="19"/>
  </si>
  <si>
    <t>単位／人</t>
    <rPh sb="0" eb="2">
      <t>タンイ</t>
    </rPh>
    <rPh sb="3" eb="4">
      <t>ヒト</t>
    </rPh>
    <phoneticPr fontId="19"/>
  </si>
  <si>
    <t>生 徒 数　対前年比</t>
    <rPh sb="0" eb="3">
      <t>セイト</t>
    </rPh>
    <rPh sb="4" eb="5">
      <t>スウ</t>
    </rPh>
    <rPh sb="6" eb="7">
      <t>タイ</t>
    </rPh>
    <rPh sb="7" eb="10">
      <t>ゼンネンヒ</t>
    </rPh>
    <phoneticPr fontId="19"/>
  </si>
  <si>
    <t>ﾄﾚｰﾆﾝｸﾞ室</t>
    <rPh sb="7" eb="8">
      <t>シツ</t>
    </rPh>
    <phoneticPr fontId="19"/>
  </si>
  <si>
    <t>全日制</t>
    <rPh sb="0" eb="3">
      <t>ゼンニチセイ</t>
    </rPh>
    <phoneticPr fontId="19"/>
  </si>
  <si>
    <t>本務者</t>
    <rPh sb="0" eb="1">
      <t>ホン</t>
    </rPh>
    <rPh sb="1" eb="2">
      <t>ム</t>
    </rPh>
    <rPh sb="2" eb="3">
      <t>シャ</t>
    </rPh>
    <phoneticPr fontId="19"/>
  </si>
  <si>
    <t>広田のささら</t>
  </si>
  <si>
    <t>定時制</t>
    <rPh sb="0" eb="3">
      <t>テイジセイ</t>
    </rPh>
    <phoneticPr fontId="19"/>
  </si>
  <si>
    <t>銅造勢至菩薩立像</t>
    <rPh sb="0" eb="1">
      <t>ドウ</t>
    </rPh>
    <rPh sb="1" eb="2">
      <t>ツク</t>
    </rPh>
    <rPh sb="2" eb="4">
      <t>セイシ</t>
    </rPh>
    <rPh sb="4" eb="6">
      <t>ボサツ</t>
    </rPh>
    <rPh sb="6" eb="8">
      <t>リツゾウ</t>
    </rPh>
    <phoneticPr fontId="19"/>
  </si>
  <si>
    <t>9.　高等学校卒業後の状況</t>
    <rPh sb="3" eb="5">
      <t>コウトウ</t>
    </rPh>
    <phoneticPr fontId="19"/>
  </si>
  <si>
    <t>卒業者数</t>
  </si>
  <si>
    <t>1泊2日</t>
    <rPh sb="1" eb="2">
      <t>ハク</t>
    </rPh>
    <rPh sb="3" eb="4">
      <t>ヒ</t>
    </rPh>
    <phoneticPr fontId="19"/>
  </si>
  <si>
    <t>合　　　計</t>
    <rPh sb="0" eb="1">
      <t>ゴウ</t>
    </rPh>
    <rPh sb="4" eb="5">
      <t>ケイ</t>
    </rPh>
    <phoneticPr fontId="19"/>
  </si>
  <si>
    <t>大 学 等</t>
    <rPh sb="0" eb="3">
      <t>ダイガク</t>
    </rPh>
    <rPh sb="4" eb="5">
      <t>トウ</t>
    </rPh>
    <phoneticPr fontId="19"/>
  </si>
  <si>
    <t>小谷城跡</t>
  </si>
  <si>
    <t>専修学校
(一般過程)　　等入学者</t>
    <rPh sb="0" eb="2">
      <t>センシュウ</t>
    </rPh>
    <rPh sb="2" eb="4">
      <t>ガッコウ</t>
    </rPh>
    <rPh sb="6" eb="8">
      <t>イッパン</t>
    </rPh>
    <rPh sb="8" eb="10">
      <t>カテイ</t>
    </rPh>
    <rPh sb="13" eb="14">
      <t>トウ</t>
    </rPh>
    <rPh sb="14" eb="17">
      <t>ニュウガクシャ</t>
    </rPh>
    <phoneticPr fontId="19"/>
  </si>
  <si>
    <t>進学率%</t>
  </si>
  <si>
    <t>鴻巣児童センター</t>
    <rPh sb="0" eb="2">
      <t>コウノス</t>
    </rPh>
    <rPh sb="2" eb="4">
      <t>ジドウ</t>
    </rPh>
    <phoneticPr fontId="19"/>
  </si>
  <si>
    <t>名　　　　称</t>
    <rPh sb="0" eb="1">
      <t>ナ</t>
    </rPh>
    <rPh sb="5" eb="6">
      <t>ショウ</t>
    </rPh>
    <phoneticPr fontId="19"/>
  </si>
  <si>
    <t>10.　児童・生徒の年齢別身長・体重の平均値</t>
    <rPh sb="4" eb="6">
      <t>ジドウ</t>
    </rPh>
    <rPh sb="7" eb="9">
      <t>セイト</t>
    </rPh>
    <rPh sb="10" eb="12">
      <t>ネンレイ</t>
    </rPh>
    <rPh sb="12" eb="13">
      <t>ベツ</t>
    </rPh>
    <rPh sb="13" eb="15">
      <t>シンチョウ</t>
    </rPh>
    <rPh sb="16" eb="18">
      <t>タイジュウ</t>
    </rPh>
    <rPh sb="19" eb="22">
      <t>ヘイキンチ</t>
    </rPh>
    <phoneticPr fontId="19"/>
  </si>
  <si>
    <t>1号</t>
    <rPh sb="1" eb="2">
      <t>ゴウ</t>
    </rPh>
    <phoneticPr fontId="19"/>
  </si>
  <si>
    <t>登戸（勝願寺）</t>
  </si>
  <si>
    <t>〔男子〕</t>
    <rPh sb="1" eb="3">
      <t>ダンシ</t>
    </rPh>
    <phoneticPr fontId="19"/>
  </si>
  <si>
    <t>総記</t>
    <rPh sb="0" eb="2">
      <t>ソウキ</t>
    </rPh>
    <phoneticPr fontId="19"/>
  </si>
  <si>
    <t>20.　上谷総合公園スケートパーク利用状況</t>
    <rPh sb="4" eb="6">
      <t>カミヤ</t>
    </rPh>
    <rPh sb="6" eb="8">
      <t>ソウゴウ</t>
    </rPh>
    <rPh sb="8" eb="10">
      <t>コウエン</t>
    </rPh>
    <rPh sb="17" eb="19">
      <t>リヨウ</t>
    </rPh>
    <rPh sb="19" eb="21">
      <t>ジョウキョウ</t>
    </rPh>
    <phoneticPr fontId="19"/>
  </si>
  <si>
    <t>吹上生涯学習センター</t>
    <rPh sb="0" eb="2">
      <t>フキアゲ</t>
    </rPh>
    <rPh sb="2" eb="4">
      <t>ショウガイ</t>
    </rPh>
    <rPh sb="4" eb="6">
      <t>ガクシュウ</t>
    </rPh>
    <phoneticPr fontId="19"/>
  </si>
  <si>
    <t>資料：本町コミュニティセンター</t>
    <rPh sb="0" eb="2">
      <t>シリョウ</t>
    </rPh>
    <rPh sb="3" eb="5">
      <t>ホンチョウ</t>
    </rPh>
    <phoneticPr fontId="19"/>
  </si>
  <si>
    <t>区分</t>
    <rPh sb="0" eb="2">
      <t>クブン</t>
    </rPh>
    <phoneticPr fontId="19"/>
  </si>
  <si>
    <t>令和</t>
    <rPh sb="0" eb="1">
      <t>レイ</t>
    </rPh>
    <rPh sb="1" eb="2">
      <t>ワ</t>
    </rPh>
    <phoneticPr fontId="19"/>
  </si>
  <si>
    <t>23.　児童センター利用状況</t>
    <rPh sb="4" eb="6">
      <t>ジドウ</t>
    </rPh>
    <rPh sb="10" eb="12">
      <t>リヨウ</t>
    </rPh>
    <rPh sb="12" eb="14">
      <t>ジョウキョウ</t>
    </rPh>
    <phoneticPr fontId="19"/>
  </si>
  <si>
    <t>38.　鴻巣市指定文化財 のつづき</t>
    <rPh sb="4" eb="7">
      <t>コウノスシ</t>
    </rPh>
    <rPh sb="7" eb="9">
      <t>シテイ</t>
    </rPh>
    <rPh sb="9" eb="12">
      <t>ブンカザイ</t>
    </rPh>
    <phoneticPr fontId="19"/>
  </si>
  <si>
    <t>年齢</t>
    <rPh sb="0" eb="2">
      <t>ネンレイ</t>
    </rPh>
    <phoneticPr fontId="19"/>
  </si>
  <si>
    <t>17号</t>
    <rPh sb="2" eb="3">
      <t>６ゴウ</t>
    </rPh>
    <phoneticPr fontId="19"/>
  </si>
  <si>
    <t>鴻巣市</t>
    <rPh sb="0" eb="3">
      <t>コウノスシ</t>
    </rPh>
    <phoneticPr fontId="19"/>
  </si>
  <si>
    <t>社会科学</t>
    <rPh sb="0" eb="2">
      <t>シャカイ</t>
    </rPh>
    <rPh sb="2" eb="4">
      <t>カガク</t>
    </rPh>
    <phoneticPr fontId="19"/>
  </si>
  <si>
    <t>考第563号</t>
    <rPh sb="0" eb="1">
      <t>カンガ</t>
    </rPh>
    <rPh sb="1" eb="2">
      <t>ダイ</t>
    </rPh>
    <rPh sb="5" eb="6">
      <t>ゴウ</t>
    </rPh>
    <phoneticPr fontId="19"/>
  </si>
  <si>
    <t>旧跡</t>
  </si>
  <si>
    <t>58号</t>
    <rPh sb="2" eb="3">
      <t>ゴウ</t>
    </rPh>
    <phoneticPr fontId="19"/>
  </si>
  <si>
    <t>35号</t>
  </si>
  <si>
    <t>埼玉県</t>
    <rPh sb="0" eb="3">
      <t>サイタマケン</t>
    </rPh>
    <phoneticPr fontId="19"/>
  </si>
  <si>
    <t>小学校</t>
    <rPh sb="0" eb="3">
      <t>ショウガッコウ</t>
    </rPh>
    <phoneticPr fontId="19"/>
  </si>
  <si>
    <t>中学校</t>
    <rPh sb="0" eb="3">
      <t>チュウガッコウ</t>
    </rPh>
    <phoneticPr fontId="19"/>
  </si>
  <si>
    <t>その他</t>
    <rPh sb="0" eb="3">
      <t>ソノタ</t>
    </rPh>
    <phoneticPr fontId="19"/>
  </si>
  <si>
    <t>〔女子〕</t>
    <rPh sb="1" eb="2">
      <t>オンナ</t>
    </rPh>
    <rPh sb="2" eb="3">
      <t>ダンシ</t>
    </rPh>
    <phoneticPr fontId="19"/>
  </si>
  <si>
    <t>S54. 3.27</t>
  </si>
  <si>
    <t>資料：学校支援課</t>
    <rPh sb="0" eb="2">
      <t>シリョウ</t>
    </rPh>
    <rPh sb="3" eb="5">
      <t>ガッコウ</t>
    </rPh>
    <rPh sb="5" eb="7">
      <t>シエン</t>
    </rPh>
    <rPh sb="7" eb="8">
      <t>カ</t>
    </rPh>
    <phoneticPr fontId="19"/>
  </si>
  <si>
    <t>11.　専修学校及び各種学校</t>
    <rPh sb="4" eb="6">
      <t>センシュウ</t>
    </rPh>
    <rPh sb="8" eb="9">
      <t>オヨ</t>
    </rPh>
    <rPh sb="10" eb="12">
      <t>カクシュ</t>
    </rPh>
    <rPh sb="12" eb="14">
      <t>ガッコウ</t>
    </rPh>
    <phoneticPr fontId="19"/>
  </si>
  <si>
    <t>円通寺の三十三観音</t>
  </si>
  <si>
    <t>兼務者</t>
    <rPh sb="0" eb="1">
      <t>ケン</t>
    </rPh>
    <rPh sb="1" eb="2">
      <t>ム</t>
    </rPh>
    <rPh sb="2" eb="3">
      <t>シャ</t>
    </rPh>
    <phoneticPr fontId="19"/>
  </si>
  <si>
    <t>S45. 3.10</t>
  </si>
  <si>
    <t>12.　市立図書館利用状況</t>
    <rPh sb="4" eb="6">
      <t>シリツ</t>
    </rPh>
    <rPh sb="6" eb="9">
      <t>トショカン</t>
    </rPh>
    <rPh sb="9" eb="11">
      <t>リヨウ</t>
    </rPh>
    <rPh sb="11" eb="13">
      <t>ジョウキョウ</t>
    </rPh>
    <phoneticPr fontId="19"/>
  </si>
  <si>
    <t>(有)建造物</t>
  </si>
  <si>
    <t>単位／人</t>
    <rPh sb="0" eb="2">
      <t>タンイ</t>
    </rPh>
    <rPh sb="3" eb="4">
      <t>ニン</t>
    </rPh>
    <phoneticPr fontId="19"/>
  </si>
  <si>
    <t>78号</t>
    <rPh sb="2" eb="3">
      <t>ゴウ</t>
    </rPh>
    <phoneticPr fontId="19"/>
  </si>
  <si>
    <t>29.　川里農業研修センター利用状況</t>
    <rPh sb="4" eb="6">
      <t>カワサト</t>
    </rPh>
    <rPh sb="6" eb="8">
      <t>ノウギョウ</t>
    </rPh>
    <rPh sb="8" eb="10">
      <t>ケンシュウ</t>
    </rPh>
    <rPh sb="14" eb="16">
      <t>リヨウ</t>
    </rPh>
    <phoneticPr fontId="19"/>
  </si>
  <si>
    <t>年度</t>
    <rPh sb="0" eb="2">
      <t>ネンド</t>
    </rPh>
    <phoneticPr fontId="19"/>
  </si>
  <si>
    <t>開館日数</t>
    <rPh sb="0" eb="2">
      <t>カイカン</t>
    </rPh>
    <rPh sb="2" eb="4">
      <t>ニッスウ</t>
    </rPh>
    <phoneticPr fontId="19"/>
  </si>
  <si>
    <t>一般</t>
    <rPh sb="0" eb="2">
      <t>イッパン</t>
    </rPh>
    <phoneticPr fontId="19"/>
  </si>
  <si>
    <t>登録者数</t>
    <rPh sb="0" eb="2">
      <t>トウロク</t>
    </rPh>
    <rPh sb="2" eb="3">
      <t>シャ</t>
    </rPh>
    <rPh sb="3" eb="4">
      <t>スウ</t>
    </rPh>
    <phoneticPr fontId="19"/>
  </si>
  <si>
    <t>貸出し冊数</t>
    <rPh sb="0" eb="2">
      <t>カシダ</t>
    </rPh>
    <rPh sb="3" eb="5">
      <t>サツスウ</t>
    </rPh>
    <phoneticPr fontId="19"/>
  </si>
  <si>
    <t>鴻巣中央図 書 館</t>
    <rPh sb="0" eb="2">
      <t>コウノス</t>
    </rPh>
    <rPh sb="2" eb="4">
      <t>チュウオウ</t>
    </rPh>
    <rPh sb="4" eb="5">
      <t>ズ</t>
    </rPh>
    <rPh sb="6" eb="7">
      <t>ショ</t>
    </rPh>
    <rPh sb="8" eb="9">
      <t>カン</t>
    </rPh>
    <phoneticPr fontId="19"/>
  </si>
  <si>
    <t>吹　上　　図書館</t>
    <rPh sb="0" eb="1">
      <t>スイ</t>
    </rPh>
    <rPh sb="2" eb="3">
      <t>ジョウ</t>
    </rPh>
    <rPh sb="5" eb="8">
      <t>トショカン</t>
    </rPh>
    <phoneticPr fontId="19"/>
  </si>
  <si>
    <t>川　里　　図書館</t>
    <rPh sb="0" eb="1">
      <t>カワ</t>
    </rPh>
    <rPh sb="2" eb="3">
      <t>サト</t>
    </rPh>
    <rPh sb="5" eb="8">
      <t>トショカン</t>
    </rPh>
    <phoneticPr fontId="19"/>
  </si>
  <si>
    <t>鴻巣中央  図 書 館</t>
    <rPh sb="0" eb="2">
      <t>コウノス</t>
    </rPh>
    <rPh sb="2" eb="4">
      <t>チュウオウ</t>
    </rPh>
    <rPh sb="6" eb="7">
      <t>ズ</t>
    </rPh>
    <rPh sb="8" eb="9">
      <t>ショ</t>
    </rPh>
    <rPh sb="10" eb="11">
      <t>カン</t>
    </rPh>
    <phoneticPr fontId="19"/>
  </si>
  <si>
    <t>シニア</t>
  </si>
  <si>
    <t>73号</t>
    <rPh sb="2" eb="3">
      <t>ゴウ</t>
    </rPh>
    <phoneticPr fontId="19"/>
  </si>
  <si>
    <t>注）貸出し冊数には雑誌、視聴覚資料を含まない。</t>
  </si>
  <si>
    <t>42号</t>
    <rPh sb="2" eb="3">
      <t>ゴウ</t>
    </rPh>
    <phoneticPr fontId="19"/>
  </si>
  <si>
    <t>生　徒</t>
    <rPh sb="0" eb="3">
      <t>セイト</t>
    </rPh>
    <phoneticPr fontId="19"/>
  </si>
  <si>
    <t>鴻巣</t>
  </si>
  <si>
    <t>13.　市立図書館分類別蔵書数</t>
    <rPh sb="4" eb="6">
      <t>シリツ</t>
    </rPh>
    <rPh sb="6" eb="9">
      <t>トショカン</t>
    </rPh>
    <rPh sb="9" eb="11">
      <t>ブンルイ</t>
    </rPh>
    <rPh sb="11" eb="12">
      <t>ベツ</t>
    </rPh>
    <rPh sb="12" eb="14">
      <t>ゾウショ</t>
    </rPh>
    <rPh sb="14" eb="15">
      <t>スウ</t>
    </rPh>
    <phoneticPr fontId="19"/>
  </si>
  <si>
    <t>上谷総合公園</t>
    <rPh sb="0" eb="2">
      <t>カミヤ</t>
    </rPh>
    <rPh sb="2" eb="4">
      <t>ソウゴウ</t>
    </rPh>
    <rPh sb="4" eb="6">
      <t>コウエン</t>
    </rPh>
    <phoneticPr fontId="19"/>
  </si>
  <si>
    <t>埼玉県生出塚埴輪窯跡出土品</t>
  </si>
  <si>
    <t>鴻巣中央図書館</t>
    <rPh sb="0" eb="2">
      <t>コウノス</t>
    </rPh>
    <rPh sb="2" eb="4">
      <t>チュウオウ</t>
    </rPh>
    <rPh sb="4" eb="7">
      <t>トショカン</t>
    </rPh>
    <phoneticPr fontId="19"/>
  </si>
  <si>
    <t>S 9. 3.31</t>
  </si>
  <si>
    <t>吹上図書館</t>
    <rPh sb="0" eb="1">
      <t>スイ</t>
    </rPh>
    <rPh sb="1" eb="2">
      <t>ジョウ</t>
    </rPh>
    <rPh sb="2" eb="5">
      <t>トショカン</t>
    </rPh>
    <phoneticPr fontId="19"/>
  </si>
  <si>
    <t>哲学</t>
    <rPh sb="0" eb="2">
      <t>テツガク</t>
    </rPh>
    <phoneticPr fontId="19"/>
  </si>
  <si>
    <t>H17. 6. 9</t>
  </si>
  <si>
    <t>歴史</t>
    <rPh sb="0" eb="2">
      <t>レキシ</t>
    </rPh>
    <phoneticPr fontId="19"/>
  </si>
  <si>
    <t>技術工学</t>
    <rPh sb="0" eb="2">
      <t>ギジュツ</t>
    </rPh>
    <rPh sb="2" eb="4">
      <t>コウガク</t>
    </rPh>
    <phoneticPr fontId="19"/>
  </si>
  <si>
    <t>1日平均</t>
    <rPh sb="1" eb="2">
      <t>ヒ</t>
    </rPh>
    <rPh sb="2" eb="3">
      <t>ヒラ</t>
    </rPh>
    <rPh sb="3" eb="4">
      <t>タモツ</t>
    </rPh>
    <phoneticPr fontId="19"/>
  </si>
  <si>
    <t>産業</t>
    <rPh sb="0" eb="2">
      <t>サンギョウ</t>
    </rPh>
    <phoneticPr fontId="19"/>
  </si>
  <si>
    <t>資料：市民センター</t>
    <rPh sb="3" eb="5">
      <t>シミン</t>
    </rPh>
    <phoneticPr fontId="19"/>
  </si>
  <si>
    <t>芸術</t>
    <rPh sb="0" eb="2">
      <t>ゲイジュツ</t>
    </rPh>
    <phoneticPr fontId="19"/>
  </si>
  <si>
    <t>言語</t>
    <rPh sb="0" eb="2">
      <t>ゲンゴ</t>
    </rPh>
    <phoneticPr fontId="19"/>
  </si>
  <si>
    <t>文学</t>
    <rPh sb="0" eb="2">
      <t>ブンガク</t>
    </rPh>
    <phoneticPr fontId="19"/>
  </si>
  <si>
    <t>絵本</t>
    <rPh sb="0" eb="2">
      <t>エホン</t>
    </rPh>
    <phoneticPr fontId="19"/>
  </si>
  <si>
    <t>薬師三尊像</t>
  </si>
  <si>
    <t>資料：スポーツ課</t>
    <rPh sb="7" eb="8">
      <t>シンコウカ</t>
    </rPh>
    <phoneticPr fontId="19"/>
  </si>
  <si>
    <t>H17. 7.27</t>
  </si>
  <si>
    <t>紙芝居</t>
    <rPh sb="0" eb="3">
      <t>カミシバイ</t>
    </rPh>
    <phoneticPr fontId="19"/>
  </si>
  <si>
    <t>注）その他は参考図書、郷土資料、</t>
    <rPh sb="0" eb="1">
      <t>チュウ</t>
    </rPh>
    <rPh sb="2" eb="5">
      <t>ソノタ</t>
    </rPh>
    <rPh sb="6" eb="8">
      <t>サンコウ</t>
    </rPh>
    <rPh sb="8" eb="10">
      <t>トショ</t>
    </rPh>
    <rPh sb="11" eb="13">
      <t>キョウド</t>
    </rPh>
    <rPh sb="13" eb="15">
      <t>シリョウ</t>
    </rPh>
    <phoneticPr fontId="19"/>
  </si>
  <si>
    <t>〔利用日数別〕</t>
    <rPh sb="1" eb="3">
      <t>リヨウ</t>
    </rPh>
    <rPh sb="3" eb="5">
      <t>ニッスウ</t>
    </rPh>
    <rPh sb="5" eb="6">
      <t>ベツ</t>
    </rPh>
    <phoneticPr fontId="19"/>
  </si>
  <si>
    <t xml:space="preserve"> 雑誌、視聴覚資料を含まない。</t>
    <rPh sb="4" eb="7">
      <t>シチョウカク</t>
    </rPh>
    <rPh sb="7" eb="9">
      <t>シリョウ</t>
    </rPh>
    <phoneticPr fontId="19"/>
  </si>
  <si>
    <t>注）児童：0～18歳</t>
  </si>
  <si>
    <t>年度及び月</t>
    <rPh sb="2" eb="3">
      <t>オヨ</t>
    </rPh>
    <rPh sb="4" eb="5">
      <t>ツキ</t>
    </rPh>
    <phoneticPr fontId="19"/>
  </si>
  <si>
    <t>シ　ア　タ　ー</t>
  </si>
  <si>
    <t>安養寺（八幡神社）</t>
  </si>
  <si>
    <t>アリーナ</t>
  </si>
  <si>
    <t>柔道場</t>
    <rPh sb="0" eb="3">
      <t>ジュウドウジョウ</t>
    </rPh>
    <phoneticPr fontId="19"/>
  </si>
  <si>
    <t>剣道場</t>
    <rPh sb="0" eb="3">
      <t>ケンドウジョウ</t>
    </rPh>
    <phoneticPr fontId="19"/>
  </si>
  <si>
    <t>朱印状11通</t>
  </si>
  <si>
    <t>会議室　和室 　指導員控室</t>
    <rPh sb="0" eb="3">
      <t>カイギシツ</t>
    </rPh>
    <rPh sb="4" eb="5">
      <t>カズ</t>
    </rPh>
    <rPh sb="5" eb="6">
      <t>シツ</t>
    </rPh>
    <rPh sb="8" eb="10">
      <t>シドウ</t>
    </rPh>
    <rPh sb="10" eb="11">
      <t>イン</t>
    </rPh>
    <rPh sb="11" eb="12">
      <t>ヒカ</t>
    </rPh>
    <rPh sb="12" eb="13">
      <t>シツ</t>
    </rPh>
    <phoneticPr fontId="19"/>
  </si>
  <si>
    <t>会　議　室</t>
    <rPh sb="0" eb="1">
      <t>カイ</t>
    </rPh>
    <rPh sb="2" eb="3">
      <t>ギ</t>
    </rPh>
    <rPh sb="4" eb="5">
      <t>シツ</t>
    </rPh>
    <phoneticPr fontId="19"/>
  </si>
  <si>
    <t>55号</t>
    <rPh sb="2" eb="3">
      <t>ゴウ</t>
    </rPh>
    <phoneticPr fontId="19"/>
  </si>
  <si>
    <t>建長五年板碑</t>
  </si>
  <si>
    <t>会議室　審判控室</t>
    <rPh sb="0" eb="2">
      <t>カイギ</t>
    </rPh>
    <rPh sb="2" eb="3">
      <t>シツ</t>
    </rPh>
    <rPh sb="4" eb="6">
      <t>シンパン</t>
    </rPh>
    <rPh sb="6" eb="7">
      <t>ヒカ</t>
    </rPh>
    <rPh sb="7" eb="8">
      <t>シツ</t>
    </rPh>
    <phoneticPr fontId="19"/>
  </si>
  <si>
    <t>児　童</t>
    <rPh sb="0" eb="3">
      <t>ジドウ</t>
    </rPh>
    <phoneticPr fontId="19"/>
  </si>
  <si>
    <t>笠原児童センター</t>
    <rPh sb="0" eb="2">
      <t>カサハラ</t>
    </rPh>
    <rPh sb="2" eb="4">
      <t>ジドウ</t>
    </rPh>
    <phoneticPr fontId="19"/>
  </si>
  <si>
    <t>注）トレーニング室は、初心者講習会人数を含む</t>
    <rPh sb="8" eb="9">
      <t>シツ</t>
    </rPh>
    <rPh sb="11" eb="14">
      <t>ショシンシャ</t>
    </rPh>
    <rPh sb="14" eb="17">
      <t>コウシュウカイ</t>
    </rPh>
    <rPh sb="17" eb="19">
      <t>ニンズウ</t>
    </rPh>
    <rPh sb="20" eb="21">
      <t>フク</t>
    </rPh>
    <phoneticPr fontId="19"/>
  </si>
  <si>
    <t>令和5年4月1日現在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ゲンザイ</t>
    </rPh>
    <phoneticPr fontId="19"/>
  </si>
  <si>
    <t>67号</t>
    <rPh sb="2" eb="3">
      <t>ゴウ</t>
    </rPh>
    <phoneticPr fontId="19"/>
  </si>
  <si>
    <t>利用件数</t>
  </si>
  <si>
    <t>埼玉県立歴史と民俗の博物館</t>
  </si>
  <si>
    <t>資料：スポーツ課</t>
    <rPh sb="7" eb="8">
      <t>カ</t>
    </rPh>
    <phoneticPr fontId="19"/>
  </si>
  <si>
    <t>15.　コスモスアリーナふきあげ利用状況</t>
    <rPh sb="16" eb="18">
      <t>リヨウ</t>
    </rPh>
    <phoneticPr fontId="19"/>
  </si>
  <si>
    <t>重要文化財･考古資料</t>
  </si>
  <si>
    <t>年度</t>
  </si>
  <si>
    <t>件数</t>
    <rPh sb="0" eb="2">
      <t>ケンスウ</t>
    </rPh>
    <phoneticPr fontId="19"/>
  </si>
  <si>
    <t>S53. 3. 9</t>
  </si>
  <si>
    <t>剣道場</t>
  </si>
  <si>
    <t>川里生涯学習センター</t>
    <rPh sb="0" eb="2">
      <t>カワサト</t>
    </rPh>
    <rPh sb="2" eb="4">
      <t>ショウガイ</t>
    </rPh>
    <rPh sb="4" eb="6">
      <t>ガクシュウ</t>
    </rPh>
    <phoneticPr fontId="19"/>
  </si>
  <si>
    <t>ﾄﾚｰﾆﾝｸﾞ室</t>
  </si>
  <si>
    <t>弓道場</t>
    <rPh sb="0" eb="2">
      <t>キュウドウ</t>
    </rPh>
    <rPh sb="2" eb="3">
      <t>ジョウ</t>
    </rPh>
    <phoneticPr fontId="19"/>
  </si>
  <si>
    <t>ｼﾞｮｷﾞﾝｸﾞ
ｺｰｽ</t>
  </si>
  <si>
    <t>単位／件</t>
    <rPh sb="0" eb="2">
      <t>タンイ</t>
    </rPh>
    <rPh sb="3" eb="4">
      <t>ケン</t>
    </rPh>
    <phoneticPr fontId="19"/>
  </si>
  <si>
    <t>原馬室（原馬室獅子舞棒術保存会）</t>
  </si>
  <si>
    <t>区　　　　　分</t>
    <rPh sb="0" eb="1">
      <t>ク</t>
    </rPh>
    <rPh sb="6" eb="7">
      <t>ブン</t>
    </rPh>
    <phoneticPr fontId="19"/>
  </si>
  <si>
    <t>12号</t>
    <rPh sb="2" eb="3">
      <t>６ゴウ</t>
    </rPh>
    <phoneticPr fontId="19"/>
  </si>
  <si>
    <t>47号</t>
    <rPh sb="2" eb="3">
      <t>ゴウ</t>
    </rPh>
    <phoneticPr fontId="19"/>
  </si>
  <si>
    <t>20号</t>
  </si>
  <si>
    <t>ホワイエ</t>
  </si>
  <si>
    <t>令和元年度</t>
    <rPh sb="0" eb="2">
      <t>レイワ</t>
    </rPh>
    <rPh sb="2" eb="3">
      <t>モト</t>
    </rPh>
    <rPh sb="3" eb="4">
      <t>ネン</t>
    </rPh>
    <rPh sb="4" eb="5">
      <t>ド</t>
    </rPh>
    <phoneticPr fontId="19"/>
  </si>
  <si>
    <t>令和2年度</t>
    <rPh sb="0" eb="2">
      <t>レイワ</t>
    </rPh>
    <rPh sb="3" eb="4">
      <t>ネン</t>
    </rPh>
    <rPh sb="4" eb="5">
      <t>ド</t>
    </rPh>
    <phoneticPr fontId="19"/>
  </si>
  <si>
    <t>令和3年度</t>
    <rPh sb="0" eb="2">
      <t>レイワ</t>
    </rPh>
    <rPh sb="3" eb="4">
      <t>ネン</t>
    </rPh>
    <rPh sb="4" eb="5">
      <t>ド</t>
    </rPh>
    <phoneticPr fontId="19"/>
  </si>
  <si>
    <t>19.　吹上パークゴルフ場利用状況</t>
    <rPh sb="4" eb="6">
      <t>フキアゲ</t>
    </rPh>
    <rPh sb="12" eb="13">
      <t>ジョウ</t>
    </rPh>
    <rPh sb="13" eb="15">
      <t>リヨウ</t>
    </rPh>
    <rPh sb="15" eb="17">
      <t>ジョウキョウ</t>
    </rPh>
    <phoneticPr fontId="19"/>
  </si>
  <si>
    <t>種　　　　別</t>
    <rPh sb="0" eb="1">
      <t>タネ</t>
    </rPh>
    <rPh sb="5" eb="6">
      <t>ベツ</t>
    </rPh>
    <phoneticPr fontId="19"/>
  </si>
  <si>
    <t>明用</t>
  </si>
  <si>
    <t>フラワースタジアム</t>
  </si>
  <si>
    <t>人数</t>
    <rPh sb="0" eb="2">
      <t>ニンズウ</t>
    </rPh>
    <phoneticPr fontId="19"/>
  </si>
  <si>
    <t>多目的グラウンド</t>
  </si>
  <si>
    <t>注）北新宿児童センターは令和2年2月開館。</t>
    <rPh sb="2" eb="5">
      <t>キタシンシュク</t>
    </rPh>
    <rPh sb="12" eb="14">
      <t>レイワ</t>
    </rPh>
    <phoneticPr fontId="19"/>
  </si>
  <si>
    <t>サッカー場</t>
    <rPh sb="4" eb="5">
      <t>ジョウ</t>
    </rPh>
    <phoneticPr fontId="19"/>
  </si>
  <si>
    <t>(民)民俗資料</t>
  </si>
  <si>
    <t>糠田運動場</t>
    <rPh sb="0" eb="2">
      <t>ヌカタ</t>
    </rPh>
    <rPh sb="2" eb="5">
      <t>ウンドウジョウ</t>
    </rPh>
    <phoneticPr fontId="19"/>
  </si>
  <si>
    <t>利用者総数</t>
    <rPh sb="0" eb="3">
      <t>リヨウシャ</t>
    </rPh>
    <rPh sb="3" eb="5">
      <t>ソウスウ</t>
    </rPh>
    <phoneticPr fontId="19"/>
  </si>
  <si>
    <t>うち講座等</t>
    <rPh sb="2" eb="4">
      <t>コウザ</t>
    </rPh>
    <rPh sb="4" eb="5">
      <t>トウ</t>
    </rPh>
    <phoneticPr fontId="19"/>
  </si>
  <si>
    <t>赤見台近隣公園多目的グラウンド</t>
    <rPh sb="0" eb="3">
      <t>アカミダイ</t>
    </rPh>
    <rPh sb="3" eb="5">
      <t>キンリン</t>
    </rPh>
    <rPh sb="5" eb="7">
      <t>コウエン</t>
    </rPh>
    <rPh sb="7" eb="10">
      <t>タモクテキ</t>
    </rPh>
    <phoneticPr fontId="19"/>
  </si>
  <si>
    <t>吹上総合運動場</t>
    <rPh sb="0" eb="2">
      <t>フキアゲ</t>
    </rPh>
    <rPh sb="2" eb="4">
      <t>ソウゴウ</t>
    </rPh>
    <rPh sb="4" eb="6">
      <t>ウンドウ</t>
    </rPh>
    <rPh sb="6" eb="7">
      <t>ジョウ</t>
    </rPh>
    <phoneticPr fontId="19"/>
  </si>
  <si>
    <t>川里中央公園</t>
    <rPh sb="0" eb="2">
      <t>カワサト</t>
    </rPh>
    <rPh sb="2" eb="4">
      <t>チュウオウ</t>
    </rPh>
    <rPh sb="4" eb="6">
      <t>コウエン</t>
    </rPh>
    <phoneticPr fontId="19"/>
  </si>
  <si>
    <t>箕田公民館</t>
    <rPh sb="0" eb="2">
      <t>ミダ</t>
    </rPh>
    <rPh sb="2" eb="5">
      <t>コウミンカン</t>
    </rPh>
    <phoneticPr fontId="19"/>
  </si>
  <si>
    <t>あかぎ公園</t>
    <rPh sb="3" eb="5">
      <t>コウエン</t>
    </rPh>
    <phoneticPr fontId="19"/>
  </si>
  <si>
    <t>23号‐3</t>
    <rPh sb="2" eb="3">
      <t>ゴウ</t>
    </rPh>
    <phoneticPr fontId="19"/>
  </si>
  <si>
    <t>17.　陸上競技場利用状況</t>
    <rPh sb="4" eb="6">
      <t>リクジョウ</t>
    </rPh>
    <rPh sb="6" eb="9">
      <t>キョウギジョウ</t>
    </rPh>
    <rPh sb="9" eb="11">
      <t>リヨウ</t>
    </rPh>
    <rPh sb="11" eb="13">
      <t>ジョウキョウ</t>
    </rPh>
    <phoneticPr fontId="19"/>
  </si>
  <si>
    <t>利用者区分</t>
    <rPh sb="0" eb="3">
      <t>リヨウシャ</t>
    </rPh>
    <rPh sb="3" eb="5">
      <t>クブン</t>
    </rPh>
    <phoneticPr fontId="19"/>
  </si>
  <si>
    <t>東町</t>
    <rPh sb="0" eb="2">
      <t>ヒガシチョウ</t>
    </rPh>
    <phoneticPr fontId="19"/>
  </si>
  <si>
    <t>箕田古墳群（箕田8号墳）</t>
  </si>
  <si>
    <t>利用者数</t>
    <rPh sb="0" eb="2">
      <t>リヨウ</t>
    </rPh>
    <rPh sb="2" eb="3">
      <t>シャ</t>
    </rPh>
    <rPh sb="3" eb="4">
      <t>スウ</t>
    </rPh>
    <phoneticPr fontId="19"/>
  </si>
  <si>
    <t>52号</t>
    <rPh sb="2" eb="3">
      <t>ゴウ</t>
    </rPh>
    <phoneticPr fontId="19"/>
  </si>
  <si>
    <t>うちナイター使用</t>
    <rPh sb="6" eb="8">
      <t>シヨウ</t>
    </rPh>
    <phoneticPr fontId="19"/>
  </si>
  <si>
    <t>伝源経基館跡</t>
  </si>
  <si>
    <t>専用使用</t>
    <rPh sb="0" eb="2">
      <t>センヨウ</t>
    </rPh>
    <rPh sb="2" eb="4">
      <t>シヨウ</t>
    </rPh>
    <phoneticPr fontId="19"/>
  </si>
  <si>
    <t>合計</t>
    <rPh sb="0" eb="2">
      <t>ゴウケイ</t>
    </rPh>
    <phoneticPr fontId="19"/>
  </si>
  <si>
    <t>桶川・北本在住</t>
    <rPh sb="0" eb="2">
      <t>オケガワ</t>
    </rPh>
    <rPh sb="3" eb="5">
      <t>キタモト</t>
    </rPh>
    <rPh sb="5" eb="7">
      <t>ザイジュウ</t>
    </rPh>
    <phoneticPr fontId="19"/>
  </si>
  <si>
    <t>注）練習室は除く　　</t>
    <rPh sb="2" eb="5">
      <t>レンシュウシツ</t>
    </rPh>
    <rPh sb="6" eb="7">
      <t>ノゾ</t>
    </rPh>
    <phoneticPr fontId="19"/>
  </si>
  <si>
    <t>上谷（観音堂）</t>
  </si>
  <si>
    <t>(高校生以上)</t>
    <rPh sb="1" eb="4">
      <t>コウコウセイ</t>
    </rPh>
    <rPh sb="4" eb="6">
      <t>イジョウ</t>
    </rPh>
    <phoneticPr fontId="19"/>
  </si>
  <si>
    <t>箕田古墳群（箕田7号墳）</t>
  </si>
  <si>
    <t>348号</t>
    <rPh sb="3" eb="4">
      <t>ゴウ</t>
    </rPh>
    <phoneticPr fontId="19"/>
  </si>
  <si>
    <t>下忍（愛宕神社）</t>
  </si>
  <si>
    <t>共用団体</t>
    <rPh sb="0" eb="2">
      <t>キョウヨウ</t>
    </rPh>
    <rPh sb="2" eb="4">
      <t>ダンタイ</t>
    </rPh>
    <phoneticPr fontId="19"/>
  </si>
  <si>
    <t>本町（法要寺）</t>
  </si>
  <si>
    <t>共用個人</t>
    <rPh sb="0" eb="2">
      <t>キョウヨウ</t>
    </rPh>
    <rPh sb="2" eb="4">
      <t>コジン</t>
    </rPh>
    <phoneticPr fontId="19"/>
  </si>
  <si>
    <t>市内*</t>
    <rPh sb="0" eb="2">
      <t>シナイ</t>
    </rPh>
    <phoneticPr fontId="19"/>
  </si>
  <si>
    <t>S40. 6.14</t>
  </si>
  <si>
    <t>注）* は桶川・北本分を含む　　</t>
    <rPh sb="9" eb="10">
      <t>ホン</t>
    </rPh>
    <phoneticPr fontId="19"/>
  </si>
  <si>
    <t>18.　テニスコート利用状況</t>
  </si>
  <si>
    <t>児童</t>
    <rPh sb="0" eb="2">
      <t>ジドウ</t>
    </rPh>
    <phoneticPr fontId="19"/>
  </si>
  <si>
    <t>吹上富士見</t>
    <rPh sb="0" eb="2">
      <t>フキアゲ</t>
    </rPh>
    <rPh sb="2" eb="5">
      <t>フジミ</t>
    </rPh>
    <phoneticPr fontId="19"/>
  </si>
  <si>
    <t>鴻巣勤労青少年ホーム</t>
    <rPh sb="0" eb="2">
      <t>コウノス</t>
    </rPh>
    <rPh sb="2" eb="4">
      <t>キンロウ</t>
    </rPh>
    <rPh sb="4" eb="7">
      <t>セイショウネン</t>
    </rPh>
    <phoneticPr fontId="19"/>
  </si>
  <si>
    <t>伝箕田館跡</t>
  </si>
  <si>
    <t>小松</t>
  </si>
  <si>
    <t>年　度</t>
    <rPh sb="0" eb="1">
      <t>ネン</t>
    </rPh>
    <rPh sb="2" eb="3">
      <t>タビ</t>
    </rPh>
    <phoneticPr fontId="19"/>
  </si>
  <si>
    <t>S37. 8.16</t>
  </si>
  <si>
    <t>総　　　　数</t>
    <rPh sb="0" eb="1">
      <t>フサ</t>
    </rPh>
    <rPh sb="5" eb="6">
      <t>カズ</t>
    </rPh>
    <phoneticPr fontId="19"/>
  </si>
  <si>
    <t>10号</t>
    <rPh sb="0" eb="3">
      <t>４ゴウ</t>
    </rPh>
    <phoneticPr fontId="19"/>
  </si>
  <si>
    <t>登戸地内</t>
  </si>
  <si>
    <t>総　数</t>
  </si>
  <si>
    <t>4月</t>
  </si>
  <si>
    <t>5月</t>
  </si>
  <si>
    <t>6月</t>
  </si>
  <si>
    <t>7月</t>
  </si>
  <si>
    <t>大間</t>
  </si>
  <si>
    <t>23号‐8</t>
    <rPh sb="0" eb="3">
      <t>２３ゴウ</t>
    </rPh>
    <phoneticPr fontId="19"/>
  </si>
  <si>
    <t>8月</t>
  </si>
  <si>
    <t>9月</t>
  </si>
  <si>
    <t>(有)古文書等</t>
  </si>
  <si>
    <t>10月</t>
  </si>
  <si>
    <t>箕田9号墳出土遺物</t>
  </si>
  <si>
    <t>11月</t>
  </si>
  <si>
    <t>12月</t>
    <rPh sb="2" eb="3">
      <t>ガツ</t>
    </rPh>
    <phoneticPr fontId="19"/>
  </si>
  <si>
    <t>2月</t>
  </si>
  <si>
    <t>3月</t>
  </si>
  <si>
    <t>79号</t>
    <rPh sb="2" eb="3">
      <t>ゴウ</t>
    </rPh>
    <phoneticPr fontId="19"/>
  </si>
  <si>
    <t>仁治三年双式板碑</t>
  </si>
  <si>
    <t>本町（鴻巣地区鳶職組合）</t>
  </si>
  <si>
    <t>鴻巣の赤物製作技術</t>
  </si>
  <si>
    <t>資料：スポーツ課</t>
    <rPh sb="0" eb="2">
      <t>シリョウ</t>
    </rPh>
    <rPh sb="7" eb="8">
      <t>カ</t>
    </rPh>
    <phoneticPr fontId="19"/>
  </si>
  <si>
    <t>S 2. 3.31</t>
  </si>
  <si>
    <t>H 8. 3.28</t>
  </si>
  <si>
    <t>21.　馬室キャンプ体験広場利用状況</t>
    <rPh sb="4" eb="6">
      <t>マムロ</t>
    </rPh>
    <rPh sb="10" eb="12">
      <t>タイケン</t>
    </rPh>
    <rPh sb="12" eb="14">
      <t>ヒロバ</t>
    </rPh>
    <rPh sb="14" eb="16">
      <t>リヨウ</t>
    </rPh>
    <rPh sb="16" eb="18">
      <t>ジョウキョウ</t>
    </rPh>
    <phoneticPr fontId="19"/>
  </si>
  <si>
    <t>多目的広場</t>
    <rPh sb="0" eb="3">
      <t>タモクテキ</t>
    </rPh>
    <rPh sb="3" eb="5">
      <t>ヒロバ</t>
    </rPh>
    <phoneticPr fontId="19"/>
  </si>
  <si>
    <t>糠田（氷川神社）</t>
  </si>
  <si>
    <t>年　度</t>
    <rPh sb="0" eb="1">
      <t>ネン</t>
    </rPh>
    <rPh sb="2" eb="3">
      <t>ド</t>
    </rPh>
    <phoneticPr fontId="19"/>
  </si>
  <si>
    <t>68号</t>
    <rPh sb="2" eb="3">
      <t>ゴウ</t>
    </rPh>
    <phoneticPr fontId="19"/>
  </si>
  <si>
    <t>利用人数</t>
    <rPh sb="0" eb="2">
      <t>リヨウ</t>
    </rPh>
    <rPh sb="2" eb="4">
      <t>ニンズウ</t>
    </rPh>
    <phoneticPr fontId="19"/>
  </si>
  <si>
    <t>小ホール</t>
    <rPh sb="0" eb="1">
      <t>ショウ</t>
    </rPh>
    <phoneticPr fontId="19"/>
  </si>
  <si>
    <t>区　分</t>
    <rPh sb="0" eb="1">
      <t>ク</t>
    </rPh>
    <rPh sb="2" eb="3">
      <t>ブン</t>
    </rPh>
    <phoneticPr fontId="19"/>
  </si>
  <si>
    <t>12月</t>
  </si>
  <si>
    <t>3月</t>
    <rPh sb="1" eb="2">
      <t>ガツ</t>
    </rPh>
    <phoneticPr fontId="19"/>
  </si>
  <si>
    <t>会議室</t>
    <rPh sb="0" eb="3">
      <t>カイギシツ</t>
    </rPh>
    <phoneticPr fontId="19"/>
  </si>
  <si>
    <t>1日</t>
    <rPh sb="1" eb="2">
      <t>ヒ</t>
    </rPh>
    <phoneticPr fontId="19"/>
  </si>
  <si>
    <t>2泊3日</t>
    <rPh sb="1" eb="2">
      <t>ハク</t>
    </rPh>
    <rPh sb="3" eb="4">
      <t>ヒ</t>
    </rPh>
    <phoneticPr fontId="19"/>
  </si>
  <si>
    <t>〔利用者別〕</t>
    <rPh sb="1" eb="4">
      <t>リヨウシャ</t>
    </rPh>
    <rPh sb="4" eb="5">
      <t>ベツ</t>
    </rPh>
    <phoneticPr fontId="19"/>
  </si>
  <si>
    <t>青年</t>
    <rPh sb="0" eb="2">
      <t>セイネン</t>
    </rPh>
    <phoneticPr fontId="19"/>
  </si>
  <si>
    <t>高崎線開業当初のレール</t>
  </si>
  <si>
    <t>中学生</t>
    <rPh sb="0" eb="3">
      <t>チュウガクセイ</t>
    </rPh>
    <phoneticPr fontId="19"/>
  </si>
  <si>
    <t>西中曽根</t>
  </si>
  <si>
    <t>小学生</t>
    <rPh sb="0" eb="3">
      <t>ショウガクセイ</t>
    </rPh>
    <phoneticPr fontId="19"/>
  </si>
  <si>
    <t>指導者</t>
    <rPh sb="0" eb="3">
      <t>シドウシャ</t>
    </rPh>
    <phoneticPr fontId="19"/>
  </si>
  <si>
    <t>川里児童センター</t>
    <rPh sb="0" eb="2">
      <t>カワサト</t>
    </rPh>
    <rPh sb="2" eb="4">
      <t>ジドウ</t>
    </rPh>
    <phoneticPr fontId="19"/>
  </si>
  <si>
    <t>資料：こども応援課</t>
    <rPh sb="6" eb="8">
      <t>オウエン</t>
    </rPh>
    <rPh sb="8" eb="9">
      <t>ガッカ</t>
    </rPh>
    <phoneticPr fontId="19"/>
  </si>
  <si>
    <t>22.　勤労青少年ホーム利用状況</t>
    <rPh sb="4" eb="6">
      <t>キンロウ</t>
    </rPh>
    <rPh sb="6" eb="9">
      <t>セイショウネン</t>
    </rPh>
    <rPh sb="12" eb="14">
      <t>リヨウ</t>
    </rPh>
    <rPh sb="14" eb="16">
      <t>ジョウキョウ</t>
    </rPh>
    <phoneticPr fontId="19"/>
  </si>
  <si>
    <t>開館日数</t>
    <rPh sb="0" eb="2">
      <t>カイカン</t>
    </rPh>
    <rPh sb="2" eb="3">
      <t>ヒ</t>
    </rPh>
    <rPh sb="3" eb="4">
      <t>スウ</t>
    </rPh>
    <phoneticPr fontId="19"/>
  </si>
  <si>
    <t>利　　　　用　　　　者　　　　数</t>
    <rPh sb="0" eb="1">
      <t>リ</t>
    </rPh>
    <rPh sb="5" eb="6">
      <t>ヨウ</t>
    </rPh>
    <rPh sb="10" eb="11">
      <t>シャ</t>
    </rPh>
    <rPh sb="15" eb="16">
      <t>スウ</t>
    </rPh>
    <phoneticPr fontId="19"/>
  </si>
  <si>
    <t>総　数</t>
    <rPh sb="0" eb="1">
      <t>フサ</t>
    </rPh>
    <rPh sb="2" eb="3">
      <t>カズ</t>
    </rPh>
    <phoneticPr fontId="19"/>
  </si>
  <si>
    <t>茶室１</t>
    <rPh sb="0" eb="2">
      <t>チャシツ</t>
    </rPh>
    <phoneticPr fontId="19"/>
  </si>
  <si>
    <t>S30.11. 1</t>
  </si>
  <si>
    <t>（参考）
ラウンジ</t>
    <rPh sb="1" eb="3">
      <t>サンコウ</t>
    </rPh>
    <phoneticPr fontId="19"/>
  </si>
  <si>
    <t>利用者数</t>
    <rPh sb="0" eb="1">
      <t>リ</t>
    </rPh>
    <rPh sb="1" eb="2">
      <t>ヨウ</t>
    </rPh>
    <rPh sb="2" eb="3">
      <t>シャ</t>
    </rPh>
    <rPh sb="3" eb="4">
      <t>スウ</t>
    </rPh>
    <phoneticPr fontId="19"/>
  </si>
  <si>
    <t>観音寺の庚申塔群</t>
  </si>
  <si>
    <t>19号</t>
  </si>
  <si>
    <t>資料：</t>
  </si>
  <si>
    <t>箕田児童センター</t>
    <rPh sb="0" eb="2">
      <t>ミダ</t>
    </rPh>
    <rPh sb="2" eb="4">
      <t>ジドウ</t>
    </rPh>
    <phoneticPr fontId="19"/>
  </si>
  <si>
    <t>53号</t>
    <rPh sb="2" eb="3">
      <t>ゴウ</t>
    </rPh>
    <phoneticPr fontId="19"/>
  </si>
  <si>
    <t>常光児童センター</t>
    <rPh sb="0" eb="2">
      <t>ジョウコウ</t>
    </rPh>
    <rPh sb="2" eb="4">
      <t>ジドウ</t>
    </rPh>
    <phoneticPr fontId="19"/>
  </si>
  <si>
    <t>茶室２</t>
    <rPh sb="0" eb="1">
      <t>チャ</t>
    </rPh>
    <rPh sb="1" eb="2">
      <t>シツ</t>
    </rPh>
    <phoneticPr fontId="19"/>
  </si>
  <si>
    <t>吹上児童センター</t>
    <rPh sb="0" eb="2">
      <t>フキアゲ</t>
    </rPh>
    <rPh sb="2" eb="4">
      <t>ジドウ</t>
    </rPh>
    <phoneticPr fontId="19"/>
  </si>
  <si>
    <t>箕田古墳群（箕田6号墳）</t>
  </si>
  <si>
    <t>北新宿児童センター</t>
    <rPh sb="0" eb="3">
      <t>キタシンシュク</t>
    </rPh>
    <rPh sb="3" eb="5">
      <t>ジドウ</t>
    </rPh>
    <phoneticPr fontId="19"/>
  </si>
  <si>
    <t>三ツ木（三ツ木神社）</t>
  </si>
  <si>
    <t>-</t>
  </si>
  <si>
    <t>交流ｽﾍﾟｰｽ他</t>
    <rPh sb="7" eb="8">
      <t>ホカ</t>
    </rPh>
    <phoneticPr fontId="19"/>
  </si>
  <si>
    <t>(有)書跡典籍古文書</t>
  </si>
  <si>
    <t>資料：こども応援課</t>
    <rPh sb="6" eb="8">
      <t>オウエン</t>
    </rPh>
    <rPh sb="8" eb="9">
      <t>カ</t>
    </rPh>
    <phoneticPr fontId="19"/>
  </si>
  <si>
    <t>5号</t>
    <rPh sb="1" eb="2">
      <t>ゴウ</t>
    </rPh>
    <phoneticPr fontId="19"/>
  </si>
  <si>
    <t>調理室</t>
    <rPh sb="0" eb="3">
      <t>チョウリシツ</t>
    </rPh>
    <phoneticPr fontId="19"/>
  </si>
  <si>
    <t>24.　文化センター利用状況</t>
    <rPh sb="4" eb="6">
      <t>ブンカ</t>
    </rPh>
    <phoneticPr fontId="19"/>
  </si>
  <si>
    <t>27.　市民センター利用状況</t>
  </si>
  <si>
    <t>年度</t>
    <rPh sb="1" eb="2">
      <t>ド</t>
    </rPh>
    <phoneticPr fontId="19"/>
  </si>
  <si>
    <t>170号</t>
    <rPh sb="3" eb="4">
      <t>ゴウ</t>
    </rPh>
    <phoneticPr fontId="19"/>
  </si>
  <si>
    <t>大ホール</t>
    <rPh sb="0" eb="1">
      <t>ダイ</t>
    </rPh>
    <phoneticPr fontId="19"/>
  </si>
  <si>
    <t>利用者数</t>
  </si>
  <si>
    <t>千体仏</t>
  </si>
  <si>
    <t>原馬室の獅子舞</t>
  </si>
  <si>
    <t>資料：文化センター</t>
    <rPh sb="0" eb="2">
      <t>シリョウ</t>
    </rPh>
    <rPh sb="3" eb="5">
      <t>ブンカ</t>
    </rPh>
    <phoneticPr fontId="19"/>
  </si>
  <si>
    <t>中央公民館</t>
    <rPh sb="0" eb="2">
      <t>チュウオウ</t>
    </rPh>
    <rPh sb="2" eb="5">
      <t>コウミンカン</t>
    </rPh>
    <phoneticPr fontId="19"/>
  </si>
  <si>
    <t>弁財天塑像</t>
  </si>
  <si>
    <t>あたご公民館</t>
    <rPh sb="3" eb="6">
      <t>コウミンカン</t>
    </rPh>
    <phoneticPr fontId="19"/>
  </si>
  <si>
    <t>田間宮生涯学習センター</t>
    <rPh sb="0" eb="1">
      <t>タ</t>
    </rPh>
    <rPh sb="1" eb="2">
      <t>マ</t>
    </rPh>
    <rPh sb="2" eb="3">
      <t>ミヤ</t>
    </rPh>
    <rPh sb="3" eb="5">
      <t>ショウガイ</t>
    </rPh>
    <rPh sb="5" eb="7">
      <t>ガクシュウ</t>
    </rPh>
    <phoneticPr fontId="19"/>
  </si>
  <si>
    <t>香具拾三組御免定　議定書　商人講中連名帳及び焼印</t>
  </si>
  <si>
    <t>(有)古文書</t>
  </si>
  <si>
    <t>北新宿生涯学習センター</t>
  </si>
  <si>
    <t>資料：中央公民館</t>
    <rPh sb="0" eb="2">
      <t>シリョウ</t>
    </rPh>
    <rPh sb="3" eb="5">
      <t>チュウオウ</t>
    </rPh>
    <rPh sb="5" eb="8">
      <t>コウミンカン</t>
    </rPh>
    <phoneticPr fontId="19"/>
  </si>
  <si>
    <t>26.　コミュニティふれあいセンター利用状況</t>
  </si>
  <si>
    <t>総　数</t>
    <rPh sb="0" eb="1">
      <t>ソウ</t>
    </rPh>
    <rPh sb="2" eb="3">
      <t>スウ</t>
    </rPh>
    <phoneticPr fontId="19"/>
  </si>
  <si>
    <t>三ツ木神社の大欅</t>
  </si>
  <si>
    <t>資料：商工観光課</t>
    <rPh sb="3" eb="5">
      <t>ショウコウ</t>
    </rPh>
    <rPh sb="5" eb="8">
      <t>カンコウカ</t>
    </rPh>
    <phoneticPr fontId="19"/>
  </si>
  <si>
    <t>S63. 2.26</t>
  </si>
  <si>
    <t>S36. 7.11</t>
  </si>
  <si>
    <t>S34. 1.16</t>
  </si>
  <si>
    <t>集会室</t>
    <rPh sb="0" eb="3">
      <t>シュウカイシツ</t>
    </rPh>
    <phoneticPr fontId="19"/>
  </si>
  <si>
    <t>和室</t>
    <rPh sb="0" eb="2">
      <t>ワシツ</t>
    </rPh>
    <phoneticPr fontId="19"/>
  </si>
  <si>
    <t>庚申塔</t>
  </si>
  <si>
    <t>会　　議　　室</t>
    <rPh sb="0" eb="1">
      <t>カイ</t>
    </rPh>
    <rPh sb="3" eb="4">
      <t>ギ</t>
    </rPh>
    <rPh sb="6" eb="7">
      <t>シツ</t>
    </rPh>
    <phoneticPr fontId="19"/>
  </si>
  <si>
    <t>和　室</t>
    <rPh sb="0" eb="1">
      <t>ワ</t>
    </rPh>
    <rPh sb="2" eb="3">
      <t>シツ</t>
    </rPh>
    <phoneticPr fontId="19"/>
  </si>
  <si>
    <t>28.　本町コミュニティセンター利用状況</t>
    <rPh sb="4" eb="6">
      <t>ホンチョウ</t>
    </rPh>
    <rPh sb="16" eb="18">
      <t>リヨウ</t>
    </rPh>
    <phoneticPr fontId="19"/>
  </si>
  <si>
    <t>76号</t>
    <rPh sb="2" eb="3">
      <t>ゴウ</t>
    </rPh>
    <phoneticPr fontId="19"/>
  </si>
  <si>
    <t>調理実習室</t>
    <rPh sb="0" eb="2">
      <t>チョウリ</t>
    </rPh>
    <rPh sb="2" eb="5">
      <t>ジッシュウシツ</t>
    </rPh>
    <phoneticPr fontId="19"/>
  </si>
  <si>
    <t>吉見道みちしるべ</t>
  </si>
  <si>
    <t>資料：農政課</t>
    <rPh sb="0" eb="2">
      <t>シリョウ</t>
    </rPh>
    <rPh sb="3" eb="5">
      <t>ノウセイ</t>
    </rPh>
    <rPh sb="5" eb="6">
      <t>カ</t>
    </rPh>
    <phoneticPr fontId="19"/>
  </si>
  <si>
    <t>S38. 4. 1</t>
  </si>
  <si>
    <t>サロン</t>
  </si>
  <si>
    <t>S16. 3.31</t>
  </si>
  <si>
    <t>来館者数</t>
    <rPh sb="0" eb="3">
      <t>ライカンシャ</t>
    </rPh>
    <rPh sb="3" eb="4">
      <t>スウ</t>
    </rPh>
    <phoneticPr fontId="19"/>
  </si>
  <si>
    <t>利　用　者　数</t>
    <rPh sb="0" eb="1">
      <t>リ</t>
    </rPh>
    <rPh sb="2" eb="3">
      <t>ヨウ</t>
    </rPh>
    <rPh sb="4" eb="5">
      <t>シャ</t>
    </rPh>
    <rPh sb="6" eb="7">
      <t>スウ</t>
    </rPh>
    <phoneticPr fontId="19"/>
  </si>
  <si>
    <t>本宮町（鴻神社）</t>
  </si>
  <si>
    <t>多目的ホール</t>
    <rPh sb="0" eb="3">
      <t>タモクテキ</t>
    </rPh>
    <phoneticPr fontId="19"/>
  </si>
  <si>
    <t>大学・高校
専門学校生</t>
    <rPh sb="0" eb="2">
      <t>ダイガク</t>
    </rPh>
    <rPh sb="3" eb="5">
      <t>コウコウ</t>
    </rPh>
    <rPh sb="6" eb="8">
      <t>センモン</t>
    </rPh>
    <rPh sb="8" eb="10">
      <t>ガッコウ</t>
    </rPh>
    <rPh sb="10" eb="11">
      <t>セイ</t>
    </rPh>
    <phoneticPr fontId="19"/>
  </si>
  <si>
    <t xml:space="preserve">* (有)有形文化財      (無)無形文化財      (民)民俗文化財(有形・無形)   　　　　　　　　　　　　
   </t>
    <rPh sb="3" eb="4">
      <t>ユウ</t>
    </rPh>
    <rPh sb="5" eb="7">
      <t>ユウケイ</t>
    </rPh>
    <rPh sb="7" eb="10">
      <t>ブンカザイ</t>
    </rPh>
    <rPh sb="17" eb="18">
      <t>ム</t>
    </rPh>
    <rPh sb="19" eb="21">
      <t>ムケイ</t>
    </rPh>
    <rPh sb="21" eb="24">
      <t>ブンカザイ</t>
    </rPh>
    <rPh sb="31" eb="32">
      <t>ミン</t>
    </rPh>
    <rPh sb="33" eb="35">
      <t>ミンゾク</t>
    </rPh>
    <rPh sb="35" eb="38">
      <t>ブンカザイ</t>
    </rPh>
    <rPh sb="39" eb="41">
      <t>ユウケイ</t>
    </rPh>
    <rPh sb="42" eb="44">
      <t>ムケイ</t>
    </rPh>
    <phoneticPr fontId="19"/>
  </si>
  <si>
    <r>
      <t>小</t>
    </r>
    <r>
      <rPr>
        <sz val="10"/>
        <rFont val="ＭＳ 明朝"/>
        <family val="1"/>
        <charset val="128"/>
      </rPr>
      <t xml:space="preserve">　人
</t>
    </r>
    <r>
      <rPr>
        <sz val="7"/>
        <rFont val="ＭＳ 明朝"/>
        <family val="1"/>
        <charset val="128"/>
      </rPr>
      <t>(３歳～中学生)</t>
    </r>
    <rPh sb="0" eb="1">
      <t>コ</t>
    </rPh>
    <rPh sb="2" eb="3">
      <t>ニン</t>
    </rPh>
    <rPh sb="6" eb="7">
      <t>サイ</t>
    </rPh>
    <rPh sb="8" eb="11">
      <t>チュウガクセイ</t>
    </rPh>
    <phoneticPr fontId="19"/>
  </si>
  <si>
    <r>
      <t>そ</t>
    </r>
    <r>
      <rPr>
        <sz val="10"/>
        <rFont val="ＭＳ 明朝"/>
        <family val="1"/>
        <charset val="128"/>
      </rPr>
      <t xml:space="preserve">の他
</t>
    </r>
    <r>
      <rPr>
        <sz val="8"/>
        <rFont val="ＭＳ 明朝"/>
        <family val="1"/>
        <charset val="128"/>
      </rPr>
      <t>（注）</t>
    </r>
    <rPh sb="2" eb="3">
      <t>タ</t>
    </rPh>
    <phoneticPr fontId="19"/>
  </si>
  <si>
    <t>注）その他とは、前売り、サービスデーをいう。</t>
    <rPh sb="0" eb="1">
      <t>チュウ</t>
    </rPh>
    <rPh sb="4" eb="5">
      <t>タ</t>
    </rPh>
    <rPh sb="8" eb="10">
      <t>マエウ</t>
    </rPh>
    <phoneticPr fontId="19"/>
  </si>
  <si>
    <t>資料：こうのすシネマ</t>
    <rPh sb="0" eb="2">
      <t>シリョウ</t>
    </rPh>
    <phoneticPr fontId="19"/>
  </si>
  <si>
    <t>絹本着色両界曼荼羅</t>
  </si>
  <si>
    <t>箕田古墳群（箕田2号墳）</t>
  </si>
  <si>
    <t>23号‐6</t>
    <rPh sb="0" eb="3">
      <t>２３ゴウ</t>
    </rPh>
    <phoneticPr fontId="19"/>
  </si>
  <si>
    <t>ﾊﾟｽﾎﾟｰﾄ
ｾﾝﾀｰ</t>
  </si>
  <si>
    <t>子育て
交流ｺｰﾅｰ</t>
  </si>
  <si>
    <t>64号</t>
    <rPh sb="2" eb="3">
      <t>ゴウ</t>
    </rPh>
    <phoneticPr fontId="19"/>
  </si>
  <si>
    <t>入定塚</t>
  </si>
  <si>
    <t>伝加納姫木像</t>
  </si>
  <si>
    <t>23号‐7</t>
    <rPh sb="0" eb="3">
      <t>２３ゴウ</t>
    </rPh>
    <phoneticPr fontId="19"/>
  </si>
  <si>
    <t>番号</t>
    <rPh sb="0" eb="1">
      <t>バン</t>
    </rPh>
    <rPh sb="1" eb="2">
      <t>ゴウ</t>
    </rPh>
    <phoneticPr fontId="19"/>
  </si>
  <si>
    <t>23号‐5</t>
    <rPh sb="2" eb="3">
      <t>ゴウ</t>
    </rPh>
    <phoneticPr fontId="19"/>
  </si>
  <si>
    <t>所　在　地</t>
    <rPh sb="0" eb="1">
      <t>トコロ</t>
    </rPh>
    <rPh sb="2" eb="3">
      <t>ザイ</t>
    </rPh>
    <rPh sb="4" eb="5">
      <t>チ</t>
    </rPh>
    <phoneticPr fontId="19"/>
  </si>
  <si>
    <t>454号</t>
    <rPh sb="3" eb="4">
      <t>ゴウ</t>
    </rPh>
    <phoneticPr fontId="19"/>
  </si>
  <si>
    <t>本町（鴻巣の赤物保存会）</t>
  </si>
  <si>
    <t>(無)無形民俗文化財</t>
  </si>
  <si>
    <t>(記)史跡</t>
  </si>
  <si>
    <t>H 5. 5.17</t>
  </si>
  <si>
    <t>高札12枚</t>
  </si>
  <si>
    <t>伊奈忠次墓</t>
  </si>
  <si>
    <t>絹本着色阿弥陀廿五菩薩来迎図</t>
  </si>
  <si>
    <t>本町（勝願寺）</t>
  </si>
  <si>
    <t>59号</t>
    <rPh sb="2" eb="3">
      <t>ゴウ</t>
    </rPh>
    <phoneticPr fontId="19"/>
  </si>
  <si>
    <t>T11. 3.29</t>
  </si>
  <si>
    <t>一里塚</t>
  </si>
  <si>
    <t>原馬室</t>
  </si>
  <si>
    <t>武蔵志及び贍民緑版木</t>
  </si>
  <si>
    <t>33号</t>
    <rPh sb="2" eb="3">
      <t>ゴウ</t>
    </rPh>
    <phoneticPr fontId="19"/>
  </si>
  <si>
    <t>箕田（氷川八幡神社）</t>
  </si>
  <si>
    <t>35号</t>
    <rPh sb="2" eb="3">
      <t>ゴウ</t>
    </rPh>
    <phoneticPr fontId="19"/>
  </si>
  <si>
    <t>福島東雄墓</t>
  </si>
  <si>
    <t>48号</t>
    <rPh sb="2" eb="3">
      <t>ゴウ</t>
    </rPh>
    <phoneticPr fontId="19"/>
  </si>
  <si>
    <t>(有)絵画</t>
  </si>
  <si>
    <t>安養寺</t>
  </si>
  <si>
    <t>360号</t>
    <rPh sb="3" eb="4">
      <t>ゴウ</t>
    </rPh>
    <phoneticPr fontId="19"/>
  </si>
  <si>
    <t>(有)彫刻</t>
  </si>
  <si>
    <t>糠田（放光寺）</t>
  </si>
  <si>
    <t>H 1. 3.17</t>
  </si>
  <si>
    <t>(有)工芸品</t>
  </si>
  <si>
    <t>S34. 9.11</t>
  </si>
  <si>
    <t>3号</t>
    <rPh sb="1" eb="2">
      <t>ゴウ</t>
    </rPh>
    <phoneticPr fontId="19"/>
  </si>
  <si>
    <t>4号</t>
    <rPh sb="0" eb="2">
      <t>４ゴウ</t>
    </rPh>
    <phoneticPr fontId="19"/>
  </si>
  <si>
    <t>(有)書跡</t>
  </si>
  <si>
    <t>(有)考古資料</t>
  </si>
  <si>
    <t>元徳三年宝篋印塔</t>
  </si>
  <si>
    <t>安養寺（安龍寺）</t>
  </si>
  <si>
    <t>7号</t>
  </si>
  <si>
    <t>馬室小学校校地内出土遺物</t>
  </si>
  <si>
    <t>不動尊像</t>
  </si>
  <si>
    <t>39号</t>
    <rPh sb="2" eb="3">
      <t>６ゴウ</t>
    </rPh>
    <phoneticPr fontId="19"/>
  </si>
  <si>
    <t>9号</t>
  </si>
  <si>
    <t>11号</t>
    <rPh sb="2" eb="3">
      <t>ゴウ</t>
    </rPh>
    <phoneticPr fontId="19"/>
  </si>
  <si>
    <t>(有)歴史資料</t>
  </si>
  <si>
    <t>法要寺の庚申塔</t>
  </si>
  <si>
    <t>13号</t>
    <rPh sb="0" eb="3">
      <t>４ゴウ</t>
    </rPh>
    <phoneticPr fontId="19"/>
  </si>
  <si>
    <t>14号</t>
    <rPh sb="2" eb="3">
      <t>ゴウ</t>
    </rPh>
    <phoneticPr fontId="19"/>
  </si>
  <si>
    <t>箕田（宝持寺）</t>
  </si>
  <si>
    <t>常勝寺密教法具</t>
  </si>
  <si>
    <t>箕田古墳群（箕田9号墳）</t>
  </si>
  <si>
    <t>北新宿（永勝寺）</t>
  </si>
  <si>
    <t>滝馬室（常勝寺）</t>
  </si>
  <si>
    <t>蘭渓堂碑</t>
  </si>
  <si>
    <t>75号</t>
    <rPh sb="2" eb="3">
      <t>ゴウ</t>
    </rPh>
    <phoneticPr fontId="19"/>
  </si>
  <si>
    <t>加美（池元院）</t>
  </si>
  <si>
    <t>忍領界石標</t>
  </si>
  <si>
    <t>人物埴輪頭部</t>
  </si>
  <si>
    <t>22号</t>
  </si>
  <si>
    <t>資料：鴻巣中央図書館、吹上図書館、川里図書館</t>
    <rPh sb="0" eb="2">
      <t>シリョウ</t>
    </rPh>
    <phoneticPr fontId="19"/>
  </si>
  <si>
    <t>箕田古墳群（箕田4号墳）</t>
  </si>
  <si>
    <t>箕田</t>
  </si>
  <si>
    <t>23号‐4</t>
    <rPh sb="0" eb="3">
      <t>２３ゴウ</t>
    </rPh>
    <phoneticPr fontId="19"/>
  </si>
  <si>
    <t>箕田古墳群（箕田5号墳）</t>
  </si>
  <si>
    <t>宮前（氷川八幡神社）</t>
  </si>
  <si>
    <t>50号</t>
    <rPh sb="2" eb="3">
      <t>ゴウ</t>
    </rPh>
    <phoneticPr fontId="19"/>
  </si>
  <si>
    <t>24号</t>
  </si>
  <si>
    <t>25号</t>
  </si>
  <si>
    <t>康安二年六地蔵板碑</t>
  </si>
  <si>
    <t>27号</t>
    <rPh sb="2" eb="3">
      <t>ゴウ</t>
    </rPh>
    <phoneticPr fontId="19"/>
  </si>
  <si>
    <t>28号</t>
    <rPh sb="2" eb="3">
      <t>６ゴウ</t>
    </rPh>
    <phoneticPr fontId="19"/>
  </si>
  <si>
    <t>滝馬室的祭</t>
  </si>
  <si>
    <t>滝馬室（氷川神社）</t>
  </si>
  <si>
    <t>29号</t>
  </si>
  <si>
    <t>松村篁雨墓</t>
  </si>
  <si>
    <t>中央（鴻巣市教育委員会）</t>
  </si>
  <si>
    <t>三ツ木神社の算額(絵馬)</t>
  </si>
  <si>
    <t>S51. 3. 1</t>
  </si>
  <si>
    <t>41号</t>
    <rPh sb="2" eb="3">
      <t>ゴウ</t>
    </rPh>
    <phoneticPr fontId="19"/>
  </si>
  <si>
    <t>長松寺の大般若経</t>
  </si>
  <si>
    <t>31号</t>
  </si>
  <si>
    <t>薬師堂の算額(絵馬)</t>
  </si>
  <si>
    <t>70号</t>
    <rPh sb="2" eb="3">
      <t>ゴウ</t>
    </rPh>
    <phoneticPr fontId="19"/>
  </si>
  <si>
    <t>上谷（薬師堂）</t>
  </si>
  <si>
    <t>32号</t>
  </si>
  <si>
    <t>八幡神社の算額(絵馬)</t>
  </si>
  <si>
    <t>(有)彫刻</t>
    <rPh sb="1" eb="2">
      <t>ユウ</t>
    </rPh>
    <phoneticPr fontId="19"/>
  </si>
  <si>
    <t>34号</t>
  </si>
  <si>
    <t>神酒枠一組</t>
  </si>
  <si>
    <t>H 3. 4. 1</t>
  </si>
  <si>
    <t>H 4.10. 1</t>
  </si>
  <si>
    <t>氷川神社本殿1宇</t>
  </si>
  <si>
    <t>大芦氷川神社の算額</t>
  </si>
  <si>
    <t>H 5.10. 1</t>
  </si>
  <si>
    <t>37号</t>
    <rPh sb="0" eb="3">
      <t>４ゴウ</t>
    </rPh>
    <phoneticPr fontId="19"/>
  </si>
  <si>
    <t>令和4年度</t>
    <rPh sb="0" eb="2">
      <t>レイワ</t>
    </rPh>
    <rPh sb="3" eb="4">
      <t>ネン</t>
    </rPh>
    <rPh sb="4" eb="5">
      <t>ド</t>
    </rPh>
    <phoneticPr fontId="19"/>
  </si>
  <si>
    <t>箕田（龍昌寺）</t>
  </si>
  <si>
    <t>H 6. 3. 1</t>
  </si>
  <si>
    <t>38号</t>
    <rPh sb="2" eb="3">
      <t>ゴウ</t>
    </rPh>
    <phoneticPr fontId="19"/>
  </si>
  <si>
    <t>糠田出土渥美壷1点</t>
  </si>
  <si>
    <t>H11. 3.24</t>
  </si>
  <si>
    <t>40号</t>
    <rPh sb="2" eb="3">
      <t>ゴウ</t>
    </rPh>
    <phoneticPr fontId="19"/>
  </si>
  <si>
    <t>加藤政之助書4幅</t>
  </si>
  <si>
    <t>鴻巣の木遣り・纏振り・梯子乗り</t>
  </si>
  <si>
    <t>小谷（金乗寺）</t>
  </si>
  <si>
    <t>43号</t>
    <rPh sb="2" eb="3">
      <t>ゴウ</t>
    </rPh>
    <phoneticPr fontId="19"/>
  </si>
  <si>
    <t>86号</t>
  </si>
  <si>
    <t>前砂の板碑群</t>
  </si>
  <si>
    <t>前砂（龍昌寺）</t>
  </si>
  <si>
    <t>44号</t>
    <rPh sb="2" eb="3">
      <t>ゴウ</t>
    </rPh>
    <phoneticPr fontId="19"/>
  </si>
  <si>
    <t>宝治二年板碑</t>
  </si>
  <si>
    <t>鎌塚（宝蔵院）</t>
  </si>
  <si>
    <t>明用（三島神社）</t>
  </si>
  <si>
    <t>49号</t>
    <rPh sb="2" eb="3">
      <t>ゴウ</t>
    </rPh>
    <phoneticPr fontId="19"/>
  </si>
  <si>
    <t>令和4年度</t>
  </si>
  <si>
    <t>51号</t>
    <rPh sb="2" eb="3">
      <t>ゴウ</t>
    </rPh>
    <phoneticPr fontId="19"/>
  </si>
  <si>
    <t>鎌塚（宝積院）</t>
  </si>
  <si>
    <t>伊奈忠次黒印状</t>
  </si>
  <si>
    <t>大芦（大芦氷川神社）</t>
  </si>
  <si>
    <t>54号</t>
    <rPh sb="2" eb="3">
      <t>ゴウ</t>
    </rPh>
    <phoneticPr fontId="19"/>
  </si>
  <si>
    <t>56号</t>
    <rPh sb="2" eb="3">
      <t>ゴウ</t>
    </rPh>
    <phoneticPr fontId="19"/>
  </si>
  <si>
    <t>大芦（大芦ささら獅子舞保存会）</t>
  </si>
  <si>
    <t>57号</t>
    <rPh sb="2" eb="3">
      <t>ゴウ</t>
    </rPh>
    <phoneticPr fontId="19"/>
  </si>
  <si>
    <t>小谷ささら獅子舞</t>
  </si>
  <si>
    <t>小谷（小谷文化財保存会）</t>
  </si>
  <si>
    <t>明用（観音寺）</t>
  </si>
  <si>
    <t>嘉禎二年板碑</t>
  </si>
  <si>
    <t>大芦（龍光寺）</t>
  </si>
  <si>
    <t>S46. 9. 1</t>
  </si>
  <si>
    <t>60号</t>
    <rPh sb="2" eb="3">
      <t>ゴウ</t>
    </rPh>
    <phoneticPr fontId="19"/>
  </si>
  <si>
    <t>前砂</t>
  </si>
  <si>
    <t>S47. 4.27</t>
  </si>
  <si>
    <t>65号</t>
    <rPh sb="2" eb="3">
      <t>ゴウ</t>
    </rPh>
    <phoneticPr fontId="19"/>
  </si>
  <si>
    <t>61号</t>
    <rPh sb="2" eb="3">
      <t>ゴウ</t>
    </rPh>
    <phoneticPr fontId="19"/>
  </si>
  <si>
    <t>62号</t>
    <rPh sb="2" eb="3">
      <t>ゴウ</t>
    </rPh>
    <phoneticPr fontId="19"/>
  </si>
  <si>
    <t>権八地蔵とその物語</t>
  </si>
  <si>
    <t>荊原</t>
  </si>
  <si>
    <t>H 3. 8.21</t>
  </si>
  <si>
    <t>63号</t>
    <rPh sb="2" eb="3">
      <t>ゴウ</t>
    </rPh>
    <phoneticPr fontId="19"/>
  </si>
  <si>
    <t>玉芝短冊と俳諧図書</t>
  </si>
  <si>
    <t>石田堤</t>
  </si>
  <si>
    <t>H17. 8.26</t>
  </si>
  <si>
    <t>H 7. 3.23</t>
  </si>
  <si>
    <t>令和5年度</t>
    <rPh sb="0" eb="2">
      <t>レイワ</t>
    </rPh>
    <rPh sb="3" eb="4">
      <t>ネン</t>
    </rPh>
    <rPh sb="4" eb="5">
      <t>ド</t>
    </rPh>
    <phoneticPr fontId="19"/>
  </si>
  <si>
    <t>66号</t>
    <rPh sb="2" eb="3">
      <t>ゴウ</t>
    </rPh>
    <phoneticPr fontId="19"/>
  </si>
  <si>
    <t>広田（広田鷺栖神社龍頭舞保存会）</t>
  </si>
  <si>
    <t>雲祥寺の梵音具（梵鐘・雲版）</t>
  </si>
  <si>
    <t>上会下（雲祥寺）</t>
  </si>
  <si>
    <t>S51. 9.20</t>
  </si>
  <si>
    <t>新井家の大榎</t>
  </si>
  <si>
    <t>広田</t>
  </si>
  <si>
    <t>69号</t>
    <rPh sb="2" eb="3">
      <t>ゴウ</t>
    </rPh>
    <phoneticPr fontId="19"/>
  </si>
  <si>
    <t>真福寺の不動明王</t>
  </si>
  <si>
    <t>屈巣（真福寺）</t>
  </si>
  <si>
    <t>S53. 3 .9</t>
  </si>
  <si>
    <t>屈巣（屈巣久伊豆神社）</t>
  </si>
  <si>
    <t>71号</t>
    <rPh sb="2" eb="3">
      <t>ゴウ</t>
    </rPh>
    <phoneticPr fontId="19"/>
  </si>
  <si>
    <t>35.　市民活動センター利用状況</t>
    <rPh sb="4" eb="6">
      <t>シミン</t>
    </rPh>
    <rPh sb="6" eb="8">
      <t>カツドウ</t>
    </rPh>
    <rPh sb="12" eb="14">
      <t>リヨウ</t>
    </rPh>
    <phoneticPr fontId="19"/>
  </si>
  <si>
    <t>関新田（長松寺）</t>
  </si>
  <si>
    <t>真福寺の護摩檀両脇机と礼盤</t>
  </si>
  <si>
    <t>清法寺のまき</t>
  </si>
  <si>
    <t>74号</t>
    <rPh sb="2" eb="3">
      <t>ゴウ</t>
    </rPh>
    <phoneticPr fontId="19"/>
  </si>
  <si>
    <t>騎西城主小田氏の墓</t>
  </si>
  <si>
    <t>円通寺の石塔（板碑と宝篋印塔）</t>
  </si>
  <si>
    <t>屈巣（円通寺）</t>
  </si>
  <si>
    <t>H 7. 2.23</t>
  </si>
  <si>
    <t>77号</t>
    <rPh sb="2" eb="3">
      <t>ゴウ</t>
    </rPh>
    <phoneticPr fontId="19"/>
  </si>
  <si>
    <t>80号</t>
    <rPh sb="2" eb="3">
      <t>ゴウ</t>
    </rPh>
    <phoneticPr fontId="19"/>
  </si>
  <si>
    <t>円通寺観音堂の木造神馬</t>
  </si>
  <si>
    <t>81号</t>
    <rPh sb="2" eb="3">
      <t>ゴウ</t>
    </rPh>
    <phoneticPr fontId="19"/>
  </si>
  <si>
    <t>新井稲荷神社の算額</t>
  </si>
  <si>
    <t>新井（新井稲荷社）</t>
  </si>
  <si>
    <t>82号</t>
    <rPh sb="2" eb="3">
      <t>ゴウ</t>
    </rPh>
    <phoneticPr fontId="19"/>
  </si>
  <si>
    <t>袋（西福寺）</t>
    <rPh sb="2" eb="3">
      <t>サイ</t>
    </rPh>
    <rPh sb="3" eb="4">
      <t>フク</t>
    </rPh>
    <rPh sb="4" eb="5">
      <t>テラ</t>
    </rPh>
    <phoneticPr fontId="19"/>
  </si>
  <si>
    <t>83号</t>
    <rPh sb="2" eb="3">
      <t>ゴウ</t>
    </rPh>
    <phoneticPr fontId="19"/>
  </si>
  <si>
    <t>元</t>
  </si>
  <si>
    <t>令和5.</t>
    <rPh sb="0" eb="2">
      <t>レイワ</t>
    </rPh>
    <phoneticPr fontId="19"/>
  </si>
  <si>
    <t>令和</t>
  </si>
  <si>
    <t>30.　コウノトリ野生復帰センター「天空の里」利用状況</t>
    <rPh sb="9" eb="11">
      <t>ヤセイ</t>
    </rPh>
    <rPh sb="11" eb="13">
      <t>フッキ</t>
    </rPh>
    <rPh sb="18" eb="20">
      <t>テンクウ</t>
    </rPh>
    <rPh sb="21" eb="22">
      <t>サト</t>
    </rPh>
    <rPh sb="23" eb="25">
      <t>リヨウ</t>
    </rPh>
    <phoneticPr fontId="19"/>
  </si>
  <si>
    <t>31.　花と音楽の館かわさと「花久の里」利用状況</t>
    <rPh sb="4" eb="5">
      <t>ハナ</t>
    </rPh>
    <rPh sb="6" eb="8">
      <t>オンガク</t>
    </rPh>
    <rPh sb="9" eb="10">
      <t>ヤカタ</t>
    </rPh>
    <rPh sb="15" eb="16">
      <t>ハナ</t>
    </rPh>
    <rPh sb="16" eb="17">
      <t>ヒサ</t>
    </rPh>
    <rPh sb="18" eb="19">
      <t>サト</t>
    </rPh>
    <rPh sb="20" eb="22">
      <t>リヨウ</t>
    </rPh>
    <phoneticPr fontId="19"/>
  </si>
  <si>
    <t>32.　鴻巣市産業観光館「ひなの里」利用状況</t>
    <rPh sb="4" eb="7">
      <t>コウノスシ</t>
    </rPh>
    <rPh sb="7" eb="9">
      <t>サンギョウ</t>
    </rPh>
    <rPh sb="9" eb="11">
      <t>カンコウ</t>
    </rPh>
    <rPh sb="11" eb="12">
      <t>カン</t>
    </rPh>
    <rPh sb="16" eb="17">
      <t>サト</t>
    </rPh>
    <rPh sb="18" eb="20">
      <t>リヨウ</t>
    </rPh>
    <phoneticPr fontId="19"/>
  </si>
  <si>
    <t>来館者数</t>
    <rPh sb="0" eb="3">
      <t>ライカンシャ</t>
    </rPh>
    <rPh sb="3" eb="4">
      <t>カズ</t>
    </rPh>
    <phoneticPr fontId="19"/>
  </si>
  <si>
    <t>資料：環境課</t>
  </si>
  <si>
    <t>関新田（鴻巣市教育委員会）</t>
  </si>
  <si>
    <t>84号</t>
  </si>
  <si>
    <t>登戸の獅子舞</t>
  </si>
  <si>
    <t>安養寺愛宕神社古墳</t>
  </si>
  <si>
    <t>日枝神社本殿</t>
  </si>
  <si>
    <t>小谷（日枝神社）</t>
  </si>
  <si>
    <t>多目的室</t>
    <rPh sb="0" eb="3">
      <t>タモクテキ</t>
    </rPh>
    <rPh sb="3" eb="4">
      <t>シツ</t>
    </rPh>
    <phoneticPr fontId="19"/>
  </si>
  <si>
    <t>33.　鴻巣市にぎわい交流館「にこのす」利用状況</t>
    <rPh sb="4" eb="7">
      <t>コウノスシ</t>
    </rPh>
    <rPh sb="11" eb="13">
      <t>コウリュウ</t>
    </rPh>
    <rPh sb="13" eb="14">
      <t>カン</t>
    </rPh>
    <rPh sb="20" eb="22">
      <t>リヨウ</t>
    </rPh>
    <phoneticPr fontId="19"/>
  </si>
  <si>
    <t>34.　鴻巣市映画館「こうのすシネマ」利用状況</t>
    <rPh sb="4" eb="7">
      <t>コウノスシ</t>
    </rPh>
    <rPh sb="7" eb="10">
      <t>エイガカン</t>
    </rPh>
    <rPh sb="19" eb="21">
      <t>リヨウ</t>
    </rPh>
    <rPh sb="21" eb="23">
      <t>ジョウキョウ</t>
    </rPh>
    <phoneticPr fontId="19"/>
  </si>
  <si>
    <t>36.　国指定文化財</t>
    <rPh sb="4" eb="5">
      <t>クニ</t>
    </rPh>
    <rPh sb="5" eb="7">
      <t>シテイ</t>
    </rPh>
    <rPh sb="7" eb="10">
      <t>ブンカザイ</t>
    </rPh>
    <phoneticPr fontId="19"/>
  </si>
  <si>
    <t>38.　鴻巣市指定文化財</t>
    <rPh sb="4" eb="7">
      <t>コウノスシ</t>
    </rPh>
    <rPh sb="7" eb="9">
      <t>シテイ</t>
    </rPh>
    <rPh sb="9" eb="12">
      <t>ブンカザイ</t>
    </rPh>
    <phoneticPr fontId="19"/>
  </si>
  <si>
    <t>ﾎﾞﾗﾝﾃｨｱ
ﾋﾞｭｰﾛｰ</t>
  </si>
  <si>
    <t>（参考）
談話室</t>
    <rPh sb="1" eb="3">
      <t>サンコウ</t>
    </rPh>
    <phoneticPr fontId="19"/>
  </si>
  <si>
    <t>※令和4年4月1日開館</t>
    <rPh sb="1" eb="3">
      <t>レイワ</t>
    </rPh>
    <rPh sb="4" eb="5">
      <t>ネン</t>
    </rPh>
    <rPh sb="6" eb="7">
      <t>ガツ</t>
    </rPh>
    <rPh sb="8" eb="9">
      <t>ニチ</t>
    </rPh>
    <rPh sb="9" eb="11">
      <t>カイカン</t>
    </rPh>
    <phoneticPr fontId="19"/>
  </si>
  <si>
    <t>　(記)記念物(史跡･名勝･天然記念物)</t>
  </si>
  <si>
    <t>※令和4年1月29日一般公開</t>
    <rPh sb="1" eb="3">
      <t>レイワ</t>
    </rPh>
    <rPh sb="4" eb="5">
      <t>ネン</t>
    </rPh>
    <rPh sb="6" eb="7">
      <t>ガツ</t>
    </rPh>
    <rPh sb="9" eb="10">
      <t>ニチ</t>
    </rPh>
    <rPh sb="10" eb="12">
      <t>イッパン</t>
    </rPh>
    <rPh sb="12" eb="14">
      <t>コウカイ</t>
    </rPh>
    <phoneticPr fontId="19"/>
  </si>
  <si>
    <t>注）令和2年2月29日～6月14日まで新型コロナウイルス感染症対策のため休館</t>
    <rPh sb="2" eb="4">
      <t>レイワ</t>
    </rPh>
    <rPh sb="5" eb="6">
      <t>ネン</t>
    </rPh>
    <rPh sb="7" eb="8">
      <t>ツキ</t>
    </rPh>
    <rPh sb="10" eb="11">
      <t>ニチ</t>
    </rPh>
    <rPh sb="13" eb="14">
      <t>ツキ</t>
    </rPh>
    <rPh sb="16" eb="17">
      <t>ニチ</t>
    </rPh>
    <rPh sb="19" eb="21">
      <t>シンガタ</t>
    </rPh>
    <rPh sb="28" eb="33">
      <t>カンセンショウタイサク</t>
    </rPh>
    <rPh sb="36" eb="38">
      <t>キュウカン</t>
    </rPh>
    <phoneticPr fontId="19"/>
  </si>
  <si>
    <t>令和5年度</t>
    <rPh sb="0" eb="2">
      <t>レイワ</t>
    </rPh>
    <rPh sb="3" eb="5">
      <t>ネンド</t>
    </rPh>
    <phoneticPr fontId="19"/>
  </si>
  <si>
    <t>（令和5年4月1日現在）</t>
    <rPh sb="1" eb="2">
      <t>レイ</t>
    </rPh>
    <rPh sb="2" eb="3">
      <t>ワ</t>
    </rPh>
    <rPh sb="4" eb="5">
      <t>ネン</t>
    </rPh>
    <rPh sb="5" eb="6">
      <t>ヘイネン</t>
    </rPh>
    <rPh sb="6" eb="7">
      <t>４ガツ</t>
    </rPh>
    <rPh sb="8" eb="9">
      <t>１ニチ</t>
    </rPh>
    <rPh sb="9" eb="11">
      <t>ゲンザイ</t>
    </rPh>
    <phoneticPr fontId="19"/>
  </si>
  <si>
    <t>令和3年度</t>
  </si>
  <si>
    <t>うちナイター使用</t>
  </si>
  <si>
    <t>令和元年度</t>
  </si>
  <si>
    <t>令和2年度</t>
  </si>
  <si>
    <t>令和6.</t>
    <rPh sb="0" eb="2">
      <t>レイワ</t>
    </rPh>
    <phoneticPr fontId="19"/>
  </si>
  <si>
    <t>…</t>
    <phoneticPr fontId="19"/>
  </si>
  <si>
    <t>87号</t>
  </si>
  <si>
    <t>(有)典籍</t>
    <phoneticPr fontId="19"/>
  </si>
  <si>
    <t>大蔵一覧集(駿河版)</t>
    <phoneticPr fontId="19"/>
  </si>
  <si>
    <t>勝願寺</t>
    <phoneticPr fontId="19"/>
  </si>
  <si>
    <t>88号</t>
  </si>
  <si>
    <t>(有)建造物</t>
    <phoneticPr fontId="19"/>
  </si>
  <si>
    <t>圓通寺観音堂宮殿</t>
    <phoneticPr fontId="19"/>
  </si>
  <si>
    <t>圓通寺</t>
    <phoneticPr fontId="19"/>
  </si>
  <si>
    <r>
      <t>後陽成天皇御宸筆　</t>
    </r>
    <r>
      <rPr>
        <sz val="9"/>
        <color theme="1"/>
        <rFont val="ＭＳ 明朝"/>
        <family val="1"/>
        <charset val="128"/>
      </rPr>
      <t>附　一乗院尊政添状</t>
    </r>
    <phoneticPr fontId="19"/>
  </si>
  <si>
    <t>-</t>
    <phoneticPr fontId="19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</si>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</sst>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;[Red]\-#,##0.0"/>
    <numFmt numFmtId="177" formatCode="0.0_ "/>
    <numFmt numFmtId="178" formatCode="0.0"/>
    <numFmt numFmtId="179" formatCode="#,##0.0"/>
    <numFmt numFmtId="180" formatCode="#,##0_ "/>
    <numFmt numFmtId="181" formatCode="0_ "/>
  </numFmts>
  <fonts count="52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name val="ＭＳ Ｐゴシック"/>
      <family val="3"/>
    </font>
    <font>
      <sz val="24"/>
      <name val="ＭＳ ゴシック"/>
      <family val="3"/>
    </font>
    <font>
      <sz val="14"/>
      <color indexed="9"/>
      <name val="HG丸ｺﾞｼｯｸM-PRO"/>
      <family val="3"/>
    </font>
    <font>
      <sz val="10"/>
      <name val="ＭＳ 明朝"/>
      <family val="1"/>
    </font>
    <font>
      <sz val="12"/>
      <name val="ＭＳ ゴシック"/>
      <family val="3"/>
    </font>
    <font>
      <sz val="8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0"/>
      <name val="ＭＳ ゴシック"/>
      <family val="3"/>
    </font>
    <font>
      <sz val="7"/>
      <name val="ＭＳ 明朝"/>
      <family val="1"/>
    </font>
    <font>
      <sz val="11"/>
      <name val="ＭＳ 明朝"/>
      <family val="1"/>
    </font>
    <font>
      <sz val="5"/>
      <name val="ＭＳ 明朝"/>
      <family val="1"/>
    </font>
    <font>
      <sz val="11"/>
      <name val="ＭＳ ゴシック"/>
      <family val="3"/>
    </font>
    <font>
      <sz val="10"/>
      <color indexed="8"/>
      <name val="ＭＳ 明朝"/>
      <family val="1"/>
    </font>
    <font>
      <sz val="10"/>
      <color theme="1"/>
      <name val="ＭＳ 明朝"/>
      <family val="1"/>
    </font>
    <font>
      <sz val="11"/>
      <color theme="1"/>
      <name val="ＭＳ Ｐゴシック"/>
      <family val="3"/>
    </font>
    <font>
      <sz val="10"/>
      <color indexed="10"/>
      <name val="ＭＳ 明朝"/>
      <family val="1"/>
    </font>
    <font>
      <sz val="10"/>
      <color rgb="FFFF0000"/>
      <name val="ＭＳ 明朝"/>
      <family val="1"/>
    </font>
    <font>
      <sz val="10"/>
      <name val="ＭＳ Ｐゴシック"/>
      <family val="3"/>
    </font>
    <font>
      <sz val="9"/>
      <name val="ＭＳ Ｐゴシック"/>
      <family val="3"/>
    </font>
    <font>
      <sz val="9"/>
      <color indexed="8"/>
      <name val="ＭＳ 明朝"/>
      <family val="1"/>
    </font>
    <font>
      <b/>
      <sz val="12"/>
      <name val="ＭＳ 明朝"/>
      <family val="1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ゴシック"/>
      <family val="3"/>
    </font>
    <font>
      <sz val="8"/>
      <color theme="1"/>
      <name val="ＭＳ 明朝"/>
      <family val="1"/>
    </font>
    <font>
      <sz val="11"/>
      <color theme="1"/>
      <name val="ＭＳ ゴシック"/>
      <family val="3"/>
    </font>
    <font>
      <sz val="11"/>
      <color theme="1"/>
      <name val="ＭＳ 明朝"/>
      <family val="1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</font>
    <font>
      <sz val="9"/>
      <color theme="1"/>
      <name val="ＭＳ 明朝"/>
      <family val="1"/>
      <charset val="128"/>
    </font>
    <font>
      <sz val="12"/>
      <color theme="1"/>
      <name val="ＭＳ 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718">
    <xf numFmtId="0" fontId="0" fillId="0" borderId="0" xfId="0"/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2" fillId="0" borderId="13" xfId="0" applyFont="1" applyBorder="1" applyAlignment="1">
      <alignment vertical="center"/>
    </xf>
    <xf numFmtId="0" fontId="22" fillId="0" borderId="14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7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1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38" fontId="22" fillId="0" borderId="0" xfId="45" applyFont="1" applyBorder="1" applyAlignment="1">
      <alignment horizontal="center" vertical="center"/>
    </xf>
    <xf numFmtId="38" fontId="22" fillId="0" borderId="13" xfId="45" applyFont="1" applyBorder="1" applyAlignment="1">
      <alignment horizontal="center" vertical="center"/>
    </xf>
    <xf numFmtId="0" fontId="22" fillId="0" borderId="0" xfId="0" applyFont="1" applyAlignment="1">
      <alignment horizontal="right" vertical="center"/>
    </xf>
    <xf numFmtId="38" fontId="22" fillId="0" borderId="0" xfId="45" applyFont="1" applyBorder="1" applyAlignment="1">
      <alignment horizontal="right" vertical="center"/>
    </xf>
    <xf numFmtId="38" fontId="22" fillId="0" borderId="13" xfId="45" applyFont="1" applyBorder="1" applyAlignment="1">
      <alignment horizontal="right" vertical="center"/>
    </xf>
    <xf numFmtId="38" fontId="22" fillId="0" borderId="0" xfId="45" applyFont="1" applyBorder="1" applyAlignment="1">
      <alignment vertical="center"/>
    </xf>
    <xf numFmtId="38" fontId="22" fillId="0" borderId="13" xfId="45" applyFont="1" applyBorder="1" applyAlignment="1">
      <alignment vertical="center"/>
    </xf>
    <xf numFmtId="176" fontId="22" fillId="0" borderId="0" xfId="45" applyNumberFormat="1" applyFont="1" applyBorder="1" applyAlignment="1">
      <alignment horizontal="right" vertical="center"/>
    </xf>
    <xf numFmtId="176" fontId="22" fillId="0" borderId="13" xfId="45" applyNumberFormat="1" applyFont="1" applyBorder="1" applyAlignment="1">
      <alignment horizontal="right" vertical="center"/>
    </xf>
    <xf numFmtId="176" fontId="22" fillId="0" borderId="0" xfId="45" applyNumberFormat="1" applyFont="1" applyBorder="1" applyAlignment="1">
      <alignment vertical="center"/>
    </xf>
    <xf numFmtId="176" fontId="22" fillId="0" borderId="13" xfId="45" applyNumberFormat="1" applyFont="1" applyBorder="1" applyAlignment="1">
      <alignment vertical="center"/>
    </xf>
    <xf numFmtId="38" fontId="22" fillId="0" borderId="22" xfId="33" applyFont="1" applyBorder="1" applyAlignment="1">
      <alignment horizontal="center" vertical="center"/>
    </xf>
    <xf numFmtId="0" fontId="22" fillId="0" borderId="30" xfId="0" applyFont="1" applyBorder="1" applyAlignment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31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0" fontId="22" fillId="0" borderId="13" xfId="0" applyFont="1" applyBorder="1" applyAlignment="1">
      <alignment horizontal="center" vertical="center" shrinkToFit="1"/>
    </xf>
    <xf numFmtId="0" fontId="0" fillId="0" borderId="17" xfId="0" applyBorder="1" applyAlignment="1"/>
    <xf numFmtId="0" fontId="22" fillId="0" borderId="17" xfId="0" applyFont="1" applyBorder="1" applyAlignment="1">
      <alignment vertical="center" shrinkToFit="1"/>
    </xf>
    <xf numFmtId="0" fontId="0" fillId="0" borderId="13" xfId="0" applyBorder="1" applyAlignment="1"/>
    <xf numFmtId="38" fontId="22" fillId="0" borderId="21" xfId="45" applyFont="1" applyBorder="1" applyAlignment="1">
      <alignment vertical="center"/>
    </xf>
    <xf numFmtId="38" fontId="22" fillId="0" borderId="22" xfId="45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0" fillId="0" borderId="25" xfId="0" applyBorder="1" applyAlignment="1"/>
    <xf numFmtId="177" fontId="22" fillId="0" borderId="13" xfId="0" applyNumberFormat="1" applyFont="1" applyBorder="1" applyAlignment="1">
      <alignment horizontal="center" vertical="center"/>
    </xf>
    <xf numFmtId="177" fontId="22" fillId="0" borderId="13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horizontal="distributed" vertical="center" wrapText="1" justifyLastLine="1"/>
    </xf>
    <xf numFmtId="0" fontId="22" fillId="0" borderId="14" xfId="0" applyFont="1" applyBorder="1" applyAlignment="1">
      <alignment horizontal="distributed" vertical="center" wrapText="1" justifyLastLine="1"/>
    </xf>
    <xf numFmtId="38" fontId="22" fillId="0" borderId="12" xfId="45" applyNumberFormat="1" applyFont="1" applyBorder="1" applyAlignment="1">
      <alignment vertical="center"/>
    </xf>
    <xf numFmtId="0" fontId="22" fillId="0" borderId="23" xfId="0" applyFont="1" applyBorder="1" applyAlignment="1">
      <alignment horizontal="distributed" vertical="center" wrapText="1" justifyLastLine="1"/>
    </xf>
    <xf numFmtId="0" fontId="22" fillId="0" borderId="0" xfId="0" applyFont="1" applyAlignment="1">
      <alignment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38" fontId="22" fillId="0" borderId="30" xfId="33" applyFont="1" applyBorder="1" applyAlignment="1">
      <alignment vertical="center"/>
    </xf>
    <xf numFmtId="38" fontId="22" fillId="0" borderId="17" xfId="33" applyFont="1" applyBorder="1" applyAlignment="1">
      <alignment vertical="center"/>
    </xf>
    <xf numFmtId="0" fontId="26" fillId="0" borderId="0" xfId="0" applyFont="1" applyAlignment="1">
      <alignment vertical="center"/>
    </xf>
    <xf numFmtId="0" fontId="22" fillId="0" borderId="13" xfId="0" applyFont="1" applyBorder="1" applyAlignment="1">
      <alignment horizontal="distributed" vertical="center"/>
    </xf>
    <xf numFmtId="0" fontId="27" fillId="0" borderId="0" xfId="0" applyFont="1" applyBorder="1" applyAlignment="1">
      <alignment horizontal="distributed" vertical="center"/>
    </xf>
    <xf numFmtId="0" fontId="22" fillId="0" borderId="0" xfId="0" applyFont="1" applyBorder="1" applyAlignment="1">
      <alignment horizontal="distributed" vertical="center"/>
    </xf>
    <xf numFmtId="0" fontId="22" fillId="0" borderId="14" xfId="0" applyFont="1" applyBorder="1" applyAlignment="1">
      <alignment horizontal="distributed" vertical="center"/>
    </xf>
    <xf numFmtId="38" fontId="27" fillId="0" borderId="0" xfId="45" applyFont="1" applyBorder="1" applyAlignment="1">
      <alignment horizontal="center" vertical="center"/>
    </xf>
    <xf numFmtId="38" fontId="22" fillId="0" borderId="14" xfId="45" applyFont="1" applyBorder="1" applyAlignment="1">
      <alignment horizontal="center" vertical="center"/>
    </xf>
    <xf numFmtId="38" fontId="27" fillId="0" borderId="21" xfId="33" applyFont="1" applyFill="1" applyBorder="1" applyAlignment="1">
      <alignment vertical="center"/>
    </xf>
    <xf numFmtId="38" fontId="27" fillId="0" borderId="0" xfId="33" applyFont="1" applyFill="1" applyBorder="1" applyAlignment="1">
      <alignment vertical="center"/>
    </xf>
    <xf numFmtId="38" fontId="27" fillId="0" borderId="0" xfId="33" applyFont="1" applyFill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" fontId="22" fillId="0" borderId="13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distributed" vertical="center" justifyLastLine="1"/>
    </xf>
    <xf numFmtId="0" fontId="22" fillId="0" borderId="23" xfId="0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0" xfId="0" applyFill="1" applyAlignment="1">
      <alignment horizontal="distributed" vertical="center"/>
    </xf>
    <xf numFmtId="0" fontId="29" fillId="0" borderId="0" xfId="0" applyFont="1" applyFill="1" applyAlignment="1">
      <alignment vertical="center"/>
    </xf>
    <xf numFmtId="0" fontId="0" fillId="0" borderId="13" xfId="0" applyFill="1" applyBorder="1" applyAlignment="1">
      <alignment horizontal="distributed" vertical="center"/>
    </xf>
    <xf numFmtId="0" fontId="22" fillId="0" borderId="27" xfId="0" applyFont="1" applyFill="1" applyBorder="1" applyAlignment="1">
      <alignment vertical="center"/>
    </xf>
    <xf numFmtId="0" fontId="22" fillId="0" borderId="12" xfId="0" applyFont="1" applyFill="1" applyBorder="1" applyAlignment="1">
      <alignment horizontal="distributed" vertical="center" justifyLastLine="1"/>
    </xf>
    <xf numFmtId="0" fontId="22" fillId="0" borderId="13" xfId="0" applyFont="1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7" xfId="0" applyFill="1" applyBorder="1" applyAlignment="1">
      <alignment horizontal="distributed" vertical="center" justifyLastLine="1"/>
    </xf>
    <xf numFmtId="0" fontId="27" fillId="0" borderId="29" xfId="0" applyFont="1" applyFill="1" applyBorder="1" applyAlignment="1">
      <alignment vertical="center"/>
    </xf>
    <xf numFmtId="0" fontId="22" fillId="0" borderId="18" xfId="0" applyFont="1" applyFill="1" applyBorder="1" applyAlignment="1">
      <alignment horizontal="distributed" vertical="center" justifyLastLine="1"/>
    </xf>
    <xf numFmtId="0" fontId="22" fillId="0" borderId="36" xfId="0" applyFont="1" applyFill="1" applyBorder="1" applyAlignment="1">
      <alignment vertical="center"/>
    </xf>
    <xf numFmtId="38" fontId="22" fillId="0" borderId="36" xfId="33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left" vertical="center"/>
    </xf>
    <xf numFmtId="38" fontId="27" fillId="0" borderId="13" xfId="33" applyFont="1" applyFill="1" applyBorder="1" applyAlignment="1">
      <alignment horizontal="right" vertical="center"/>
    </xf>
    <xf numFmtId="38" fontId="22" fillId="0" borderId="0" xfId="0" applyNumberFormat="1" applyFont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vertical="center"/>
    </xf>
    <xf numFmtId="0" fontId="22" fillId="0" borderId="39" xfId="0" applyFont="1" applyFill="1" applyBorder="1" applyAlignment="1">
      <alignment vertical="center"/>
    </xf>
    <xf numFmtId="0" fontId="31" fillId="0" borderId="0" xfId="0" applyFont="1" applyFill="1" applyBorder="1" applyAlignment="1">
      <alignment horizontal="distributed" vertical="center"/>
    </xf>
    <xf numFmtId="0" fontId="29" fillId="0" borderId="13" xfId="0" applyFont="1" applyFill="1" applyBorder="1" applyAlignment="1">
      <alignment horizontal="distributed" vertical="center"/>
    </xf>
    <xf numFmtId="0" fontId="27" fillId="0" borderId="13" xfId="0" applyFont="1" applyFill="1" applyBorder="1" applyAlignment="1">
      <alignment horizontal="distributed" vertical="center"/>
    </xf>
    <xf numFmtId="38" fontId="27" fillId="0" borderId="17" xfId="33" applyFont="1" applyFill="1" applyBorder="1" applyAlignment="1">
      <alignment horizontal="center" vertical="center"/>
    </xf>
    <xf numFmtId="38" fontId="27" fillId="0" borderId="13" xfId="33" applyFont="1" applyFill="1" applyBorder="1" applyAlignment="1">
      <alignment horizontal="center" vertical="center"/>
    </xf>
    <xf numFmtId="38" fontId="27" fillId="0" borderId="22" xfId="33" applyFont="1" applyFill="1" applyBorder="1" applyAlignment="1">
      <alignment horizontal="center" vertical="center"/>
    </xf>
    <xf numFmtId="0" fontId="29" fillId="0" borderId="30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38" fontId="31" fillId="0" borderId="0" xfId="33" applyFont="1" applyFill="1" applyBorder="1" applyAlignment="1">
      <alignment horizontal="center" vertical="center"/>
    </xf>
    <xf numFmtId="38" fontId="29" fillId="0" borderId="0" xfId="33" applyFont="1" applyFill="1" applyBorder="1" applyAlignment="1">
      <alignment horizontal="center" vertical="center"/>
    </xf>
    <xf numFmtId="38" fontId="29" fillId="0" borderId="21" xfId="33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vertical="center"/>
    </xf>
    <xf numFmtId="38" fontId="27" fillId="0" borderId="13" xfId="33" applyFont="1" applyFill="1" applyBorder="1" applyAlignment="1">
      <alignment vertical="center"/>
    </xf>
    <xf numFmtId="38" fontId="31" fillId="0" borderId="0" xfId="33" applyFont="1" applyFill="1" applyBorder="1" applyAlignment="1">
      <alignment horizontal="right" vertical="center"/>
    </xf>
    <xf numFmtId="38" fontId="29" fillId="0" borderId="0" xfId="33" applyFont="1" applyFill="1" applyBorder="1" applyAlignment="1">
      <alignment horizontal="right" vertical="center"/>
    </xf>
    <xf numFmtId="38" fontId="29" fillId="0" borderId="13" xfId="33" applyFont="1" applyFill="1" applyBorder="1" applyAlignment="1">
      <alignment vertical="center"/>
    </xf>
    <xf numFmtId="38" fontId="31" fillId="0" borderId="0" xfId="33" applyFont="1" applyFill="1" applyBorder="1" applyAlignment="1">
      <alignment vertical="center"/>
    </xf>
    <xf numFmtId="38" fontId="29" fillId="0" borderId="0" xfId="33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38" fontId="29" fillId="0" borderId="13" xfId="33" applyFont="1" applyFill="1" applyBorder="1" applyAlignment="1">
      <alignment horizontal="right" vertical="center"/>
    </xf>
    <xf numFmtId="38" fontId="29" fillId="0" borderId="13" xfId="33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right" vertical="center"/>
    </xf>
    <xf numFmtId="38" fontId="31" fillId="0" borderId="13" xfId="33" applyFont="1" applyFill="1" applyBorder="1" applyAlignment="1">
      <alignment horizontal="right" vertical="center"/>
    </xf>
    <xf numFmtId="0" fontId="29" fillId="0" borderId="25" xfId="0" applyFont="1" applyFill="1" applyBorder="1" applyAlignment="1">
      <alignment vertical="center"/>
    </xf>
    <xf numFmtId="0" fontId="0" fillId="0" borderId="0" xfId="0"/>
    <xf numFmtId="0" fontId="27" fillId="0" borderId="17" xfId="0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17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2" fillId="0" borderId="14" xfId="0" applyFont="1" applyBorder="1" applyAlignment="1">
      <alignment wrapText="1"/>
    </xf>
    <xf numFmtId="0" fontId="23" fillId="0" borderId="0" xfId="0" applyFont="1" applyBorder="1" applyAlignment="1">
      <alignment vertical="center"/>
    </xf>
    <xf numFmtId="0" fontId="27" fillId="0" borderId="2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45" xfId="0" applyFont="1" applyFill="1" applyBorder="1" applyAlignment="1">
      <alignment horizontal="right" vertical="center"/>
    </xf>
    <xf numFmtId="0" fontId="22" fillId="0" borderId="45" xfId="0" applyFont="1" applyFill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36" fillId="0" borderId="12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21" xfId="0" applyFont="1" applyBorder="1" applyAlignment="1">
      <alignment vertical="center"/>
    </xf>
    <xf numFmtId="38" fontId="36" fillId="0" borderId="0" xfId="34" applyFont="1" applyBorder="1" applyAlignment="1">
      <alignment horizontal="center" vertical="center"/>
    </xf>
    <xf numFmtId="180" fontId="22" fillId="0" borderId="0" xfId="0" applyNumberFormat="1" applyFont="1" applyBorder="1" applyAlignment="1">
      <alignment vertical="center"/>
    </xf>
    <xf numFmtId="38" fontId="22" fillId="0" borderId="0" xfId="33" applyFont="1" applyFill="1" applyBorder="1" applyAlignment="1">
      <alignment vertical="center" wrapText="1"/>
    </xf>
    <xf numFmtId="38" fontId="36" fillId="0" borderId="0" xfId="34" applyFont="1" applyFill="1" applyBorder="1" applyAlignment="1">
      <alignment horizontal="right" vertical="center"/>
    </xf>
    <xf numFmtId="38" fontId="36" fillId="0" borderId="0" xfId="34" applyFont="1" applyFill="1" applyBorder="1" applyAlignment="1">
      <alignment vertical="center"/>
    </xf>
    <xf numFmtId="0" fontId="36" fillId="0" borderId="0" xfId="0" applyFont="1" applyFill="1" applyBorder="1" applyAlignment="1">
      <alignment horizontal="center" vertical="center"/>
    </xf>
    <xf numFmtId="0" fontId="33" fillId="0" borderId="21" xfId="0" applyFont="1" applyBorder="1" applyAlignment="1">
      <alignment vertical="center"/>
    </xf>
    <xf numFmtId="38" fontId="33" fillId="0" borderId="0" xfId="45" applyFont="1" applyBorder="1" applyAlignment="1">
      <alignment vertical="center"/>
    </xf>
    <xf numFmtId="0" fontId="0" fillId="0" borderId="13" xfId="0" applyBorder="1"/>
    <xf numFmtId="180" fontId="22" fillId="0" borderId="0" xfId="0" applyNumberFormat="1" applyFont="1" applyBorder="1" applyAlignment="1">
      <alignment horizontal="center" vertical="center"/>
    </xf>
    <xf numFmtId="180" fontId="33" fillId="0" borderId="0" xfId="0" applyNumberFormat="1" applyFont="1" applyBorder="1" applyAlignment="1">
      <alignment horizontal="center" vertical="center"/>
    </xf>
    <xf numFmtId="0" fontId="34" fillId="0" borderId="0" xfId="0" applyFont="1"/>
    <xf numFmtId="0" fontId="22" fillId="0" borderId="24" xfId="0" applyFont="1" applyBorder="1" applyAlignment="1">
      <alignment vertical="center"/>
    </xf>
    <xf numFmtId="38" fontId="22" fillId="0" borderId="0" xfId="33" applyFont="1" applyFill="1" applyBorder="1" applyAlignment="1">
      <alignment horizontal="center" vertical="center" shrinkToFit="1"/>
    </xf>
    <xf numFmtId="0" fontId="22" fillId="0" borderId="10" xfId="0" applyFont="1" applyBorder="1" applyAlignment="1">
      <alignment horizontal="distributed" vertical="center"/>
    </xf>
    <xf numFmtId="0" fontId="22" fillId="0" borderId="25" xfId="0" applyFont="1" applyBorder="1" applyAlignment="1">
      <alignment horizontal="distributed" vertical="center" wrapText="1"/>
    </xf>
    <xf numFmtId="0" fontId="22" fillId="0" borderId="25" xfId="0" applyFont="1" applyBorder="1" applyAlignment="1">
      <alignment horizontal="distributed" vertical="center"/>
    </xf>
    <xf numFmtId="0" fontId="26" fillId="0" borderId="25" xfId="0" applyFont="1" applyBorder="1" applyAlignment="1">
      <alignment horizontal="distributed" vertical="center"/>
    </xf>
    <xf numFmtId="0" fontId="26" fillId="0" borderId="24" xfId="0" applyFont="1" applyBorder="1" applyAlignment="1">
      <alignment horizontal="distributed" vertical="center" wrapText="1"/>
    </xf>
    <xf numFmtId="0" fontId="22" fillId="0" borderId="24" xfId="0" applyFont="1" applyBorder="1" applyAlignment="1">
      <alignment horizontal="distributed" vertical="center"/>
    </xf>
    <xf numFmtId="0" fontId="22" fillId="0" borderId="24" xfId="0" applyFont="1" applyBorder="1" applyAlignment="1">
      <alignment horizontal="distributed" vertical="center" wrapText="1"/>
    </xf>
    <xf numFmtId="38" fontId="22" fillId="0" borderId="0" xfId="33" applyFont="1" applyFill="1" applyBorder="1" applyAlignment="1">
      <alignment vertical="center" shrinkToFit="1"/>
    </xf>
    <xf numFmtId="0" fontId="37" fillId="0" borderId="0" xfId="0" applyFont="1" applyAlignment="1">
      <alignment wrapText="1"/>
    </xf>
    <xf numFmtId="0" fontId="37" fillId="0" borderId="0" xfId="0" applyFont="1" applyAlignment="1">
      <alignment horizontal="right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vertical="top" wrapText="1"/>
    </xf>
    <xf numFmtId="0" fontId="23" fillId="0" borderId="13" xfId="0" applyFont="1" applyBorder="1" applyAlignment="1"/>
    <xf numFmtId="0" fontId="22" fillId="0" borderId="48" xfId="0" applyFont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right" vertical="top" wrapText="1"/>
    </xf>
    <xf numFmtId="0" fontId="25" fillId="0" borderId="50" xfId="0" applyFont="1" applyFill="1" applyBorder="1" applyAlignment="1">
      <alignment horizontal="right" vertical="top" wrapText="1"/>
    </xf>
    <xf numFmtId="0" fontId="25" fillId="0" borderId="14" xfId="0" applyFont="1" applyFill="1" applyBorder="1" applyAlignment="1">
      <alignment horizontal="distributed" vertical="top" wrapText="1"/>
    </xf>
    <xf numFmtId="0" fontId="22" fillId="0" borderId="51" xfId="0" applyFont="1" applyFill="1" applyBorder="1" applyAlignment="1">
      <alignment horizontal="center" vertical="center" wrapText="1"/>
    </xf>
    <xf numFmtId="0" fontId="25" fillId="0" borderId="52" xfId="0" applyFont="1" applyFill="1" applyBorder="1" applyAlignment="1">
      <alignment horizontal="right" vertical="top" wrapText="1"/>
    </xf>
    <xf numFmtId="0" fontId="25" fillId="0" borderId="53" xfId="0" applyFont="1" applyFill="1" applyBorder="1" applyAlignment="1">
      <alignment horizontal="right" vertical="top" wrapText="1"/>
    </xf>
    <xf numFmtId="0" fontId="25" fillId="0" borderId="54" xfId="0" applyFont="1" applyFill="1" applyBorder="1" applyAlignment="1">
      <alignment horizontal="right" vertical="top" wrapText="1"/>
    </xf>
    <xf numFmtId="0" fontId="25" fillId="0" borderId="55" xfId="0" applyFont="1" applyFill="1" applyBorder="1" applyAlignment="1">
      <alignment horizontal="right" vertical="top" wrapText="1"/>
    </xf>
    <xf numFmtId="0" fontId="25" fillId="0" borderId="56" xfId="0" applyFont="1" applyFill="1" applyBorder="1" applyAlignment="1">
      <alignment horizontal="right" vertical="top" wrapText="1"/>
    </xf>
    <xf numFmtId="0" fontId="39" fillId="0" borderId="55" xfId="0" applyFont="1" applyFill="1" applyBorder="1" applyAlignment="1">
      <alignment horizontal="right" vertical="top" wrapText="1"/>
    </xf>
    <xf numFmtId="0" fontId="40" fillId="0" borderId="13" xfId="0" applyFont="1" applyBorder="1" applyAlignment="1">
      <alignment wrapText="1"/>
    </xf>
    <xf numFmtId="0" fontId="25" fillId="0" borderId="49" xfId="0" applyFont="1" applyFill="1" applyBorder="1" applyAlignment="1">
      <alignment horizontal="left" vertical="top" wrapText="1"/>
    </xf>
    <xf numFmtId="0" fontId="25" fillId="0" borderId="50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top" wrapText="1"/>
    </xf>
    <xf numFmtId="0" fontId="40" fillId="0" borderId="13" xfId="0" applyFont="1" applyFill="1" applyBorder="1" applyAlignment="1"/>
    <xf numFmtId="0" fontId="25" fillId="0" borderId="49" xfId="0" applyFont="1" applyFill="1" applyBorder="1" applyAlignment="1">
      <alignment vertical="top" wrapText="1"/>
    </xf>
    <xf numFmtId="0" fontId="25" fillId="0" borderId="55" xfId="0" applyFont="1" applyFill="1" applyBorder="1" applyAlignment="1">
      <alignment vertical="top" wrapText="1"/>
    </xf>
    <xf numFmtId="0" fontId="25" fillId="0" borderId="50" xfId="0" applyFont="1" applyFill="1" applyBorder="1" applyAlignment="1">
      <alignment vertical="top" wrapText="1"/>
    </xf>
    <xf numFmtId="0" fontId="25" fillId="0" borderId="55" xfId="0" applyFont="1" applyFill="1" applyBorder="1" applyAlignment="1">
      <alignment horizontal="justify" vertical="top" wrapText="1"/>
    </xf>
    <xf numFmtId="0" fontId="39" fillId="0" borderId="55" xfId="0" applyFont="1" applyFill="1" applyBorder="1" applyAlignment="1">
      <alignment vertical="top" wrapText="1"/>
    </xf>
    <xf numFmtId="0" fontId="22" fillId="0" borderId="13" xfId="0" applyFont="1" applyFill="1" applyBorder="1" applyAlignment="1">
      <alignment wrapText="1"/>
    </xf>
    <xf numFmtId="0" fontId="25" fillId="0" borderId="55" xfId="0" applyFont="1" applyFill="1" applyBorder="1" applyAlignment="1">
      <alignment vertical="top" shrinkToFit="1"/>
    </xf>
    <xf numFmtId="0" fontId="37" fillId="0" borderId="0" xfId="0" applyFont="1" applyBorder="1" applyAlignment="1">
      <alignment wrapText="1"/>
    </xf>
    <xf numFmtId="0" fontId="39" fillId="0" borderId="49" xfId="0" applyFont="1" applyFill="1" applyBorder="1" applyAlignment="1">
      <alignment vertical="top" wrapText="1"/>
    </xf>
    <xf numFmtId="0" fontId="25" fillId="0" borderId="14" xfId="0" applyFont="1" applyFill="1" applyBorder="1" applyAlignment="1">
      <alignment vertical="top" wrapText="1"/>
    </xf>
    <xf numFmtId="0" fontId="39" fillId="0" borderId="0" xfId="0" applyFont="1" applyFill="1" applyBorder="1" applyAlignment="1">
      <alignment vertical="top" wrapText="1"/>
    </xf>
    <xf numFmtId="0" fontId="39" fillId="0" borderId="0" xfId="0" applyFont="1" applyFill="1" applyBorder="1" applyAlignment="1">
      <alignment vertical="top" shrinkToFit="1"/>
    </xf>
    <xf numFmtId="0" fontId="25" fillId="0" borderId="55" xfId="0" applyFont="1" applyFill="1" applyBorder="1" applyAlignment="1">
      <alignment vertical="top" wrapText="1" shrinkToFit="1"/>
    </xf>
    <xf numFmtId="0" fontId="39" fillId="0" borderId="55" xfId="0" applyFont="1" applyFill="1" applyBorder="1" applyAlignment="1">
      <alignment vertical="top" shrinkToFit="1"/>
    </xf>
    <xf numFmtId="0" fontId="22" fillId="0" borderId="13" xfId="0" applyFont="1" applyBorder="1" applyAlignment="1">
      <alignment horizontal="right"/>
    </xf>
    <xf numFmtId="0" fontId="22" fillId="0" borderId="48" xfId="0" applyFont="1" applyBorder="1" applyAlignment="1">
      <alignment horizontal="right" vertical="center" shrinkToFit="1"/>
    </xf>
    <xf numFmtId="57" fontId="25" fillId="0" borderId="49" xfId="0" applyNumberFormat="1" applyFont="1" applyFill="1" applyBorder="1" applyAlignment="1">
      <alignment horizontal="right" vertical="top" wrapText="1"/>
    </xf>
    <xf numFmtId="57" fontId="25" fillId="0" borderId="50" xfId="0" applyNumberFormat="1" applyFont="1" applyFill="1" applyBorder="1" applyAlignment="1">
      <alignment horizontal="right" vertical="top" wrapText="1"/>
    </xf>
    <xf numFmtId="57" fontId="25" fillId="0" borderId="14" xfId="0" applyNumberFormat="1" applyFont="1" applyFill="1" applyBorder="1" applyAlignment="1">
      <alignment horizontal="right" vertical="top" wrapText="1"/>
    </xf>
    <xf numFmtId="0" fontId="22" fillId="0" borderId="13" xfId="0" applyFont="1" applyFill="1" applyBorder="1" applyAlignment="1">
      <alignment horizontal="right" wrapText="1"/>
    </xf>
    <xf numFmtId="0" fontId="22" fillId="0" borderId="57" xfId="0" applyFont="1" applyFill="1" applyBorder="1" applyAlignment="1">
      <alignment horizontal="right" vertical="center" shrinkToFit="1"/>
    </xf>
    <xf numFmtId="57" fontId="25" fillId="0" borderId="58" xfId="0" applyNumberFormat="1" applyFont="1" applyFill="1" applyBorder="1" applyAlignment="1">
      <alignment horizontal="right" vertical="top" wrapText="1"/>
    </xf>
    <xf numFmtId="57" fontId="25" fillId="0" borderId="59" xfId="0" applyNumberFormat="1" applyFont="1" applyFill="1" applyBorder="1" applyAlignment="1">
      <alignment horizontal="right" vertical="top" wrapText="1"/>
    </xf>
    <xf numFmtId="0" fontId="25" fillId="0" borderId="59" xfId="0" applyFont="1" applyFill="1" applyBorder="1" applyAlignment="1">
      <alignment horizontal="right" vertical="top" wrapText="1"/>
    </xf>
    <xf numFmtId="57" fontId="25" fillId="0" borderId="60" xfId="0" applyNumberFormat="1" applyFont="1" applyFill="1" applyBorder="1" applyAlignment="1">
      <alignment horizontal="right" vertical="top" wrapText="1"/>
    </xf>
    <xf numFmtId="0" fontId="22" fillId="0" borderId="14" xfId="0" applyFont="1" applyFill="1" applyBorder="1" applyAlignment="1">
      <alignment horizontal="right" wrapText="1"/>
    </xf>
    <xf numFmtId="57" fontId="25" fillId="0" borderId="55" xfId="0" applyNumberFormat="1" applyFont="1" applyFill="1" applyBorder="1" applyAlignment="1">
      <alignment horizontal="right" vertical="top" wrapText="1"/>
    </xf>
    <xf numFmtId="57" fontId="39" fillId="0" borderId="55" xfId="0" applyNumberFormat="1" applyFont="1" applyFill="1" applyBorder="1" applyAlignment="1">
      <alignment horizontal="right" vertical="top" wrapText="1"/>
    </xf>
    <xf numFmtId="38" fontId="33" fillId="0" borderId="0" xfId="45" applyFont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34" fillId="0" borderId="0" xfId="0" applyFont="1" applyFill="1" applyBorder="1" applyAlignment="1">
      <alignment vertical="center"/>
    </xf>
    <xf numFmtId="38" fontId="33" fillId="0" borderId="0" xfId="45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right" vertical="center"/>
    </xf>
    <xf numFmtId="38" fontId="44" fillId="0" borderId="0" xfId="33" applyFont="1" applyFill="1" applyBorder="1" applyAlignment="1">
      <alignment horizontal="right" vertical="center"/>
    </xf>
    <xf numFmtId="0" fontId="44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right" vertical="center"/>
    </xf>
    <xf numFmtId="0" fontId="45" fillId="0" borderId="0" xfId="0" applyFont="1" applyFill="1" applyBorder="1" applyAlignment="1">
      <alignment horizontal="left" vertical="center"/>
    </xf>
    <xf numFmtId="38" fontId="46" fillId="0" borderId="0" xfId="33" applyFont="1" applyFill="1" applyBorder="1" applyAlignment="1">
      <alignment horizontal="right" vertical="center"/>
    </xf>
    <xf numFmtId="38" fontId="33" fillId="0" borderId="0" xfId="45" applyFont="1" applyBorder="1" applyAlignment="1">
      <alignment horizontal="center" vertical="center"/>
    </xf>
    <xf numFmtId="38" fontId="33" fillId="0" borderId="0" xfId="45" applyFont="1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38" fontId="27" fillId="0" borderId="0" xfId="33" applyFont="1" applyFill="1" applyBorder="1" applyAlignment="1">
      <alignment horizontal="right" vertical="center"/>
    </xf>
    <xf numFmtId="38" fontId="44" fillId="0" borderId="0" xfId="33" applyFont="1" applyFill="1" applyBorder="1" applyAlignment="1">
      <alignment horizontal="right" vertical="center"/>
    </xf>
    <xf numFmtId="38" fontId="27" fillId="0" borderId="0" xfId="33" applyFont="1" applyFill="1" applyBorder="1" applyAlignment="1">
      <alignment vertical="center"/>
    </xf>
    <xf numFmtId="38" fontId="33" fillId="0" borderId="0" xfId="33" applyFont="1" applyFill="1" applyBorder="1" applyAlignment="1">
      <alignment horizontal="center" vertical="center" shrinkToFit="1"/>
    </xf>
    <xf numFmtId="38" fontId="33" fillId="0" borderId="0" xfId="33" applyFont="1" applyFill="1" applyBorder="1" applyAlignment="1">
      <alignment vertical="center" shrinkToFit="1"/>
    </xf>
    <xf numFmtId="38" fontId="33" fillId="0" borderId="0" xfId="45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38" fontId="33" fillId="0" borderId="0" xfId="45" applyFont="1" applyFill="1" applyBorder="1" applyAlignment="1">
      <alignment vertical="center"/>
    </xf>
    <xf numFmtId="0" fontId="49" fillId="0" borderId="55" xfId="0" applyFont="1" applyFill="1" applyBorder="1" applyAlignment="1">
      <alignment horizontal="right" vertical="top" wrapText="1"/>
    </xf>
    <xf numFmtId="0" fontId="50" fillId="0" borderId="55" xfId="0" applyFont="1" applyFill="1" applyBorder="1" applyAlignment="1">
      <alignment vertical="top" wrapText="1"/>
    </xf>
    <xf numFmtId="0" fontId="50" fillId="0" borderId="50" xfId="0" applyFont="1" applyFill="1" applyBorder="1" applyAlignment="1">
      <alignment horizontal="right" vertical="top" wrapText="1"/>
    </xf>
    <xf numFmtId="0" fontId="50" fillId="0" borderId="50" xfId="0" applyFont="1" applyFill="1" applyBorder="1" applyAlignment="1">
      <alignment vertical="top" wrapText="1"/>
    </xf>
    <xf numFmtId="57" fontId="50" fillId="0" borderId="61" xfId="0" applyNumberFormat="1" applyFont="1" applyFill="1" applyBorder="1" applyAlignment="1">
      <alignment horizontal="right" vertical="top" wrapText="1"/>
    </xf>
    <xf numFmtId="0" fontId="49" fillId="0" borderId="56" xfId="0" applyFont="1" applyFill="1" applyBorder="1" applyAlignment="1">
      <alignment vertical="top" wrapText="1"/>
    </xf>
    <xf numFmtId="38" fontId="33" fillId="0" borderId="0" xfId="45" applyFont="1" applyBorder="1" applyAlignment="1">
      <alignment horizontal="right" vertical="center"/>
    </xf>
    <xf numFmtId="38" fontId="33" fillId="0" borderId="0" xfId="45" applyFont="1" applyFill="1" applyBorder="1" applyAlignment="1">
      <alignment horizontal="right" vertical="center"/>
    </xf>
    <xf numFmtId="38" fontId="44" fillId="0" borderId="0" xfId="33" applyFont="1" applyFill="1" applyBorder="1" applyAlignment="1">
      <alignment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vertical="center"/>
    </xf>
    <xf numFmtId="38" fontId="22" fillId="0" borderId="0" xfId="45" applyFont="1" applyFill="1" applyBorder="1" applyAlignment="1">
      <alignment vertical="center"/>
    </xf>
    <xf numFmtId="38" fontId="22" fillId="0" borderId="0" xfId="45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8" fontId="32" fillId="0" borderId="0" xfId="33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distributed" vertical="center" indent="2"/>
    </xf>
    <xf numFmtId="0" fontId="22" fillId="0" borderId="22" xfId="0" applyFont="1" applyFill="1" applyBorder="1" applyAlignment="1">
      <alignment horizontal="distributed" vertical="center" indent="2"/>
    </xf>
    <xf numFmtId="0" fontId="22" fillId="0" borderId="13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vertical="center"/>
    </xf>
    <xf numFmtId="0" fontId="22" fillId="0" borderId="17" xfId="0" applyFont="1" applyFill="1" applyBorder="1" applyAlignment="1">
      <alignment vertical="center"/>
    </xf>
    <xf numFmtId="0" fontId="22" fillId="0" borderId="18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2" fillId="0" borderId="12" xfId="0" applyFont="1" applyFill="1" applyBorder="1" applyAlignment="1">
      <alignment vertical="center"/>
    </xf>
    <xf numFmtId="0" fontId="22" fillId="0" borderId="30" xfId="0" applyFont="1" applyFill="1" applyBorder="1" applyAlignment="1">
      <alignment vertical="center"/>
    </xf>
    <xf numFmtId="38" fontId="22" fillId="0" borderId="0" xfId="45" applyFont="1" applyFill="1" applyBorder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horizontal="center" vertical="center"/>
    </xf>
    <xf numFmtId="38" fontId="27" fillId="0" borderId="0" xfId="45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right" vertical="center"/>
    </xf>
    <xf numFmtId="38" fontId="44" fillId="0" borderId="0" xfId="33" applyFont="1" applyFill="1" applyBorder="1" applyAlignment="1">
      <alignment vertical="center"/>
    </xf>
    <xf numFmtId="38" fontId="48" fillId="0" borderId="0" xfId="45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38" fontId="33" fillId="0" borderId="0" xfId="45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vertical="center"/>
    </xf>
    <xf numFmtId="0" fontId="33" fillId="0" borderId="13" xfId="0" applyFont="1" applyBorder="1" applyAlignment="1">
      <alignment vertical="center"/>
    </xf>
    <xf numFmtId="0" fontId="44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38" fontId="44" fillId="0" borderId="0" xfId="33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176" fontId="22" fillId="0" borderId="0" xfId="45" applyNumberFormat="1" applyFont="1" applyBorder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0" fontId="33" fillId="0" borderId="0" xfId="0" applyFont="1" applyAlignment="1">
      <alignment horizontal="right" vertical="center"/>
    </xf>
    <xf numFmtId="0" fontId="33" fillId="0" borderId="14" xfId="0" applyFont="1" applyBorder="1" applyAlignment="1">
      <alignment vertical="center"/>
    </xf>
    <xf numFmtId="38" fontId="44" fillId="0" borderId="0" xfId="33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38" fontId="22" fillId="0" borderId="0" xfId="45" applyFont="1" applyFill="1" applyBorder="1" applyAlignment="1">
      <alignment horizontal="center" vertical="center"/>
    </xf>
    <xf numFmtId="38" fontId="44" fillId="0" borderId="0" xfId="33" applyFont="1" applyFill="1" applyBorder="1" applyAlignment="1">
      <alignment vertical="center"/>
    </xf>
    <xf numFmtId="0" fontId="33" fillId="0" borderId="0" xfId="0" applyFont="1" applyFill="1" applyBorder="1" applyAlignment="1">
      <alignment horizontal="right" vertical="center"/>
    </xf>
    <xf numFmtId="38" fontId="33" fillId="0" borderId="0" xfId="45" applyFont="1" applyFill="1" applyBorder="1" applyAlignment="1">
      <alignment horizontal="right" vertical="center"/>
    </xf>
    <xf numFmtId="38" fontId="48" fillId="0" borderId="0" xfId="45" applyFont="1" applyFill="1" applyBorder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38" fontId="22" fillId="0" borderId="13" xfId="45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176" fontId="22" fillId="0" borderId="0" xfId="45" applyNumberFormat="1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3" fillId="0" borderId="17" xfId="0" applyFont="1" applyFill="1" applyBorder="1" applyAlignment="1">
      <alignment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vertical="center"/>
    </xf>
    <xf numFmtId="0" fontId="33" fillId="0" borderId="18" xfId="0" applyFont="1" applyFill="1" applyBorder="1" applyAlignment="1">
      <alignment vertical="center"/>
    </xf>
    <xf numFmtId="0" fontId="33" fillId="0" borderId="22" xfId="0" applyFont="1" applyFill="1" applyBorder="1" applyAlignment="1">
      <alignment vertical="center"/>
    </xf>
    <xf numFmtId="0" fontId="48" fillId="0" borderId="30" xfId="0" applyFont="1" applyFill="1" applyBorder="1" applyAlignment="1">
      <alignment vertical="center"/>
    </xf>
    <xf numFmtId="0" fontId="48" fillId="0" borderId="12" xfId="0" applyFont="1" applyFill="1" applyBorder="1" applyAlignment="1">
      <alignment vertical="center"/>
    </xf>
    <xf numFmtId="0" fontId="48" fillId="0" borderId="0" xfId="0" applyFont="1" applyFill="1" applyBorder="1" applyAlignment="1">
      <alignment horizontal="right" vertical="center"/>
    </xf>
    <xf numFmtId="0" fontId="48" fillId="0" borderId="14" xfId="0" applyFont="1" applyFill="1" applyBorder="1" applyAlignment="1">
      <alignment vertical="center"/>
    </xf>
    <xf numFmtId="0" fontId="48" fillId="0" borderId="31" xfId="0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2" fillId="0" borderId="13" xfId="0" applyFont="1" applyFill="1" applyBorder="1" applyAlignment="1">
      <alignment horizontal="distributed" vertical="center"/>
    </xf>
    <xf numFmtId="38" fontId="22" fillId="0" borderId="13" xfId="45" applyFont="1" applyFill="1" applyBorder="1" applyAlignment="1">
      <alignment vertical="center"/>
    </xf>
    <xf numFmtId="0" fontId="22" fillId="0" borderId="2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distributed" vertical="center"/>
    </xf>
    <xf numFmtId="38" fontId="22" fillId="0" borderId="21" xfId="45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38" fontId="22" fillId="0" borderId="13" xfId="45" applyFont="1" applyFill="1" applyBorder="1" applyAlignment="1">
      <alignment horizontal="center" vertical="center"/>
    </xf>
    <xf numFmtId="176" fontId="22" fillId="0" borderId="0" xfId="45" applyNumberFormat="1" applyFont="1" applyFill="1" applyBorder="1" applyAlignment="1">
      <alignment horizontal="right" vertical="center"/>
    </xf>
    <xf numFmtId="0" fontId="33" fillId="0" borderId="0" xfId="0" applyFont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38" fontId="33" fillId="0" borderId="0" xfId="45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38" fontId="33" fillId="0" borderId="0" xfId="45" applyFont="1" applyBorder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22" fillId="0" borderId="30" xfId="0" applyFont="1" applyFill="1" applyBorder="1" applyAlignment="1">
      <alignment horizontal="distributed" vertical="center" justifyLastLine="1"/>
    </xf>
    <xf numFmtId="0" fontId="33" fillId="0" borderId="0" xfId="0" applyFont="1" applyBorder="1" applyAlignment="1">
      <alignment vertical="center"/>
    </xf>
    <xf numFmtId="38" fontId="22" fillId="0" borderId="0" xfId="45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0" borderId="13" xfId="0" applyFont="1" applyFill="1" applyBorder="1" applyAlignment="1">
      <alignment horizontal="right" vertical="center"/>
    </xf>
    <xf numFmtId="180" fontId="33" fillId="0" borderId="0" xfId="0" applyNumberFormat="1" applyFont="1" applyBorder="1" applyAlignment="1">
      <alignment vertical="center"/>
    </xf>
    <xf numFmtId="57" fontId="50" fillId="0" borderId="55" xfId="0" applyNumberFormat="1" applyFont="1" applyFill="1" applyBorder="1" applyAlignment="1">
      <alignment horizontal="right" vertical="top" wrapText="1"/>
    </xf>
    <xf numFmtId="176" fontId="22" fillId="0" borderId="0" xfId="45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38" fontId="22" fillId="0" borderId="0" xfId="45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38" fontId="22" fillId="0" borderId="0" xfId="45" applyFont="1" applyFill="1" applyBorder="1" applyAlignment="1">
      <alignment horizontal="right" vertical="center"/>
    </xf>
    <xf numFmtId="0" fontId="22" fillId="0" borderId="0" xfId="0" applyFont="1" applyFill="1" applyAlignment="1">
      <alignment horizontal="center" vertical="center"/>
    </xf>
    <xf numFmtId="0" fontId="22" fillId="0" borderId="19" xfId="0" applyFont="1" applyFill="1" applyBorder="1" applyAlignment="1">
      <alignment vertical="center"/>
    </xf>
    <xf numFmtId="0" fontId="22" fillId="0" borderId="14" xfId="0" applyFont="1" applyFill="1" applyBorder="1" applyAlignment="1">
      <alignment wrapText="1"/>
    </xf>
    <xf numFmtId="0" fontId="22" fillId="0" borderId="20" xfId="0" applyFont="1" applyFill="1" applyBorder="1" applyAlignment="1">
      <alignment vertical="center"/>
    </xf>
    <xf numFmtId="0" fontId="22" fillId="0" borderId="23" xfId="0" applyFont="1" applyFill="1" applyBorder="1" applyAlignment="1">
      <alignment vertical="top"/>
    </xf>
    <xf numFmtId="0" fontId="22" fillId="0" borderId="12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0" fillId="0" borderId="21" xfId="0" applyFill="1" applyBorder="1" applyAlignment="1">
      <alignment horizontal="distributed" vertical="center" justifyLastLine="1"/>
    </xf>
    <xf numFmtId="0" fontId="22" fillId="0" borderId="0" xfId="0" applyFont="1" applyFill="1" applyBorder="1" applyAlignment="1">
      <alignment horizontal="distributed" vertical="top" justifyLastLine="1"/>
    </xf>
    <xf numFmtId="176" fontId="33" fillId="0" borderId="0" xfId="45" applyNumberFormat="1" applyFont="1" applyFill="1" applyBorder="1" applyAlignment="1">
      <alignment horizontal="right" vertical="center"/>
    </xf>
    <xf numFmtId="38" fontId="33" fillId="0" borderId="0" xfId="33" applyFont="1" applyFill="1" applyBorder="1" applyAlignment="1">
      <alignment horizontal="center" vertical="center"/>
    </xf>
    <xf numFmtId="181" fontId="33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34" fillId="0" borderId="21" xfId="0" applyFont="1" applyFill="1" applyBorder="1" applyAlignment="1">
      <alignment horizontal="distributed" vertical="center" justifyLastLine="1"/>
    </xf>
    <xf numFmtId="0" fontId="34" fillId="0" borderId="0" xfId="0" applyFont="1" applyFill="1" applyBorder="1" applyAlignment="1">
      <alignment horizontal="distributed" vertical="center" justifyLastLine="1"/>
    </xf>
    <xf numFmtId="38" fontId="22" fillId="0" borderId="13" xfId="45" applyFont="1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176" fontId="22" fillId="0" borderId="13" xfId="45" applyNumberFormat="1" applyFont="1" applyFill="1" applyBorder="1" applyAlignment="1">
      <alignment horizontal="right" vertical="center"/>
    </xf>
    <xf numFmtId="178" fontId="22" fillId="0" borderId="13" xfId="0" applyNumberFormat="1" applyFont="1" applyFill="1" applyBorder="1" applyAlignment="1">
      <alignment horizontal="center" vertical="center"/>
    </xf>
    <xf numFmtId="176" fontId="22" fillId="0" borderId="13" xfId="45" applyNumberFormat="1" applyFont="1" applyFill="1" applyBorder="1" applyAlignment="1">
      <alignment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18" xfId="0" applyFont="1" applyFill="1" applyBorder="1" applyAlignment="1">
      <alignment horizontal="left" vertical="center"/>
    </xf>
    <xf numFmtId="0" fontId="22" fillId="0" borderId="17" xfId="0" applyFont="1" applyFill="1" applyBorder="1" applyAlignment="1">
      <alignment horizontal="distributed" vertical="center" justifyLastLine="1"/>
    </xf>
    <xf numFmtId="0" fontId="35" fillId="0" borderId="0" xfId="0" applyFont="1" applyFill="1" applyBorder="1" applyAlignment="1">
      <alignment horizontal="distributed" vertical="center" justifyLastLine="1"/>
    </xf>
    <xf numFmtId="38" fontId="35" fillId="0" borderId="0" xfId="33" applyFont="1" applyFill="1" applyBorder="1" applyAlignment="1">
      <alignment vertical="center"/>
    </xf>
    <xf numFmtId="0" fontId="35" fillId="0" borderId="13" xfId="0" applyFont="1" applyFill="1" applyBorder="1" applyAlignment="1">
      <alignment vertical="center"/>
    </xf>
    <xf numFmtId="38" fontId="33" fillId="0" borderId="0" xfId="34" applyFont="1" applyFill="1" applyBorder="1" applyAlignment="1">
      <alignment horizontal="right" vertical="center"/>
    </xf>
    <xf numFmtId="38" fontId="33" fillId="0" borderId="0" xfId="34" applyFont="1" applyFill="1" applyBorder="1" applyAlignment="1">
      <alignment vertical="center"/>
    </xf>
    <xf numFmtId="0" fontId="22" fillId="0" borderId="31" xfId="0" applyFont="1" applyFill="1" applyBorder="1" applyAlignment="1">
      <alignment vertical="center"/>
    </xf>
    <xf numFmtId="40" fontId="22" fillId="0" borderId="0" xfId="0" applyNumberFormat="1" applyFont="1" applyFill="1" applyBorder="1" applyAlignment="1">
      <alignment vertical="center"/>
    </xf>
    <xf numFmtId="176" fontId="22" fillId="0" borderId="0" xfId="45" applyNumberFormat="1" applyFont="1" applyFill="1" applyBorder="1" applyAlignment="1">
      <alignment horizontal="center" vertical="center"/>
    </xf>
    <xf numFmtId="176" fontId="33" fillId="0" borderId="0" xfId="45" applyNumberFormat="1" applyFont="1" applyFill="1" applyBorder="1" applyAlignment="1">
      <alignment horizontal="center" vertical="center"/>
    </xf>
    <xf numFmtId="176" fontId="33" fillId="0" borderId="0" xfId="45" applyNumberFormat="1" applyFont="1" applyFill="1" applyBorder="1" applyAlignment="1">
      <alignment vertical="center"/>
    </xf>
    <xf numFmtId="40" fontId="33" fillId="0" borderId="0" xfId="0" applyNumberFormat="1" applyFont="1" applyFill="1" applyBorder="1" applyAlignment="1">
      <alignment vertical="center"/>
    </xf>
    <xf numFmtId="178" fontId="33" fillId="0" borderId="0" xfId="0" applyNumberFormat="1" applyFont="1" applyFill="1" applyBorder="1" applyAlignment="1">
      <alignment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Alignment="1">
      <alignment horizontal="center" vertical="distributed" textRotation="255" justifyLastLine="1"/>
    </xf>
    <xf numFmtId="0" fontId="22" fillId="0" borderId="0" xfId="0" applyFont="1" applyAlignment="1">
      <alignment horizontal="right" vertical="center"/>
    </xf>
    <xf numFmtId="0" fontId="22" fillId="0" borderId="15" xfId="0" applyFont="1" applyBorder="1" applyAlignment="1">
      <alignment horizontal="distributed" vertical="center" justifyLastLine="1"/>
    </xf>
    <xf numFmtId="0" fontId="22" fillId="0" borderId="16" xfId="0" applyFont="1" applyBorder="1" applyAlignment="1">
      <alignment horizontal="distributed" vertical="center" justifyLastLine="1"/>
    </xf>
    <xf numFmtId="0" fontId="22" fillId="0" borderId="12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38" fontId="22" fillId="0" borderId="0" xfId="45" applyFont="1" applyBorder="1" applyAlignment="1">
      <alignment horizontal="center" vertical="center"/>
    </xf>
    <xf numFmtId="176" fontId="22" fillId="0" borderId="0" xfId="45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38" fontId="22" fillId="0" borderId="13" xfId="45" applyFont="1" applyFill="1" applyBorder="1" applyAlignment="1">
      <alignment horizontal="center" vertical="center"/>
    </xf>
    <xf numFmtId="176" fontId="22" fillId="0" borderId="0" xfId="45" applyNumberFormat="1" applyFont="1" applyFill="1" applyBorder="1" applyAlignment="1">
      <alignment horizontal="right" vertical="center"/>
    </xf>
    <xf numFmtId="176" fontId="22" fillId="0" borderId="0" xfId="45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38" fontId="22" fillId="0" borderId="13" xfId="45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38" fontId="22" fillId="0" borderId="0" xfId="45" applyFont="1" applyBorder="1" applyAlignment="1">
      <alignment horizontal="right" vertical="center"/>
    </xf>
    <xf numFmtId="0" fontId="22" fillId="0" borderId="21" xfId="0" applyFont="1" applyBorder="1" applyAlignment="1">
      <alignment horizontal="right" vertical="center"/>
    </xf>
    <xf numFmtId="176" fontId="22" fillId="0" borderId="12" xfId="45" applyNumberFormat="1" applyFont="1" applyBorder="1" applyAlignment="1">
      <alignment horizontal="right" vertical="center"/>
    </xf>
    <xf numFmtId="0" fontId="22" fillId="0" borderId="22" xfId="0" applyFont="1" applyBorder="1" applyAlignment="1">
      <alignment horizontal="right" vertical="center"/>
    </xf>
    <xf numFmtId="0" fontId="22" fillId="0" borderId="13" xfId="0" applyFont="1" applyBorder="1" applyAlignment="1">
      <alignment horizontal="right" vertical="center"/>
    </xf>
    <xf numFmtId="38" fontId="22" fillId="0" borderId="13" xfId="45" applyFont="1" applyBorder="1" applyAlignment="1">
      <alignment horizontal="right" vertical="center"/>
    </xf>
    <xf numFmtId="176" fontId="22" fillId="0" borderId="62" xfId="45" applyNumberFormat="1" applyFont="1" applyBorder="1" applyAlignment="1">
      <alignment horizontal="right" vertical="center"/>
    </xf>
    <xf numFmtId="176" fontId="22" fillId="0" borderId="13" xfId="45" applyNumberFormat="1" applyFont="1" applyBorder="1" applyAlignment="1">
      <alignment horizontal="right" vertical="center"/>
    </xf>
    <xf numFmtId="0" fontId="22" fillId="0" borderId="10" xfId="0" applyFont="1" applyBorder="1" applyAlignment="1">
      <alignment horizontal="distributed" vertical="center" justifyLastLine="1"/>
    </xf>
    <xf numFmtId="0" fontId="22" fillId="0" borderId="11" xfId="0" applyFont="1" applyBorder="1" applyAlignment="1">
      <alignment horizontal="distributed" vertical="center" justifyLastLine="1"/>
    </xf>
    <xf numFmtId="0" fontId="22" fillId="0" borderId="19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justifyLastLine="1"/>
    </xf>
    <xf numFmtId="0" fontId="22" fillId="0" borderId="20" xfId="0" applyFont="1" applyBorder="1" applyAlignment="1">
      <alignment horizontal="distributed" vertical="center" justifyLastLine="1"/>
    </xf>
    <xf numFmtId="0" fontId="22" fillId="0" borderId="23" xfId="0" applyFont="1" applyBorder="1" applyAlignment="1">
      <alignment horizontal="distributed" vertical="center" justifyLastLine="1"/>
    </xf>
    <xf numFmtId="0" fontId="22" fillId="0" borderId="15" xfId="0" applyFont="1" applyBorder="1" applyAlignment="1">
      <alignment horizontal="distributed" vertical="center" wrapText="1" justifyLastLine="1"/>
    </xf>
    <xf numFmtId="0" fontId="22" fillId="0" borderId="16" xfId="0" applyFont="1" applyBorder="1" applyAlignment="1">
      <alignment horizontal="distributed" vertical="center" wrapText="1" justifyLastLine="1"/>
    </xf>
    <xf numFmtId="0" fontId="22" fillId="0" borderId="24" xfId="0" applyFont="1" applyBorder="1" applyAlignment="1">
      <alignment horizontal="distributed" vertical="center" wrapText="1" justifyLastLine="1"/>
    </xf>
    <xf numFmtId="0" fontId="22" fillId="0" borderId="26" xfId="0" applyFont="1" applyBorder="1" applyAlignment="1">
      <alignment horizontal="distributed" vertical="center" wrapText="1" justifyLastLine="1"/>
    </xf>
    <xf numFmtId="0" fontId="22" fillId="0" borderId="19" xfId="0" applyFont="1" applyBorder="1" applyAlignment="1">
      <alignment horizontal="distributed" vertical="center" wrapText="1" justifyLastLine="1"/>
    </xf>
    <xf numFmtId="38" fontId="33" fillId="0" borderId="0" xfId="45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5" xfId="0" applyFont="1" applyBorder="1" applyAlignment="1">
      <alignment horizontal="distributed" vertical="center" justifyLastLine="1"/>
    </xf>
    <xf numFmtId="0" fontId="33" fillId="0" borderId="24" xfId="0" applyFont="1" applyBorder="1" applyAlignment="1">
      <alignment horizontal="distributed" vertical="center" justifyLastLine="1"/>
    </xf>
    <xf numFmtId="0" fontId="33" fillId="0" borderId="26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6" xfId="0" applyFont="1" applyBorder="1" applyAlignment="1">
      <alignment horizontal="distributed" vertical="center" justifyLastLine="1"/>
    </xf>
    <xf numFmtId="0" fontId="33" fillId="0" borderId="26" xfId="0" applyFont="1" applyBorder="1" applyAlignment="1">
      <alignment horizontal="distributed" vertical="center" justifyLastLine="1"/>
    </xf>
    <xf numFmtId="0" fontId="33" fillId="0" borderId="12" xfId="0" applyFont="1" applyBorder="1" applyAlignment="1">
      <alignment horizontal="right" vertical="center"/>
    </xf>
    <xf numFmtId="0" fontId="33" fillId="0" borderId="0" xfId="0" applyFont="1" applyBorder="1" applyAlignment="1">
      <alignment horizontal="center" vertical="center"/>
    </xf>
    <xf numFmtId="38" fontId="33" fillId="0" borderId="21" xfId="33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38" fontId="33" fillId="0" borderId="22" xfId="33" applyFont="1" applyBorder="1" applyAlignment="1">
      <alignment horizontal="center" vertical="center"/>
    </xf>
    <xf numFmtId="38" fontId="33" fillId="0" borderId="13" xfId="45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24" xfId="0" applyFont="1" applyBorder="1" applyAlignment="1">
      <alignment horizontal="distributed" vertical="center" wrapText="1" indent="1"/>
    </xf>
    <xf numFmtId="0" fontId="33" fillId="0" borderId="25" xfId="0" applyFont="1" applyBorder="1" applyAlignment="1">
      <alignment horizontal="distributed" vertical="center" wrapText="1" indent="1"/>
    </xf>
    <xf numFmtId="0" fontId="33" fillId="0" borderId="24" xfId="0" applyFont="1" applyBorder="1" applyAlignment="1">
      <alignment horizontal="distributed" vertical="center" indent="1"/>
    </xf>
    <xf numFmtId="0" fontId="33" fillId="0" borderId="25" xfId="0" applyFont="1" applyBorder="1" applyAlignment="1">
      <alignment horizontal="distributed" vertical="center" indent="1"/>
    </xf>
    <xf numFmtId="0" fontId="33" fillId="0" borderId="10" xfId="0" applyFont="1" applyBorder="1" applyAlignment="1">
      <alignment horizontal="distributed" vertical="center" indent="1"/>
    </xf>
    <xf numFmtId="0" fontId="33" fillId="0" borderId="0" xfId="0" applyFont="1" applyBorder="1" applyAlignment="1">
      <alignment horizontal="right" vertical="center"/>
    </xf>
    <xf numFmtId="0" fontId="33" fillId="0" borderId="14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176" fontId="22" fillId="0" borderId="0" xfId="45" applyNumberFormat="1" applyFont="1" applyBorder="1" applyAlignment="1">
      <alignment vertical="center"/>
    </xf>
    <xf numFmtId="176" fontId="22" fillId="0" borderId="0" xfId="33" applyNumberFormat="1" applyFont="1" applyAlignment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38" fontId="22" fillId="0" borderId="0" xfId="45" applyFont="1" applyBorder="1" applyAlignment="1">
      <alignment vertical="center"/>
    </xf>
    <xf numFmtId="0" fontId="22" fillId="0" borderId="18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38" fontId="22" fillId="0" borderId="13" xfId="45" applyFont="1" applyBorder="1" applyAlignment="1">
      <alignment vertical="center"/>
    </xf>
    <xf numFmtId="0" fontId="22" fillId="0" borderId="24" xfId="0" applyFont="1" applyBorder="1" applyAlignment="1">
      <alignment horizontal="distributed" vertical="center" justifyLastLine="1"/>
    </xf>
    <xf numFmtId="0" fontId="33" fillId="0" borderId="0" xfId="0" applyFont="1" applyFill="1" applyBorder="1" applyAlignment="1">
      <alignment horizontal="center" vertical="center"/>
    </xf>
    <xf numFmtId="38" fontId="33" fillId="0" borderId="0" xfId="45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48" fillId="0" borderId="15" xfId="0" applyFont="1" applyFill="1" applyBorder="1" applyAlignment="1">
      <alignment horizontal="distributed" vertical="center" justifyLastLine="1"/>
    </xf>
    <xf numFmtId="0" fontId="48" fillId="0" borderId="24" xfId="0" applyFont="1" applyFill="1" applyBorder="1" applyAlignment="1">
      <alignment horizontal="distributed" vertical="center" justifyLastLine="1"/>
    </xf>
    <xf numFmtId="0" fontId="48" fillId="0" borderId="16" xfId="0" applyFont="1" applyFill="1" applyBorder="1" applyAlignment="1">
      <alignment horizontal="center" vertical="center"/>
    </xf>
    <xf numFmtId="0" fontId="48" fillId="0" borderId="26" xfId="0" applyFont="1" applyFill="1" applyBorder="1" applyAlignment="1">
      <alignment horizontal="center" vertical="center"/>
    </xf>
    <xf numFmtId="38" fontId="48" fillId="0" borderId="0" xfId="45" applyFont="1" applyFill="1" applyBorder="1" applyAlignment="1">
      <alignment horizontal="right" vertical="center"/>
    </xf>
    <xf numFmtId="0" fontId="48" fillId="0" borderId="0" xfId="0" applyFont="1" applyFill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2" fillId="0" borderId="28" xfId="0" applyFont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9" xfId="0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33" fillId="0" borderId="14" xfId="0" applyFont="1" applyFill="1" applyBorder="1" applyAlignment="1">
      <alignment horizontal="center" vertical="center"/>
    </xf>
    <xf numFmtId="0" fontId="48" fillId="0" borderId="28" xfId="0" applyFont="1" applyFill="1" applyBorder="1" applyAlignment="1">
      <alignment horizontal="center" vertical="center"/>
    </xf>
    <xf numFmtId="0" fontId="48" fillId="0" borderId="23" xfId="0" applyFont="1" applyFill="1" applyBorder="1" applyAlignment="1">
      <alignment horizontal="center" vertical="center"/>
    </xf>
    <xf numFmtId="0" fontId="48" fillId="0" borderId="29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38" fontId="22" fillId="0" borderId="21" xfId="45" applyFont="1" applyBorder="1" applyAlignment="1">
      <alignment horizontal="right" vertical="center"/>
    </xf>
    <xf numFmtId="177" fontId="22" fillId="0" borderId="0" xfId="0" applyNumberFormat="1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0" fillId="0" borderId="14" xfId="0" applyBorder="1"/>
    <xf numFmtId="0" fontId="0" fillId="0" borderId="23" xfId="0" applyBorder="1"/>
    <xf numFmtId="0" fontId="24" fillId="0" borderId="1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distributed" vertical="center" justifyLastLine="1"/>
    </xf>
    <xf numFmtId="0" fontId="22" fillId="0" borderId="26" xfId="0" applyFont="1" applyBorder="1" applyAlignment="1">
      <alignment horizontal="distributed" vertical="center" justifyLastLine="1"/>
    </xf>
    <xf numFmtId="0" fontId="22" fillId="0" borderId="27" xfId="0" applyFont="1" applyBorder="1" applyAlignment="1">
      <alignment horizontal="distributed" vertical="center" justifyLastLine="1"/>
    </xf>
    <xf numFmtId="0" fontId="22" fillId="0" borderId="14" xfId="0" applyFont="1" applyBorder="1" applyAlignment="1">
      <alignment horizontal="distributed" vertical="center" wrapText="1" justifyLastLine="1"/>
    </xf>
    <xf numFmtId="0" fontId="0" fillId="0" borderId="14" xfId="0" applyBorder="1" applyAlignment="1">
      <alignment horizontal="distributed" vertical="center" wrapText="1" justifyLastLine="1"/>
    </xf>
    <xf numFmtId="0" fontId="0" fillId="0" borderId="23" xfId="0" applyBorder="1" applyAlignment="1">
      <alignment horizontal="distributed" vertical="center" wrapText="1" justifyLastLine="1"/>
    </xf>
    <xf numFmtId="0" fontId="22" fillId="0" borderId="32" xfId="0" applyFont="1" applyBorder="1" applyAlignment="1">
      <alignment horizontal="center"/>
    </xf>
    <xf numFmtId="0" fontId="22" fillId="0" borderId="19" xfId="0" applyFont="1" applyBorder="1" applyAlignment="1">
      <alignment horizont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top"/>
    </xf>
    <xf numFmtId="0" fontId="22" fillId="0" borderId="20" xfId="0" applyFont="1" applyBorder="1" applyAlignment="1">
      <alignment horizontal="center" vertical="top"/>
    </xf>
    <xf numFmtId="177" fontId="22" fillId="0" borderId="0" xfId="0" applyNumberFormat="1" applyFont="1" applyBorder="1" applyAlignment="1">
      <alignment horizontal="right" vertical="center"/>
    </xf>
    <xf numFmtId="0" fontId="22" fillId="0" borderId="33" xfId="0" applyFont="1" applyBorder="1" applyAlignment="1">
      <alignment horizontal="center" vertical="center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0" fillId="0" borderId="20" xfId="0" applyBorder="1"/>
    <xf numFmtId="176" fontId="33" fillId="0" borderId="0" xfId="45" applyNumberFormat="1" applyFont="1" applyFill="1" applyBorder="1" applyAlignment="1">
      <alignment horizontal="center" vertical="center"/>
    </xf>
    <xf numFmtId="176" fontId="22" fillId="0" borderId="0" xfId="45" applyNumberFormat="1" applyFont="1" applyFill="1" applyBorder="1" applyAlignment="1">
      <alignment horizontal="center" vertical="center"/>
    </xf>
    <xf numFmtId="178" fontId="33" fillId="0" borderId="0" xfId="0" applyNumberFormat="1" applyFont="1" applyFill="1" applyBorder="1" applyAlignment="1">
      <alignment horizontal="center" vertical="center"/>
    </xf>
    <xf numFmtId="179" fontId="33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27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distributed" vertical="center" justifyLastLine="1"/>
    </xf>
    <xf numFmtId="0" fontId="22" fillId="0" borderId="12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38" fontId="22" fillId="0" borderId="0" xfId="45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 vertical="center"/>
    </xf>
    <xf numFmtId="38" fontId="33" fillId="0" borderId="0" xfId="45" applyFont="1" applyFill="1" applyBorder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27" fillId="0" borderId="0" xfId="0" applyFont="1" applyFill="1" applyBorder="1" applyAlignment="1">
      <alignment horizontal="distributed" vertical="center"/>
    </xf>
    <xf numFmtId="38" fontId="44" fillId="0" borderId="0" xfId="33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distributed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9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 vertical="center"/>
    </xf>
    <xf numFmtId="38" fontId="33" fillId="0" borderId="21" xfId="45" applyFont="1" applyBorder="1" applyAlignment="1">
      <alignment horizontal="right" vertical="center"/>
    </xf>
    <xf numFmtId="38" fontId="33" fillId="0" borderId="0" xfId="45" applyFont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horizontal="center" vertical="center"/>
    </xf>
    <xf numFmtId="38" fontId="33" fillId="0" borderId="0" xfId="45" applyFont="1" applyBorder="1" applyAlignment="1">
      <alignment vertical="center"/>
    </xf>
    <xf numFmtId="0" fontId="34" fillId="0" borderId="0" xfId="0" applyFont="1" applyFill="1" applyBorder="1" applyAlignment="1">
      <alignment horizontal="right" vertical="center"/>
    </xf>
    <xf numFmtId="0" fontId="22" fillId="0" borderId="24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 shrinkToFit="1"/>
    </xf>
    <xf numFmtId="0" fontId="28" fillId="0" borderId="25" xfId="0" applyFont="1" applyFill="1" applyBorder="1" applyAlignment="1">
      <alignment horizontal="center" vertical="center" shrinkToFit="1"/>
    </xf>
    <xf numFmtId="0" fontId="28" fillId="0" borderId="1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/>
    </xf>
    <xf numFmtId="38" fontId="22" fillId="0" borderId="31" xfId="33" applyFont="1" applyFill="1" applyBorder="1" applyAlignment="1">
      <alignment horizontal="right" vertical="center"/>
    </xf>
    <xf numFmtId="38" fontId="22" fillId="0" borderId="12" xfId="33" applyFont="1" applyFill="1" applyBorder="1" applyAlignment="1">
      <alignment horizontal="right" vertical="center"/>
    </xf>
    <xf numFmtId="0" fontId="0" fillId="0" borderId="25" xfId="0" applyFill="1" applyBorder="1" applyAlignment="1">
      <alignment horizontal="center" vertical="center"/>
    </xf>
    <xf numFmtId="0" fontId="27" fillId="0" borderId="0" xfId="0" applyFont="1" applyBorder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38" fontId="27" fillId="0" borderId="0" xfId="33" applyFont="1" applyFill="1" applyBorder="1" applyAlignment="1">
      <alignment horizontal="right" vertical="center"/>
    </xf>
    <xf numFmtId="0" fontId="22" fillId="0" borderId="0" xfId="0" applyFont="1" applyBorder="1" applyAlignment="1">
      <alignment horizontal="distributed" vertical="center"/>
    </xf>
    <xf numFmtId="0" fontId="22" fillId="0" borderId="0" xfId="0" applyFont="1" applyFill="1" applyAlignment="1">
      <alignment horizontal="distributed" vertical="center"/>
    </xf>
    <xf numFmtId="0" fontId="25" fillId="0" borderId="0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2" fillId="0" borderId="25" xfId="0" applyFont="1" applyFill="1" applyBorder="1" applyAlignment="1">
      <alignment horizontal="distributed" vertical="center" wrapText="1" justifyLastLine="1"/>
    </xf>
    <xf numFmtId="0" fontId="22" fillId="0" borderId="37" xfId="0" applyFont="1" applyFill="1" applyBorder="1" applyAlignment="1">
      <alignment horizontal="distributed" vertical="center" wrapText="1" justifyLastLine="1"/>
    </xf>
    <xf numFmtId="0" fontId="22" fillId="0" borderId="38" xfId="0" applyFont="1" applyFill="1" applyBorder="1" applyAlignment="1">
      <alignment horizontal="distributed" vertical="center" wrapText="1" justifyLastLine="1"/>
    </xf>
    <xf numFmtId="0" fontId="22" fillId="0" borderId="35" xfId="0" applyFont="1" applyFill="1" applyBorder="1" applyAlignment="1">
      <alignment horizontal="distributed" vertical="center" justifyLastLine="1"/>
    </xf>
    <xf numFmtId="0" fontId="27" fillId="0" borderId="23" xfId="0" applyFont="1" applyFill="1" applyBorder="1" applyAlignment="1">
      <alignment horizontal="distributed" vertical="center" justifyLastLine="1"/>
    </xf>
    <xf numFmtId="0" fontId="31" fillId="0" borderId="23" xfId="0" applyFont="1" applyFill="1" applyBorder="1" applyAlignment="1">
      <alignment horizontal="distributed" vertical="center" justifyLastLine="1"/>
    </xf>
    <xf numFmtId="38" fontId="27" fillId="0" borderId="0" xfId="45" applyFont="1" applyBorder="1" applyAlignment="1">
      <alignment horizontal="center" vertical="center"/>
    </xf>
    <xf numFmtId="0" fontId="0" fillId="0" borderId="27" xfId="0" applyFill="1" applyBorder="1" applyAlignment="1">
      <alignment horizontal="distributed" vertical="center" justifyLastLine="1"/>
    </xf>
    <xf numFmtId="0" fontId="0" fillId="0" borderId="11" xfId="0" applyFill="1" applyBorder="1" applyAlignment="1">
      <alignment horizontal="distributed" vertical="center" justifyLastLine="1"/>
    </xf>
    <xf numFmtId="0" fontId="22" fillId="0" borderId="26" xfId="0" applyFont="1" applyFill="1" applyBorder="1" applyAlignment="1">
      <alignment horizontal="distributed" vertical="center" justifyLastLine="1" shrinkToFit="1"/>
    </xf>
    <xf numFmtId="0" fontId="22" fillId="0" borderId="27" xfId="0" applyFont="1" applyFill="1" applyBorder="1" applyAlignment="1">
      <alignment horizontal="distributed" vertical="center" justifyLastLine="1" shrinkToFit="1"/>
    </xf>
    <xf numFmtId="0" fontId="22" fillId="0" borderId="11" xfId="0" applyFont="1" applyFill="1" applyBorder="1" applyAlignment="1">
      <alignment horizontal="distributed" vertical="center" justifyLastLine="1" shrinkToFit="1"/>
    </xf>
    <xf numFmtId="0" fontId="30" fillId="0" borderId="20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0" fillId="0" borderId="14" xfId="0" applyFill="1" applyBorder="1" applyAlignment="1">
      <alignment horizontal="distributed" vertical="center" justifyLastLine="1"/>
    </xf>
    <xf numFmtId="0" fontId="0" fillId="0" borderId="23" xfId="0" applyFill="1" applyBorder="1" applyAlignment="1">
      <alignment horizontal="distributed" vertical="center" justifyLastLine="1"/>
    </xf>
    <xf numFmtId="0" fontId="22" fillId="0" borderId="27" xfId="0" applyFont="1" applyFill="1" applyBorder="1" applyAlignment="1">
      <alignment horizontal="distributed" vertical="distributed" textRotation="255" justifyLastLine="1"/>
    </xf>
    <xf numFmtId="0" fontId="0" fillId="0" borderId="11" xfId="0" applyFill="1" applyBorder="1" applyAlignment="1">
      <alignment vertical="distributed"/>
    </xf>
    <xf numFmtId="0" fontId="0" fillId="0" borderId="27" xfId="0" applyFill="1" applyBorder="1" applyAlignment="1">
      <alignment vertical="distributed"/>
    </xf>
    <xf numFmtId="0" fontId="0" fillId="0" borderId="12" xfId="0" applyFill="1" applyBorder="1" applyAlignment="1">
      <alignment vertical="distributed"/>
    </xf>
    <xf numFmtId="0" fontId="0" fillId="0" borderId="30" xfId="0" applyFill="1" applyBorder="1" applyAlignment="1">
      <alignment vertical="distributed"/>
    </xf>
    <xf numFmtId="0" fontId="22" fillId="0" borderId="12" xfId="0" applyFont="1" applyFill="1" applyBorder="1" applyAlignment="1">
      <alignment horizontal="distributed" vertical="center" justifyLastLine="1"/>
    </xf>
    <xf numFmtId="0" fontId="22" fillId="0" borderId="30" xfId="0" applyFont="1" applyFill="1" applyBorder="1" applyAlignment="1">
      <alignment horizontal="distributed" vertical="center" justifyLastLine="1"/>
    </xf>
    <xf numFmtId="0" fontId="29" fillId="0" borderId="25" xfId="0" applyFont="1" applyFill="1" applyBorder="1" applyAlignment="1">
      <alignment horizontal="center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2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distributed" vertical="center"/>
    </xf>
    <xf numFmtId="38" fontId="31" fillId="0" borderId="0" xfId="33" applyFont="1" applyFill="1" applyBorder="1" applyAlignment="1">
      <alignment horizontal="right" vertical="center"/>
    </xf>
    <xf numFmtId="38" fontId="46" fillId="0" borderId="0" xfId="33" applyFont="1" applyFill="1" applyBorder="1" applyAlignment="1">
      <alignment horizontal="right" vertical="center"/>
    </xf>
    <xf numFmtId="0" fontId="29" fillId="0" borderId="0" xfId="0" applyFont="1" applyFill="1" applyAlignment="1">
      <alignment horizontal="left" vertical="center"/>
    </xf>
    <xf numFmtId="38" fontId="29" fillId="0" borderId="0" xfId="33" applyFont="1" applyFill="1" applyBorder="1" applyAlignment="1">
      <alignment horizontal="right" vertical="center"/>
    </xf>
    <xf numFmtId="38" fontId="47" fillId="0" borderId="0" xfId="33" applyFont="1" applyFill="1" applyBorder="1" applyAlignment="1">
      <alignment horizontal="right" vertical="center"/>
    </xf>
    <xf numFmtId="0" fontId="29" fillId="0" borderId="0" xfId="0" applyFont="1" applyFill="1" applyBorder="1" applyAlignment="1">
      <alignment horizontal="distributed" vertical="center"/>
    </xf>
    <xf numFmtId="0" fontId="29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5" xfId="0" applyBorder="1" applyAlignment="1">
      <alignment vertical="center"/>
    </xf>
    <xf numFmtId="38" fontId="22" fillId="0" borderId="21" xfId="33" applyFont="1" applyBorder="1" applyAlignment="1">
      <alignment horizontal="center" vertical="center"/>
    </xf>
    <xf numFmtId="0" fontId="0" fillId="0" borderId="0" xfId="0" applyAlignment="1">
      <alignment vertical="center"/>
    </xf>
    <xf numFmtId="38" fontId="33" fillId="0" borderId="42" xfId="33" applyFont="1" applyFill="1" applyBorder="1" applyAlignment="1">
      <alignment horizontal="center" vertical="center"/>
    </xf>
    <xf numFmtId="38" fontId="33" fillId="0" borderId="40" xfId="33" applyFont="1" applyFill="1" applyBorder="1" applyAlignment="1">
      <alignment horizontal="center" vertical="center"/>
    </xf>
    <xf numFmtId="38" fontId="33" fillId="0" borderId="41" xfId="33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180" fontId="22" fillId="0" borderId="0" xfId="0" applyNumberFormat="1" applyFont="1" applyBorder="1" applyAlignment="1">
      <alignment horizontal="right" vertical="center"/>
    </xf>
    <xf numFmtId="0" fontId="33" fillId="0" borderId="13" xfId="0" applyFont="1" applyBorder="1" applyAlignment="1">
      <alignment horizontal="right" vertical="center"/>
    </xf>
    <xf numFmtId="180" fontId="33" fillId="0" borderId="13" xfId="0" applyNumberFormat="1" applyFont="1" applyBorder="1" applyAlignment="1">
      <alignment horizontal="right" vertical="center"/>
    </xf>
    <xf numFmtId="38" fontId="44" fillId="0" borderId="0" xfId="33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0" fillId="0" borderId="0" xfId="0"/>
    <xf numFmtId="38" fontId="33" fillId="0" borderId="0" xfId="33" applyFont="1" applyBorder="1" applyAlignment="1">
      <alignment vertical="center"/>
    </xf>
    <xf numFmtId="0" fontId="22" fillId="0" borderId="14" xfId="0" applyFont="1" applyFill="1" applyBorder="1" applyAlignment="1">
      <alignment horizontal="distributed" wrapText="1"/>
    </xf>
    <xf numFmtId="0" fontId="22" fillId="0" borderId="16" xfId="0" applyFont="1" applyFill="1" applyBorder="1" applyAlignment="1">
      <alignment horizontal="center" vertical="center"/>
    </xf>
    <xf numFmtId="0" fontId="22" fillId="0" borderId="23" xfId="0" applyFont="1" applyFill="1" applyBorder="1" applyAlignment="1">
      <alignment horizontal="distributed" vertical="top"/>
    </xf>
    <xf numFmtId="38" fontId="22" fillId="0" borderId="0" xfId="45" applyFont="1" applyFill="1" applyBorder="1" applyAlignment="1">
      <alignment horizontal="right" vertical="center"/>
    </xf>
    <xf numFmtId="181" fontId="22" fillId="0" borderId="0" xfId="0" applyNumberFormat="1" applyFont="1" applyFill="1" applyBorder="1" applyAlignment="1">
      <alignment horizontal="right" vertical="center"/>
    </xf>
    <xf numFmtId="38" fontId="33" fillId="0" borderId="0" xfId="33" applyFont="1" applyFill="1" applyBorder="1" applyAlignment="1">
      <alignment horizontal="center" vertical="center"/>
    </xf>
    <xf numFmtId="181" fontId="33" fillId="0" borderId="0" xfId="0" applyNumberFormat="1" applyFont="1" applyFill="1" applyBorder="1" applyAlignment="1">
      <alignment horizontal="right" vertical="center"/>
    </xf>
    <xf numFmtId="0" fontId="22" fillId="0" borderId="15" xfId="0" applyFont="1" applyFill="1" applyBorder="1" applyAlignment="1">
      <alignment horizontal="distributed" vertical="center" justifyLastLine="1"/>
    </xf>
    <xf numFmtId="0" fontId="22" fillId="0" borderId="24" xfId="0" applyFont="1" applyFill="1" applyBorder="1" applyAlignment="1">
      <alignment horizontal="distributed" vertical="center" justifyLastLine="1"/>
    </xf>
    <xf numFmtId="0" fontId="22" fillId="0" borderId="25" xfId="0" applyFont="1" applyFill="1" applyBorder="1" applyAlignment="1">
      <alignment horizontal="distributed" vertical="center" justifyLastLine="1"/>
    </xf>
    <xf numFmtId="0" fontId="22" fillId="0" borderId="16" xfId="0" applyFont="1" applyFill="1" applyBorder="1" applyAlignment="1">
      <alignment horizontal="distributed" vertical="center" justifyLastLine="1"/>
    </xf>
    <xf numFmtId="0" fontId="22" fillId="0" borderId="26" xfId="0" applyFont="1" applyFill="1" applyBorder="1" applyAlignment="1">
      <alignment horizontal="distributed" vertical="center" justifyLastLine="1"/>
    </xf>
    <xf numFmtId="0" fontId="22" fillId="0" borderId="33" xfId="0" applyFont="1" applyFill="1" applyBorder="1" applyAlignment="1">
      <alignment horizontal="distributed" vertical="center" justifyLastLine="1"/>
    </xf>
    <xf numFmtId="0" fontId="22" fillId="0" borderId="27" xfId="0" applyFont="1" applyFill="1" applyBorder="1" applyAlignment="1">
      <alignment horizontal="distributed" vertical="center" justifyLastLine="1"/>
    </xf>
    <xf numFmtId="0" fontId="22" fillId="0" borderId="17" xfId="0" applyFont="1" applyFill="1" applyBorder="1" applyAlignment="1">
      <alignment horizontal="center" vertical="center"/>
    </xf>
    <xf numFmtId="38" fontId="33" fillId="0" borderId="21" xfId="33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distributed" vertical="center" justifyLastLine="1"/>
    </xf>
    <xf numFmtId="0" fontId="22" fillId="0" borderId="19" xfId="0" applyFont="1" applyFill="1" applyBorder="1" applyAlignment="1">
      <alignment horizontal="distributed" vertical="center" justifyLastLine="1"/>
    </xf>
    <xf numFmtId="0" fontId="22" fillId="0" borderId="11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horizontal="right" vertical="center"/>
    </xf>
    <xf numFmtId="0" fontId="22" fillId="0" borderId="19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distributed" vertical="center" justifyLastLine="1"/>
    </xf>
    <xf numFmtId="38" fontId="32" fillId="0" borderId="0" xfId="33" applyFont="1" applyFill="1" applyBorder="1" applyAlignment="1">
      <alignment horizontal="center" vertical="center"/>
    </xf>
    <xf numFmtId="38" fontId="32" fillId="0" borderId="0" xfId="33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22" fillId="0" borderId="43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/>
    </xf>
    <xf numFmtId="0" fontId="44" fillId="0" borderId="0" xfId="0" applyFont="1" applyFill="1" applyBorder="1" applyAlignment="1">
      <alignment horizontal="right" vertical="center"/>
    </xf>
    <xf numFmtId="38" fontId="44" fillId="0" borderId="0" xfId="33" applyFont="1" applyFill="1" applyBorder="1" applyAlignment="1">
      <alignment vertical="center"/>
    </xf>
    <xf numFmtId="180" fontId="33" fillId="0" borderId="0" xfId="0" applyNumberFormat="1" applyFont="1" applyFill="1" applyBorder="1" applyAlignment="1">
      <alignment horizontal="right" vertical="center" wrapText="1"/>
    </xf>
    <xf numFmtId="180" fontId="33" fillId="0" borderId="0" xfId="0" applyNumberFormat="1" applyFont="1" applyFill="1" applyBorder="1" applyAlignment="1">
      <alignment horizontal="right" vertical="center"/>
    </xf>
    <xf numFmtId="180" fontId="33" fillId="0" borderId="0" xfId="0" applyNumberFormat="1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38" fontId="22" fillId="0" borderId="0" xfId="45" applyFont="1" applyFill="1" applyAlignment="1">
      <alignment horizontal="right" vertical="center"/>
    </xf>
    <xf numFmtId="0" fontId="22" fillId="0" borderId="15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justifyLastLine="1"/>
    </xf>
    <xf numFmtId="0" fontId="29" fillId="0" borderId="16" xfId="0" applyFont="1" applyFill="1" applyBorder="1" applyAlignment="1">
      <alignment horizontal="center" vertical="center" wrapText="1" shrinkToFit="1"/>
    </xf>
    <xf numFmtId="0" fontId="22" fillId="0" borderId="14" xfId="0" applyFont="1" applyFill="1" applyBorder="1" applyAlignment="1">
      <alignment horizontal="distributed" vertical="center" indent="2"/>
    </xf>
    <xf numFmtId="0" fontId="22" fillId="0" borderId="0" xfId="0" applyFont="1" applyFill="1" applyBorder="1" applyAlignment="1">
      <alignment horizontal="distributed" vertical="center" indent="2"/>
    </xf>
    <xf numFmtId="0" fontId="22" fillId="0" borderId="23" xfId="0" applyFont="1" applyFill="1" applyBorder="1" applyAlignment="1">
      <alignment horizontal="distributed" vertical="center" indent="2"/>
    </xf>
    <xf numFmtId="0" fontId="22" fillId="0" borderId="43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/>
    </xf>
    <xf numFmtId="180" fontId="22" fillId="0" borderId="0" xfId="0" applyNumberFormat="1" applyFont="1" applyFill="1" applyBorder="1" applyAlignment="1">
      <alignment horizontal="right" vertical="center"/>
    </xf>
    <xf numFmtId="180" fontId="33" fillId="0" borderId="0" xfId="0" applyNumberFormat="1" applyFont="1" applyFill="1" applyBorder="1" applyAlignment="1">
      <alignment vertical="center"/>
    </xf>
    <xf numFmtId="38" fontId="48" fillId="0" borderId="0" xfId="45" applyFont="1" applyBorder="1" applyAlignment="1">
      <alignment horizontal="right" vertical="center"/>
    </xf>
    <xf numFmtId="0" fontId="48" fillId="0" borderId="0" xfId="0" applyFont="1" applyBorder="1" applyAlignment="1">
      <alignment horizontal="center" vertical="center"/>
    </xf>
    <xf numFmtId="38" fontId="36" fillId="0" borderId="21" xfId="34" applyFont="1" applyBorder="1" applyAlignment="1">
      <alignment horizontal="center" vertical="center"/>
    </xf>
    <xf numFmtId="38" fontId="36" fillId="0" borderId="0" xfId="34" applyFont="1" applyBorder="1" applyAlignment="1">
      <alignment horizontal="center" vertical="center"/>
    </xf>
    <xf numFmtId="38" fontId="33" fillId="0" borderId="21" xfId="34" applyFont="1" applyFill="1" applyBorder="1" applyAlignment="1">
      <alignment horizontal="center" vertical="center"/>
    </xf>
    <xf numFmtId="38" fontId="33" fillId="0" borderId="0" xfId="34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right" vertical="center"/>
    </xf>
    <xf numFmtId="0" fontId="22" fillId="0" borderId="19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center" shrinkToFit="1"/>
    </xf>
    <xf numFmtId="0" fontId="22" fillId="0" borderId="28" xfId="0" applyFont="1" applyFill="1" applyBorder="1" applyAlignment="1">
      <alignment horizontal="center" vertical="center" shrinkToFit="1"/>
    </xf>
    <xf numFmtId="0" fontId="22" fillId="0" borderId="20" xfId="0" applyFont="1" applyFill="1" applyBorder="1" applyAlignment="1">
      <alignment horizontal="center" vertical="center" shrinkToFit="1"/>
    </xf>
    <xf numFmtId="0" fontId="22" fillId="0" borderId="23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horizontal="center" vertical="center" shrinkToFit="1"/>
    </xf>
    <xf numFmtId="38" fontId="33" fillId="0" borderId="0" xfId="34" applyFont="1" applyFill="1" applyBorder="1" applyAlignment="1">
      <alignment horizontal="right" vertical="center"/>
    </xf>
    <xf numFmtId="38" fontId="33" fillId="0" borderId="0" xfId="34" applyFont="1" applyBorder="1" applyAlignment="1">
      <alignment horizontal="center" vertical="center"/>
    </xf>
    <xf numFmtId="180" fontId="33" fillId="0" borderId="0" xfId="0" applyNumberFormat="1" applyFont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180" fontId="33" fillId="0" borderId="0" xfId="0" applyNumberFormat="1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180" fontId="22" fillId="0" borderId="0" xfId="0" applyNumberFormat="1" applyFont="1" applyBorder="1" applyAlignment="1">
      <alignment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distributed" vertical="center" wrapText="1" indent="1"/>
    </xf>
    <xf numFmtId="0" fontId="22" fillId="0" borderId="23" xfId="0" applyFont="1" applyBorder="1" applyAlignment="1">
      <alignment horizontal="distributed" vertical="center" wrapText="1" indent="1"/>
    </xf>
    <xf numFmtId="0" fontId="22" fillId="0" borderId="29" xfId="0" applyFont="1" applyBorder="1" applyAlignment="1">
      <alignment horizontal="distributed" vertical="center" wrapText="1" indent="1"/>
    </xf>
    <xf numFmtId="0" fontId="22" fillId="0" borderId="20" xfId="0" applyFont="1" applyBorder="1" applyAlignment="1">
      <alignment horizontal="distributed" vertical="center" indent="1"/>
    </xf>
    <xf numFmtId="0" fontId="22" fillId="0" borderId="23" xfId="0" applyFont="1" applyBorder="1" applyAlignment="1">
      <alignment horizontal="distributed" vertical="center" indent="1"/>
    </xf>
    <xf numFmtId="38" fontId="22" fillId="0" borderId="21" xfId="33" applyFont="1" applyFill="1" applyBorder="1" applyAlignment="1">
      <alignment horizontal="center" vertical="center" shrinkToFit="1"/>
    </xf>
    <xf numFmtId="38" fontId="22" fillId="0" borderId="0" xfId="33" applyFont="1" applyFill="1" applyBorder="1" applyAlignment="1">
      <alignment horizontal="center" vertical="center" shrinkToFit="1"/>
    </xf>
    <xf numFmtId="38" fontId="22" fillId="0" borderId="0" xfId="33" applyFont="1" applyFill="1" applyBorder="1" applyAlignment="1">
      <alignment horizontal="right" vertical="center" indent="1" shrinkToFit="1"/>
    </xf>
    <xf numFmtId="38" fontId="0" fillId="0" borderId="0" xfId="33" applyFont="1" applyAlignment="1">
      <alignment horizontal="right" vertical="center" indent="1" shrinkToFit="1"/>
    </xf>
    <xf numFmtId="38" fontId="22" fillId="0" borderId="0" xfId="33" applyFont="1" applyFill="1" applyBorder="1" applyAlignment="1">
      <alignment horizontal="right" vertical="center" shrinkToFit="1"/>
    </xf>
    <xf numFmtId="38" fontId="33" fillId="0" borderId="21" xfId="33" applyFont="1" applyFill="1" applyBorder="1" applyAlignment="1">
      <alignment horizontal="center" vertical="center" shrinkToFit="1"/>
    </xf>
    <xf numFmtId="38" fontId="33" fillId="0" borderId="0" xfId="33" applyFont="1" applyFill="1" applyBorder="1" applyAlignment="1">
      <alignment horizontal="center" vertical="center" shrinkToFit="1"/>
    </xf>
    <xf numFmtId="38" fontId="33" fillId="0" borderId="0" xfId="33" applyFont="1" applyFill="1" applyBorder="1" applyAlignment="1">
      <alignment horizontal="right" vertical="center" indent="1" shrinkToFit="1"/>
    </xf>
    <xf numFmtId="38" fontId="34" fillId="0" borderId="0" xfId="33" applyFont="1" applyAlignment="1">
      <alignment horizontal="right" vertical="center" indent="1" shrinkToFit="1"/>
    </xf>
    <xf numFmtId="38" fontId="33" fillId="0" borderId="0" xfId="33" applyFont="1" applyFill="1" applyBorder="1" applyAlignment="1">
      <alignment horizontal="right" vertical="center" shrinkToFit="1"/>
    </xf>
    <xf numFmtId="0" fontId="22" fillId="0" borderId="25" xfId="0" applyFont="1" applyBorder="1" applyAlignment="1">
      <alignment horizontal="distributed" vertical="center" wrapText="1"/>
    </xf>
    <xf numFmtId="0" fontId="22" fillId="0" borderId="25" xfId="0" applyFont="1" applyBorder="1" applyAlignment="1">
      <alignment horizontal="distributed" vertical="center"/>
    </xf>
    <xf numFmtId="0" fontId="29" fillId="0" borderId="25" xfId="0" applyFont="1" applyBorder="1" applyAlignment="1">
      <alignment horizontal="center" vertical="center" shrinkToFit="1"/>
    </xf>
    <xf numFmtId="0" fontId="23" fillId="0" borderId="13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vertical="top" wrapText="1"/>
    </xf>
    <xf numFmtId="0" fontId="22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right" wrapText="1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1" builtinId="22" customBuiltin="1"/>
    <cellStyle name="警告文" xfId="43" builtinId="11" customBuiltin="1"/>
    <cellStyle name="桁区切り" xfId="45" builtinId="6"/>
    <cellStyle name="桁区切り 2" xfId="33"/>
    <cellStyle name="桁区切り 2 2" xfId="34"/>
    <cellStyle name="桁区切り 3" xfId="35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4" builtinId="25" customBuiltin="1"/>
    <cellStyle name="出力" xfId="31" builtinId="21" customBuiltin="1"/>
    <cellStyle name="説明文" xfId="42" builtinId="53" customBuiltin="1"/>
    <cellStyle name="入力" xfId="30" builtinId="20" customBuiltin="1"/>
    <cellStyle name="標準" xfId="0" builtinId="0"/>
    <cellStyle name="良い" xfId="3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191135</xdr:rowOff>
    </xdr:from>
    <xdr:to>
      <xdr:col>19</xdr:col>
      <xdr:colOff>0</xdr:colOff>
      <xdr:row>6</xdr:row>
      <xdr:rowOff>0</xdr:rowOff>
    </xdr:to>
    <xdr:sp macro="" textlink="">
      <xdr:nvSpPr>
        <xdr:cNvPr id="1639" name="AutoShape 1" descr="右上がり対角線"/>
        <xdr:cNvSpPr>
          <a:spLocks noChangeArrowheads="1"/>
        </xdr:cNvSpPr>
      </xdr:nvSpPr>
      <xdr:spPr>
        <a:xfrm>
          <a:off x="552450" y="1715135"/>
          <a:ext cx="4695825" cy="57086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208915</xdr:rowOff>
    </xdr:to>
    <xdr:sp macro="" textlink="">
      <xdr:nvSpPr>
        <xdr:cNvPr id="1640" name="AutoShape 2" descr="右上がり対角線"/>
        <xdr:cNvSpPr>
          <a:spLocks noChangeArrowheads="1"/>
        </xdr:cNvSpPr>
      </xdr:nvSpPr>
      <xdr:spPr>
        <a:xfrm rot="10800000">
          <a:off x="1657350" y="3429000"/>
          <a:ext cx="4429125" cy="589915"/>
        </a:xfrm>
        <a:prstGeom prst="flowChartOnlineStorage">
          <a:avLst/>
        </a:prstGeom>
        <a:blipFill rotWithShape="0">
          <a:blip xmlns:r="http://schemas.openxmlformats.org/officeDocument/2006/relationships" r:embed="rId1"/>
          <a:tile tx="0" ty="0" sx="100000" sy="100000" flip="none" algn="tl"/>
        </a:blipFill>
        <a:ln>
          <a:noFill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Z27"/>
  <sheetViews>
    <sheetView view="pageBreakPreview" zoomScale="60" workbookViewId="0">
      <selection activeCell="P20" sqref="P20"/>
    </sheetView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9" width="9" style="1" bestFit="1"/>
    <col min="30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/>
    <row r="8" spans="3:26" ht="30" customHeight="1" x14ac:dyDescent="0.15">
      <c r="C8" s="377" t="s">
        <v>1</v>
      </c>
      <c r="D8" s="377"/>
      <c r="E8" s="377"/>
      <c r="F8" s="377"/>
      <c r="G8" s="377"/>
      <c r="H8" s="377"/>
      <c r="I8" s="377"/>
      <c r="J8" s="377"/>
      <c r="K8" s="377"/>
      <c r="L8" s="377"/>
      <c r="M8" s="377"/>
      <c r="N8" s="377"/>
      <c r="O8" s="377"/>
      <c r="P8" s="377"/>
      <c r="Q8" s="377"/>
      <c r="R8" s="377"/>
      <c r="S8" s="377"/>
      <c r="T8" s="377"/>
      <c r="U8" s="377"/>
      <c r="V8" s="377"/>
      <c r="W8" s="377"/>
    </row>
    <row r="9" spans="3:26" ht="30" customHeight="1" x14ac:dyDescent="0.15"/>
    <row r="10" spans="3:26" ht="30" customHeight="1" x14ac:dyDescent="0.15"/>
    <row r="11" spans="3:26" ht="30" customHeight="1" x14ac:dyDescent="0.15"/>
    <row r="12" spans="3:26" ht="30" customHeight="1" x14ac:dyDescent="0.15"/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>
      <c r="Z16" s="378"/>
    </row>
    <row r="17" spans="26:26" ht="30" customHeight="1" x14ac:dyDescent="0.15">
      <c r="Z17" s="378"/>
    </row>
    <row r="18" spans="26:26" ht="30" customHeight="1" x14ac:dyDescent="0.15">
      <c r="Z18" s="378"/>
    </row>
    <row r="19" spans="26:26" ht="30" customHeight="1" x14ac:dyDescent="0.15"/>
    <row r="20" spans="26:26" ht="30" customHeight="1" x14ac:dyDescent="0.15"/>
    <row r="21" spans="26:26" ht="30" customHeight="1" x14ac:dyDescent="0.15"/>
    <row r="22" spans="26:26" ht="30" customHeight="1" x14ac:dyDescent="0.15"/>
    <row r="23" spans="26:26" ht="30" customHeight="1" x14ac:dyDescent="0.15"/>
    <row r="24" spans="26:26" ht="30" customHeight="1" x14ac:dyDescent="0.15"/>
    <row r="25" spans="26:26" ht="30" customHeight="1" x14ac:dyDescent="0.15"/>
    <row r="26" spans="26:26" ht="30" customHeight="1" x14ac:dyDescent="0.15"/>
    <row r="27" spans="26:26" ht="30" customHeight="1" x14ac:dyDescent="0.15"/>
  </sheetData>
  <mergeCells count="2">
    <mergeCell ref="C8:W8"/>
    <mergeCell ref="Z16:Z18"/>
  </mergeCells>
  <phoneticPr fontId="19"/>
  <printOptions horizontalCentered="1"/>
  <pageMargins left="0.78740157480314965" right="0.19685039370078741" top="0.74803149606299213" bottom="0.74803149606299213" header="0.51181102362204722" footer="0.51181102362204722"/>
  <pageSetup paperSize="9" scale="9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56"/>
  <sheetViews>
    <sheetView view="pageBreakPreview" zoomScaleSheetLayoutView="100" workbookViewId="0">
      <selection activeCell="AE22" sqref="AE22"/>
    </sheetView>
  </sheetViews>
  <sheetFormatPr defaultColWidth="9" defaultRowHeight="12" x14ac:dyDescent="0.15"/>
  <cols>
    <col min="1" max="1" width="1.25" style="2" customWidth="1"/>
    <col min="2" max="8" width="1.75" style="2" customWidth="1"/>
    <col min="9" max="12" width="2.375" style="2" customWidth="1"/>
    <col min="13" max="13" width="3.375" style="2" customWidth="1"/>
    <col min="14" max="14" width="0.75" style="2" customWidth="1"/>
    <col min="15" max="16" width="1.625" style="2" customWidth="1"/>
    <col min="17" max="17" width="1.875" style="2" customWidth="1"/>
    <col min="18" max="23" width="1.625" style="2" customWidth="1"/>
    <col min="24" max="24" width="1.875" style="2" customWidth="1"/>
    <col min="25" max="31" width="1.625" style="2" customWidth="1"/>
    <col min="32" max="32" width="2" style="2" customWidth="1"/>
    <col min="33" max="33" width="1.875" style="2" customWidth="1"/>
    <col min="34" max="38" width="1.625" style="2" customWidth="1"/>
    <col min="39" max="39" width="2" style="2" customWidth="1"/>
    <col min="40" max="40" width="1.875" style="2" customWidth="1"/>
    <col min="41" max="45" width="1.625" style="2" customWidth="1"/>
    <col min="46" max="46" width="2" style="2" customWidth="1"/>
    <col min="47" max="47" width="2.125" style="2" customWidth="1"/>
    <col min="48" max="52" width="1.625" style="2" customWidth="1"/>
    <col min="53" max="59" width="1.75" style="2" customWidth="1"/>
    <col min="60" max="60" width="9" style="2" bestFit="1"/>
    <col min="61" max="16384" width="9" style="2"/>
  </cols>
  <sheetData>
    <row r="1" spans="1:50" ht="15" customHeight="1" x14ac:dyDescent="0.15">
      <c r="A1" s="3" t="s">
        <v>349</v>
      </c>
    </row>
    <row r="2" spans="1:50" x14ac:dyDescent="0.15">
      <c r="AD2" s="19"/>
      <c r="AS2" s="379" t="s">
        <v>298</v>
      </c>
      <c r="AT2" s="379"/>
      <c r="AU2" s="379"/>
      <c r="AV2" s="379"/>
      <c r="AW2" s="379"/>
      <c r="AX2" s="379"/>
    </row>
    <row r="3" spans="1:50" ht="4.5" customHeight="1" x14ac:dyDescent="0.15"/>
    <row r="4" spans="1:50" ht="24.95" customHeight="1" x14ac:dyDescent="0.15">
      <c r="A4" s="597" t="s">
        <v>300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98" t="s">
        <v>688</v>
      </c>
      <c r="P4" s="598"/>
      <c r="Q4" s="598"/>
      <c r="R4" s="598"/>
      <c r="S4" s="598"/>
      <c r="T4" s="598"/>
      <c r="U4" s="598"/>
      <c r="V4" s="598" t="s">
        <v>689</v>
      </c>
      <c r="W4" s="598"/>
      <c r="X4" s="598"/>
      <c r="Y4" s="598"/>
      <c r="Z4" s="598"/>
      <c r="AA4" s="598"/>
      <c r="AB4" s="599"/>
      <c r="AC4" s="598" t="s">
        <v>686</v>
      </c>
      <c r="AD4" s="598"/>
      <c r="AE4" s="598"/>
      <c r="AF4" s="598"/>
      <c r="AG4" s="598"/>
      <c r="AH4" s="598"/>
      <c r="AI4" s="599"/>
      <c r="AJ4" s="598" t="s">
        <v>598</v>
      </c>
      <c r="AK4" s="598"/>
      <c r="AL4" s="598"/>
      <c r="AM4" s="598"/>
      <c r="AN4" s="598"/>
      <c r="AO4" s="598"/>
      <c r="AP4" s="598"/>
      <c r="AQ4" s="598" t="s">
        <v>627</v>
      </c>
      <c r="AR4" s="598"/>
      <c r="AS4" s="598"/>
      <c r="AT4" s="598"/>
      <c r="AU4" s="598"/>
      <c r="AV4" s="598"/>
      <c r="AW4" s="599"/>
      <c r="AX4" s="122"/>
    </row>
    <row r="5" spans="1:50" ht="24.75" hidden="1" customHeight="1" x14ac:dyDescent="0.1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105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</row>
    <row r="6" spans="1:50" ht="24.95" customHeight="1" x14ac:dyDescent="0.15">
      <c r="A6" s="96"/>
      <c r="B6" s="600" t="s">
        <v>140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83"/>
      <c r="O6" s="107"/>
      <c r="P6" s="601">
        <f>SUM(P8:S15)</f>
        <v>10973</v>
      </c>
      <c r="Q6" s="601"/>
      <c r="R6" s="601"/>
      <c r="S6" s="601"/>
      <c r="T6" s="115"/>
      <c r="U6" s="117"/>
      <c r="V6" s="95"/>
      <c r="W6" s="601">
        <f>SUM(W8:Z15)</f>
        <v>9953</v>
      </c>
      <c r="X6" s="601"/>
      <c r="Y6" s="601"/>
      <c r="Z6" s="601"/>
      <c r="AA6" s="112"/>
      <c r="AB6" s="112"/>
      <c r="AC6" s="112"/>
      <c r="AD6" s="601">
        <f>SUM(AD8:AG15)</f>
        <v>11131</v>
      </c>
      <c r="AE6" s="601"/>
      <c r="AF6" s="601"/>
      <c r="AG6" s="601"/>
      <c r="AH6" s="95"/>
      <c r="AI6" s="95"/>
      <c r="AJ6" s="95"/>
      <c r="AK6" s="601">
        <f>SUM(AK8:AN15)</f>
        <v>11329</v>
      </c>
      <c r="AL6" s="601"/>
      <c r="AM6" s="601"/>
      <c r="AN6" s="601"/>
      <c r="AO6" s="112"/>
      <c r="AP6" s="112"/>
      <c r="AQ6" s="112"/>
      <c r="AR6" s="602">
        <f>SUM(AR8:AU15)</f>
        <v>11336</v>
      </c>
      <c r="AS6" s="602"/>
      <c r="AT6" s="602"/>
      <c r="AU6" s="602"/>
      <c r="AV6" s="95"/>
      <c r="AW6" s="95"/>
      <c r="AX6" s="95"/>
    </row>
    <row r="7" spans="1:50" ht="3.75" customHeight="1" x14ac:dyDescent="0.15">
      <c r="A7" s="96"/>
      <c r="B7" s="99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83"/>
      <c r="O7" s="107"/>
      <c r="P7" s="112"/>
      <c r="Q7" s="112"/>
      <c r="R7" s="112"/>
      <c r="S7" s="112"/>
      <c r="T7" s="115"/>
      <c r="U7" s="117"/>
      <c r="V7" s="95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95"/>
      <c r="AI7" s="95"/>
      <c r="AJ7" s="95"/>
      <c r="AK7" s="112"/>
      <c r="AL7" s="112"/>
      <c r="AM7" s="112"/>
      <c r="AN7" s="112"/>
      <c r="AO7" s="112"/>
      <c r="AP7" s="112"/>
      <c r="AQ7" s="112"/>
      <c r="AR7" s="220"/>
      <c r="AS7" s="220"/>
      <c r="AT7" s="220"/>
      <c r="AU7" s="220"/>
      <c r="AV7" s="95"/>
      <c r="AW7" s="95"/>
      <c r="AX7" s="95"/>
    </row>
    <row r="8" spans="1:50" ht="30" customHeight="1" x14ac:dyDescent="0.15">
      <c r="A8" s="95"/>
      <c r="B8" s="570" t="s">
        <v>244</v>
      </c>
      <c r="C8" s="570"/>
      <c r="D8" s="570"/>
      <c r="E8" s="570"/>
      <c r="F8" s="570"/>
      <c r="G8" s="570"/>
      <c r="H8" s="570"/>
      <c r="I8" s="603" t="s">
        <v>124</v>
      </c>
      <c r="J8" s="603"/>
      <c r="K8" s="603"/>
      <c r="L8" s="603"/>
      <c r="M8" s="603"/>
      <c r="N8" s="83"/>
      <c r="O8" s="108"/>
      <c r="P8" s="604">
        <v>5401</v>
      </c>
      <c r="Q8" s="604"/>
      <c r="R8" s="604"/>
      <c r="S8" s="604"/>
      <c r="T8" s="116"/>
      <c r="U8" s="95"/>
      <c r="V8" s="95"/>
      <c r="W8" s="604">
        <v>5148</v>
      </c>
      <c r="X8" s="604"/>
      <c r="Y8" s="604"/>
      <c r="Z8" s="604"/>
      <c r="AA8" s="113"/>
      <c r="AB8" s="113"/>
      <c r="AC8" s="113"/>
      <c r="AD8" s="604">
        <v>5477</v>
      </c>
      <c r="AE8" s="604"/>
      <c r="AF8" s="604"/>
      <c r="AG8" s="604"/>
      <c r="AH8" s="95"/>
      <c r="AI8" s="95"/>
      <c r="AJ8" s="95"/>
      <c r="AK8" s="604">
        <v>5854</v>
      </c>
      <c r="AL8" s="604"/>
      <c r="AM8" s="604"/>
      <c r="AN8" s="604"/>
      <c r="AO8" s="113"/>
      <c r="AP8" s="113"/>
      <c r="AQ8" s="113"/>
      <c r="AR8" s="605">
        <v>5915</v>
      </c>
      <c r="AS8" s="605"/>
      <c r="AT8" s="605"/>
      <c r="AU8" s="605"/>
      <c r="AV8" s="95"/>
      <c r="AW8" s="95"/>
      <c r="AX8" s="95"/>
    </row>
    <row r="9" spans="1:50" ht="30" customHeight="1" x14ac:dyDescent="0.15">
      <c r="A9" s="95"/>
      <c r="B9" s="606" t="s">
        <v>328</v>
      </c>
      <c r="C9" s="606"/>
      <c r="D9" s="606"/>
      <c r="E9" s="606"/>
      <c r="F9" s="606"/>
      <c r="G9" s="606"/>
      <c r="H9" s="606"/>
      <c r="I9" s="603" t="s">
        <v>124</v>
      </c>
      <c r="J9" s="603"/>
      <c r="K9" s="603"/>
      <c r="L9" s="603"/>
      <c r="M9" s="603"/>
      <c r="N9" s="83"/>
      <c r="O9" s="108"/>
      <c r="P9" s="604">
        <v>419</v>
      </c>
      <c r="Q9" s="604"/>
      <c r="R9" s="604"/>
      <c r="S9" s="604"/>
      <c r="T9" s="116"/>
      <c r="U9" s="95"/>
      <c r="V9" s="95"/>
      <c r="W9" s="604">
        <v>345</v>
      </c>
      <c r="X9" s="604"/>
      <c r="Y9" s="604"/>
      <c r="Z9" s="604"/>
      <c r="AA9" s="113"/>
      <c r="AB9" s="113"/>
      <c r="AC9" s="113"/>
      <c r="AD9" s="604">
        <v>359</v>
      </c>
      <c r="AE9" s="604"/>
      <c r="AF9" s="604"/>
      <c r="AG9" s="604"/>
      <c r="AH9" s="95"/>
      <c r="AI9" s="95"/>
      <c r="AJ9" s="95"/>
      <c r="AK9" s="604">
        <v>326</v>
      </c>
      <c r="AL9" s="604"/>
      <c r="AM9" s="604"/>
      <c r="AN9" s="604"/>
      <c r="AO9" s="113"/>
      <c r="AP9" s="113"/>
      <c r="AQ9" s="113"/>
      <c r="AR9" s="605">
        <v>310</v>
      </c>
      <c r="AS9" s="605"/>
      <c r="AT9" s="605"/>
      <c r="AU9" s="605"/>
      <c r="AV9" s="95"/>
      <c r="AW9" s="95"/>
      <c r="AX9" s="95"/>
    </row>
    <row r="10" spans="1:50" ht="30" customHeight="1" x14ac:dyDescent="0.15">
      <c r="A10" s="95"/>
      <c r="B10" s="606" t="s">
        <v>66</v>
      </c>
      <c r="C10" s="606"/>
      <c r="D10" s="606"/>
      <c r="E10" s="606"/>
      <c r="F10" s="606"/>
      <c r="G10" s="606"/>
      <c r="H10" s="606"/>
      <c r="I10" s="603" t="s">
        <v>124</v>
      </c>
      <c r="J10" s="603"/>
      <c r="K10" s="603"/>
      <c r="L10" s="603"/>
      <c r="M10" s="603"/>
      <c r="N10" s="83"/>
      <c r="O10" s="108"/>
      <c r="P10" s="604">
        <v>1202</v>
      </c>
      <c r="Q10" s="604"/>
      <c r="R10" s="604"/>
      <c r="S10" s="604"/>
      <c r="T10" s="116"/>
      <c r="U10" s="95"/>
      <c r="V10" s="95"/>
      <c r="W10" s="604">
        <v>944</v>
      </c>
      <c r="X10" s="604"/>
      <c r="Y10" s="604"/>
      <c r="Z10" s="604"/>
      <c r="AA10" s="113"/>
      <c r="AB10" s="113"/>
      <c r="AC10" s="113"/>
      <c r="AD10" s="604">
        <v>1274</v>
      </c>
      <c r="AE10" s="604"/>
      <c r="AF10" s="604"/>
      <c r="AG10" s="604"/>
      <c r="AH10" s="95"/>
      <c r="AI10" s="95"/>
      <c r="AJ10" s="95"/>
      <c r="AK10" s="604">
        <v>1271</v>
      </c>
      <c r="AL10" s="604"/>
      <c r="AM10" s="604"/>
      <c r="AN10" s="604"/>
      <c r="AO10" s="113"/>
      <c r="AP10" s="113"/>
      <c r="AQ10" s="113"/>
      <c r="AR10" s="605">
        <v>1307</v>
      </c>
      <c r="AS10" s="605"/>
      <c r="AT10" s="605"/>
      <c r="AU10" s="605"/>
      <c r="AV10" s="95"/>
      <c r="AW10" s="95"/>
      <c r="AX10" s="95"/>
    </row>
    <row r="11" spans="1:50" ht="30" customHeight="1" x14ac:dyDescent="0.15">
      <c r="B11" s="606" t="s">
        <v>143</v>
      </c>
      <c r="C11" s="606"/>
      <c r="D11" s="606"/>
      <c r="E11" s="606"/>
      <c r="F11" s="606"/>
      <c r="G11" s="606"/>
      <c r="H11" s="606"/>
      <c r="I11" s="603" t="s">
        <v>124</v>
      </c>
      <c r="J11" s="603"/>
      <c r="K11" s="603"/>
      <c r="L11" s="603"/>
      <c r="M11" s="603"/>
      <c r="N11" s="83"/>
      <c r="O11" s="108"/>
      <c r="P11" s="604">
        <v>560</v>
      </c>
      <c r="Q11" s="604"/>
      <c r="R11" s="604"/>
      <c r="S11" s="604"/>
      <c r="T11" s="116"/>
      <c r="U11" s="95"/>
      <c r="V11" s="95"/>
      <c r="W11" s="604">
        <v>458</v>
      </c>
      <c r="X11" s="604"/>
      <c r="Y11" s="604"/>
      <c r="Z11" s="604"/>
      <c r="AA11" s="113"/>
      <c r="AB11" s="113"/>
      <c r="AC11" s="113"/>
      <c r="AD11" s="604">
        <v>439</v>
      </c>
      <c r="AE11" s="604"/>
      <c r="AF11" s="604"/>
      <c r="AG11" s="604"/>
      <c r="AH11" s="95"/>
      <c r="AI11" s="95"/>
      <c r="AJ11" s="95"/>
      <c r="AK11" s="604">
        <v>456</v>
      </c>
      <c r="AL11" s="604"/>
      <c r="AM11" s="604"/>
      <c r="AN11" s="604"/>
      <c r="AO11" s="113"/>
      <c r="AP11" s="113"/>
      <c r="AQ11" s="113"/>
      <c r="AR11" s="605">
        <v>453</v>
      </c>
      <c r="AS11" s="605"/>
      <c r="AT11" s="605"/>
      <c r="AU11" s="605"/>
    </row>
    <row r="12" spans="1:50" ht="30" customHeight="1" x14ac:dyDescent="0.15">
      <c r="A12" s="95"/>
      <c r="B12" s="606" t="s">
        <v>94</v>
      </c>
      <c r="C12" s="606"/>
      <c r="D12" s="606"/>
      <c r="E12" s="606"/>
      <c r="F12" s="606"/>
      <c r="G12" s="606"/>
      <c r="H12" s="606"/>
      <c r="I12" s="603" t="s">
        <v>124</v>
      </c>
      <c r="J12" s="603"/>
      <c r="K12" s="603"/>
      <c r="L12" s="603"/>
      <c r="M12" s="603"/>
      <c r="N12" s="83"/>
      <c r="O12" s="108"/>
      <c r="P12" s="604">
        <v>256</v>
      </c>
      <c r="Q12" s="604"/>
      <c r="R12" s="604"/>
      <c r="S12" s="604"/>
      <c r="T12" s="116"/>
      <c r="U12" s="95"/>
      <c r="V12" s="95"/>
      <c r="W12" s="604">
        <v>208</v>
      </c>
      <c r="X12" s="604"/>
      <c r="Y12" s="604"/>
      <c r="Z12" s="604"/>
      <c r="AA12" s="113"/>
      <c r="AB12" s="113"/>
      <c r="AC12" s="113"/>
      <c r="AD12" s="604">
        <v>199</v>
      </c>
      <c r="AE12" s="604"/>
      <c r="AF12" s="604"/>
      <c r="AG12" s="604"/>
      <c r="AH12" s="95"/>
      <c r="AI12" s="95"/>
      <c r="AJ12" s="95"/>
      <c r="AK12" s="604">
        <v>164</v>
      </c>
      <c r="AL12" s="604"/>
      <c r="AM12" s="604"/>
      <c r="AN12" s="604"/>
      <c r="AO12" s="113"/>
      <c r="AP12" s="113"/>
      <c r="AQ12" s="113"/>
      <c r="AR12" s="605">
        <v>193</v>
      </c>
      <c r="AS12" s="605"/>
      <c r="AT12" s="605"/>
      <c r="AU12" s="605"/>
      <c r="AV12" s="95"/>
      <c r="AW12" s="95"/>
      <c r="AX12" s="95"/>
    </row>
    <row r="13" spans="1:50" ht="30" customHeight="1" x14ac:dyDescent="0.15">
      <c r="A13" s="95"/>
      <c r="B13" s="606" t="s">
        <v>351</v>
      </c>
      <c r="C13" s="606"/>
      <c r="D13" s="606"/>
      <c r="E13" s="606"/>
      <c r="F13" s="606"/>
      <c r="G13" s="606"/>
      <c r="H13" s="606"/>
      <c r="I13" s="603" t="s">
        <v>124</v>
      </c>
      <c r="J13" s="603"/>
      <c r="K13" s="603"/>
      <c r="L13" s="603"/>
      <c r="M13" s="603"/>
      <c r="N13" s="83"/>
      <c r="O13" s="108"/>
      <c r="P13" s="604">
        <v>730</v>
      </c>
      <c r="Q13" s="604"/>
      <c r="R13" s="604"/>
      <c r="S13" s="604"/>
      <c r="T13" s="116"/>
      <c r="U13" s="95"/>
      <c r="V13" s="95"/>
      <c r="W13" s="604">
        <v>636</v>
      </c>
      <c r="X13" s="604"/>
      <c r="Y13" s="604"/>
      <c r="Z13" s="604"/>
      <c r="AA13" s="113"/>
      <c r="AB13" s="113"/>
      <c r="AC13" s="113"/>
      <c r="AD13" s="604">
        <v>786</v>
      </c>
      <c r="AE13" s="604"/>
      <c r="AF13" s="604"/>
      <c r="AG13" s="604"/>
      <c r="AH13" s="95"/>
      <c r="AI13" s="95"/>
      <c r="AJ13" s="95"/>
      <c r="AK13" s="604">
        <v>716</v>
      </c>
      <c r="AL13" s="604"/>
      <c r="AM13" s="604"/>
      <c r="AN13" s="604"/>
      <c r="AO13" s="113"/>
      <c r="AP13" s="113"/>
      <c r="AQ13" s="113"/>
      <c r="AR13" s="605">
        <v>649</v>
      </c>
      <c r="AS13" s="605"/>
      <c r="AT13" s="605"/>
      <c r="AU13" s="605"/>
      <c r="AV13" s="95"/>
      <c r="AW13" s="95"/>
      <c r="AX13" s="95"/>
    </row>
    <row r="14" spans="1:50" ht="30" customHeight="1" x14ac:dyDescent="0.15">
      <c r="A14" s="95"/>
      <c r="B14" s="570" t="s">
        <v>322</v>
      </c>
      <c r="C14" s="570"/>
      <c r="D14" s="570"/>
      <c r="E14" s="570"/>
      <c r="F14" s="570"/>
      <c r="G14" s="570"/>
      <c r="H14" s="570"/>
      <c r="I14" s="603" t="s">
        <v>124</v>
      </c>
      <c r="J14" s="603"/>
      <c r="K14" s="603"/>
      <c r="L14" s="603"/>
      <c r="M14" s="603"/>
      <c r="N14" s="83"/>
      <c r="O14" s="108"/>
      <c r="P14" s="604">
        <v>703</v>
      </c>
      <c r="Q14" s="604"/>
      <c r="R14" s="604"/>
      <c r="S14" s="604"/>
      <c r="T14" s="116"/>
      <c r="U14" s="95"/>
      <c r="V14" s="95"/>
      <c r="W14" s="604">
        <v>641</v>
      </c>
      <c r="X14" s="604"/>
      <c r="Y14" s="604"/>
      <c r="Z14" s="604"/>
      <c r="AA14" s="113"/>
      <c r="AB14" s="113"/>
      <c r="AC14" s="113"/>
      <c r="AD14" s="604">
        <v>689</v>
      </c>
      <c r="AE14" s="604"/>
      <c r="AF14" s="604"/>
      <c r="AG14" s="604"/>
      <c r="AH14" s="95"/>
      <c r="AI14" s="95"/>
      <c r="AJ14" s="95"/>
      <c r="AK14" s="604">
        <v>697</v>
      </c>
      <c r="AL14" s="604"/>
      <c r="AM14" s="604"/>
      <c r="AN14" s="604"/>
      <c r="AO14" s="113"/>
      <c r="AP14" s="113"/>
      <c r="AQ14" s="113"/>
      <c r="AR14" s="605">
        <v>651</v>
      </c>
      <c r="AS14" s="605"/>
      <c r="AT14" s="605"/>
      <c r="AU14" s="605"/>
      <c r="AV14" s="95"/>
      <c r="AW14" s="95"/>
      <c r="AX14" s="95"/>
    </row>
    <row r="15" spans="1:50" ht="30" customHeight="1" x14ac:dyDescent="0.15">
      <c r="A15" s="95"/>
      <c r="B15" s="606" t="s">
        <v>324</v>
      </c>
      <c r="C15" s="606"/>
      <c r="D15" s="606"/>
      <c r="E15" s="606"/>
      <c r="F15" s="606"/>
      <c r="G15" s="606"/>
      <c r="H15" s="606"/>
      <c r="I15" s="603" t="s">
        <v>124</v>
      </c>
      <c r="J15" s="603"/>
      <c r="K15" s="603"/>
      <c r="L15" s="603"/>
      <c r="M15" s="603"/>
      <c r="N15" s="83"/>
      <c r="O15" s="109"/>
      <c r="P15" s="604">
        <v>1702</v>
      </c>
      <c r="Q15" s="604"/>
      <c r="R15" s="604"/>
      <c r="S15" s="604"/>
      <c r="T15" s="116"/>
      <c r="U15" s="95"/>
      <c r="V15" s="95"/>
      <c r="W15" s="604">
        <v>1573</v>
      </c>
      <c r="X15" s="604"/>
      <c r="Y15" s="604"/>
      <c r="Z15" s="604"/>
      <c r="AA15" s="113"/>
      <c r="AB15" s="113"/>
      <c r="AC15" s="113"/>
      <c r="AD15" s="604">
        <v>1908</v>
      </c>
      <c r="AE15" s="604"/>
      <c r="AF15" s="604"/>
      <c r="AG15" s="604"/>
      <c r="AH15" s="95"/>
      <c r="AI15" s="95"/>
      <c r="AJ15" s="95"/>
      <c r="AK15" s="604">
        <v>1845</v>
      </c>
      <c r="AL15" s="604"/>
      <c r="AM15" s="604"/>
      <c r="AN15" s="604"/>
      <c r="AO15" s="113"/>
      <c r="AP15" s="113"/>
      <c r="AQ15" s="113"/>
      <c r="AR15" s="605">
        <v>1858</v>
      </c>
      <c r="AS15" s="605"/>
      <c r="AT15" s="605"/>
      <c r="AU15" s="605"/>
      <c r="AV15" s="95"/>
      <c r="AW15" s="95"/>
      <c r="AX15" s="95"/>
    </row>
    <row r="16" spans="1:50" ht="3" customHeight="1" x14ac:dyDescent="0.15">
      <c r="A16" s="97"/>
      <c r="B16" s="100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5"/>
      <c r="O16" s="110"/>
      <c r="P16" s="114"/>
      <c r="Q16" s="114"/>
      <c r="R16" s="114"/>
      <c r="S16" s="114"/>
      <c r="T16" s="114"/>
      <c r="U16" s="114"/>
      <c r="V16" s="114"/>
      <c r="W16" s="118"/>
      <c r="X16" s="118"/>
      <c r="Y16" s="118"/>
      <c r="Z16" s="118"/>
      <c r="AA16" s="114"/>
      <c r="AB16" s="97"/>
      <c r="AC16" s="119"/>
      <c r="AD16" s="118"/>
      <c r="AE16" s="118"/>
      <c r="AF16" s="118"/>
      <c r="AG16" s="118"/>
      <c r="AH16" s="114"/>
      <c r="AI16" s="97"/>
      <c r="AJ16" s="97"/>
      <c r="AK16" s="120"/>
      <c r="AL16" s="120"/>
      <c r="AM16" s="120"/>
      <c r="AN16" s="120"/>
      <c r="AO16" s="118"/>
      <c r="AP16" s="118"/>
      <c r="AQ16" s="118"/>
      <c r="AR16" s="121"/>
      <c r="AS16" s="121"/>
      <c r="AT16" s="121"/>
      <c r="AU16" s="121"/>
      <c r="AV16" s="97"/>
      <c r="AW16" s="97"/>
      <c r="AX16" s="97"/>
    </row>
    <row r="17" spans="1:54" ht="4.5" customHeight="1" x14ac:dyDescent="0.15">
      <c r="A17" s="95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</row>
    <row r="18" spans="1:54" ht="12" customHeight="1" x14ac:dyDescent="0.1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607" t="s">
        <v>261</v>
      </c>
      <c r="AN18" s="608"/>
      <c r="AO18" s="608"/>
      <c r="AP18" s="608"/>
      <c r="AQ18" s="608"/>
      <c r="AR18" s="608"/>
      <c r="AS18" s="608"/>
      <c r="AT18" s="608"/>
      <c r="AU18" s="608"/>
      <c r="AV18" s="608"/>
      <c r="AW18" s="608"/>
      <c r="AX18" s="608"/>
    </row>
    <row r="19" spans="1:54" ht="12" customHeight="1" x14ac:dyDescent="0.15"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1:54" ht="12" customHeight="1" x14ac:dyDescent="0.15"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</row>
    <row r="22" spans="1:54" ht="15" customHeight="1" x14ac:dyDescent="0.15">
      <c r="A22" s="3" t="s">
        <v>308</v>
      </c>
      <c r="AW22" s="2" t="s">
        <v>174</v>
      </c>
    </row>
    <row r="23" spans="1:54" ht="10.5" customHeight="1" x14ac:dyDescent="0.15">
      <c r="AQ23" s="7"/>
      <c r="AR23" s="7"/>
      <c r="AS23" s="7"/>
      <c r="AT23" s="7"/>
      <c r="AU23" s="7"/>
      <c r="AV23" s="7"/>
      <c r="AW23" s="7"/>
      <c r="AX23" s="7"/>
      <c r="AY23" s="7"/>
    </row>
    <row r="24" spans="1:54" ht="20.100000000000001" customHeight="1" x14ac:dyDescent="0.15">
      <c r="A24" s="398" t="s">
        <v>355</v>
      </c>
      <c r="B24" s="398"/>
      <c r="C24" s="398"/>
      <c r="D24" s="398"/>
      <c r="E24" s="398"/>
      <c r="F24" s="398"/>
      <c r="G24" s="398"/>
      <c r="H24" s="399"/>
      <c r="I24" s="397" t="s">
        <v>357</v>
      </c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98"/>
      <c r="AB24" s="398"/>
      <c r="AC24" s="398"/>
      <c r="AD24" s="398"/>
      <c r="AE24" s="398"/>
      <c r="AF24" s="398"/>
      <c r="AG24" s="398"/>
      <c r="AH24" s="398"/>
      <c r="AI24" s="398"/>
      <c r="AJ24" s="398"/>
      <c r="AK24" s="398"/>
      <c r="AL24" s="398"/>
      <c r="AM24" s="398"/>
      <c r="AN24" s="398"/>
      <c r="AO24" s="398"/>
      <c r="AP24" s="398"/>
      <c r="AQ24" s="609"/>
      <c r="AR24" s="609"/>
      <c r="AS24" s="609"/>
      <c r="AT24" s="609"/>
      <c r="AU24" s="609"/>
      <c r="AV24" s="609"/>
      <c r="AW24" s="609"/>
      <c r="AX24" s="609"/>
      <c r="AY24" s="609"/>
      <c r="AZ24" s="609"/>
      <c r="BA24" s="609"/>
      <c r="BB24" s="609"/>
    </row>
    <row r="25" spans="1:54" ht="20.100000000000001" customHeight="1" x14ac:dyDescent="0.15">
      <c r="A25" s="8"/>
      <c r="B25" s="383" t="s">
        <v>64</v>
      </c>
      <c r="C25" s="383"/>
      <c r="D25" s="383"/>
      <c r="E25" s="383">
        <v>29</v>
      </c>
      <c r="F25" s="383"/>
      <c r="G25" s="383"/>
      <c r="H25" s="102"/>
      <c r="I25" s="610">
        <v>51159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5"/>
      <c r="AF25" s="385"/>
      <c r="AG25" s="385"/>
      <c r="AH25" s="385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5"/>
      <c r="AW25" s="385"/>
      <c r="AX25" s="385"/>
      <c r="AY25" s="385"/>
      <c r="AZ25" s="385"/>
      <c r="BA25" s="385"/>
      <c r="BB25" s="385"/>
    </row>
    <row r="26" spans="1:54" ht="20.100000000000001" customHeight="1" x14ac:dyDescent="0.15">
      <c r="A26" s="8"/>
      <c r="B26" s="61"/>
      <c r="C26" s="61"/>
      <c r="D26" s="61"/>
      <c r="E26" s="383">
        <v>30</v>
      </c>
      <c r="F26" s="383"/>
      <c r="G26" s="383"/>
      <c r="H26" s="64"/>
      <c r="I26" s="610">
        <v>52697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  <c r="AC26" s="385"/>
      <c r="AD26" s="385"/>
      <c r="AE26" s="385"/>
      <c r="AF26" s="385"/>
      <c r="AG26" s="385"/>
      <c r="AH26" s="385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5"/>
      <c r="AW26" s="385"/>
      <c r="AX26" s="385"/>
      <c r="AY26" s="385"/>
      <c r="AZ26" s="385"/>
      <c r="BA26" s="385"/>
      <c r="BB26" s="385"/>
    </row>
    <row r="27" spans="1:54" ht="20.100000000000001" customHeight="1" x14ac:dyDescent="0.15">
      <c r="A27" s="8"/>
      <c r="B27" s="383" t="s">
        <v>65</v>
      </c>
      <c r="C27" s="383"/>
      <c r="D27" s="383"/>
      <c r="E27" s="383" t="s">
        <v>659</v>
      </c>
      <c r="F27" s="383"/>
      <c r="G27" s="383"/>
      <c r="H27" s="64"/>
      <c r="I27" s="610">
        <v>42252</v>
      </c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  <c r="AC27" s="385"/>
      <c r="AD27" s="385"/>
      <c r="AE27" s="385"/>
      <c r="AF27" s="385"/>
      <c r="AG27" s="385"/>
      <c r="AH27" s="385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5"/>
      <c r="AW27" s="385"/>
      <c r="AX27" s="385"/>
      <c r="AY27" s="385"/>
      <c r="AZ27" s="385"/>
      <c r="BA27" s="385"/>
      <c r="BB27" s="385"/>
    </row>
    <row r="28" spans="1:54" ht="20.100000000000001" customHeight="1" x14ac:dyDescent="0.15">
      <c r="A28" s="8"/>
      <c r="B28" s="383"/>
      <c r="C28" s="383"/>
      <c r="D28" s="383"/>
      <c r="E28" s="383">
        <v>2</v>
      </c>
      <c r="F28" s="383"/>
      <c r="G28" s="383"/>
      <c r="H28" s="64"/>
      <c r="I28" s="610">
        <v>45620</v>
      </c>
      <c r="J28" s="611"/>
      <c r="K28" s="611"/>
      <c r="L28" s="611"/>
      <c r="M28" s="611"/>
      <c r="N28" s="611"/>
      <c r="O28" s="611"/>
      <c r="P28" s="611"/>
      <c r="Q28" s="611"/>
      <c r="R28" s="611"/>
      <c r="S28" s="611"/>
      <c r="T28" s="611"/>
      <c r="U28" s="611"/>
      <c r="V28" s="611"/>
      <c r="W28" s="611"/>
      <c r="X28" s="611"/>
      <c r="Y28" s="611"/>
      <c r="Z28" s="611"/>
      <c r="AA28" s="611"/>
      <c r="AB28" s="611"/>
      <c r="AC28" s="611"/>
      <c r="AD28" s="611"/>
      <c r="AE28" s="611"/>
      <c r="AF28" s="611"/>
      <c r="AG28" s="611"/>
      <c r="AH28" s="611"/>
      <c r="AI28" s="611"/>
      <c r="AJ28" s="611"/>
      <c r="AK28" s="611"/>
      <c r="AL28" s="611"/>
      <c r="AM28" s="611"/>
      <c r="AN28" s="611"/>
      <c r="AO28" s="611"/>
      <c r="AP28" s="611"/>
      <c r="AQ28" s="611"/>
      <c r="AR28" s="611"/>
      <c r="AS28" s="611"/>
      <c r="AT28" s="611"/>
      <c r="AU28" s="611"/>
      <c r="AV28" s="611"/>
      <c r="AW28" s="611"/>
      <c r="AX28" s="611"/>
      <c r="AY28" s="611"/>
      <c r="AZ28" s="611"/>
      <c r="BA28" s="611"/>
      <c r="BB28" s="611"/>
    </row>
    <row r="29" spans="1:54" ht="20.100000000000001" customHeight="1" x14ac:dyDescent="0.15">
      <c r="A29" s="8"/>
      <c r="B29" s="383"/>
      <c r="C29" s="383"/>
      <c r="D29" s="383"/>
      <c r="E29" s="383">
        <v>3</v>
      </c>
      <c r="F29" s="383"/>
      <c r="G29" s="383"/>
      <c r="H29" s="64"/>
      <c r="I29" s="610">
        <v>56144</v>
      </c>
      <c r="J29" s="611"/>
      <c r="K29" s="611"/>
      <c r="L29" s="611"/>
      <c r="M29" s="611"/>
      <c r="N29" s="611"/>
      <c r="O29" s="611"/>
      <c r="P29" s="611"/>
      <c r="Q29" s="611"/>
      <c r="R29" s="611"/>
      <c r="S29" s="611"/>
      <c r="T29" s="611"/>
      <c r="U29" s="611"/>
      <c r="V29" s="611"/>
      <c r="W29" s="611"/>
      <c r="X29" s="611"/>
      <c r="Y29" s="611"/>
      <c r="Z29" s="611"/>
      <c r="AA29" s="611"/>
      <c r="AB29" s="611"/>
      <c r="AC29" s="611"/>
      <c r="AD29" s="611"/>
      <c r="AE29" s="611"/>
      <c r="AF29" s="611"/>
      <c r="AG29" s="611"/>
      <c r="AH29" s="611"/>
      <c r="AI29" s="611"/>
      <c r="AJ29" s="611"/>
      <c r="AK29" s="611"/>
      <c r="AL29" s="611"/>
      <c r="AM29" s="611"/>
      <c r="AN29" s="611"/>
      <c r="AO29" s="611"/>
      <c r="AP29" s="611"/>
      <c r="AQ29" s="611"/>
      <c r="AR29" s="611"/>
      <c r="AS29" s="611"/>
      <c r="AT29" s="611"/>
      <c r="AU29" s="611"/>
      <c r="AV29" s="611"/>
      <c r="AW29" s="611"/>
      <c r="AX29" s="611"/>
      <c r="AY29" s="611"/>
      <c r="AZ29" s="611"/>
      <c r="BA29" s="611"/>
      <c r="BB29" s="611"/>
    </row>
    <row r="30" spans="1:54" ht="20.100000000000001" customHeight="1" x14ac:dyDescent="0.15">
      <c r="A30" s="8"/>
      <c r="E30" s="383">
        <v>4</v>
      </c>
      <c r="F30" s="383"/>
      <c r="G30" s="383"/>
      <c r="H30" s="64"/>
      <c r="I30" s="610">
        <v>49342</v>
      </c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1"/>
      <c r="AE30" s="611"/>
      <c r="AF30" s="611"/>
      <c r="AG30" s="611"/>
      <c r="AH30" s="611"/>
      <c r="AI30" s="611"/>
      <c r="AJ30" s="611"/>
      <c r="AK30" s="611"/>
      <c r="AL30" s="611"/>
      <c r="AM30" s="611"/>
      <c r="AN30" s="611"/>
      <c r="AO30" s="611"/>
      <c r="AP30" s="611"/>
      <c r="AQ30" s="611"/>
      <c r="AR30" s="611"/>
      <c r="AS30" s="611"/>
      <c r="AT30" s="611"/>
      <c r="AU30" s="611"/>
      <c r="AV30" s="611"/>
      <c r="AW30" s="611"/>
      <c r="AX30" s="611"/>
      <c r="AY30" s="611"/>
      <c r="AZ30" s="611"/>
      <c r="BA30" s="611"/>
      <c r="BB30" s="611"/>
    </row>
    <row r="31" spans="1:54" ht="20.100000000000001" customHeight="1" x14ac:dyDescent="0.15">
      <c r="A31" s="8"/>
      <c r="B31" s="61"/>
      <c r="C31" s="61"/>
      <c r="D31" s="61"/>
      <c r="E31" s="383">
        <v>5</v>
      </c>
      <c r="F31" s="383"/>
      <c r="G31" s="383"/>
      <c r="H31" s="64"/>
      <c r="I31" s="610">
        <v>44869</v>
      </c>
      <c r="J31" s="611"/>
      <c r="K31" s="611"/>
      <c r="L31" s="611"/>
      <c r="M31" s="611"/>
      <c r="N31" s="611"/>
      <c r="O31" s="611"/>
      <c r="P31" s="611"/>
      <c r="Q31" s="611"/>
      <c r="R31" s="611"/>
      <c r="S31" s="611"/>
      <c r="T31" s="611"/>
      <c r="U31" s="611"/>
      <c r="V31" s="611"/>
      <c r="W31" s="611"/>
      <c r="X31" s="611"/>
      <c r="Y31" s="611"/>
      <c r="Z31" s="611"/>
      <c r="AA31" s="611"/>
      <c r="AB31" s="611"/>
      <c r="AC31" s="611"/>
      <c r="AD31" s="611"/>
      <c r="AE31" s="611"/>
      <c r="AF31" s="611"/>
      <c r="AG31" s="611"/>
      <c r="AH31" s="611"/>
      <c r="AI31" s="611"/>
      <c r="AJ31" s="611"/>
      <c r="AK31" s="611"/>
      <c r="AL31" s="611"/>
      <c r="AM31" s="611"/>
      <c r="AN31" s="611"/>
      <c r="AO31" s="611"/>
      <c r="AP31" s="611"/>
      <c r="AQ31" s="611"/>
      <c r="AR31" s="611"/>
      <c r="AS31" s="611"/>
      <c r="AT31" s="611"/>
      <c r="AU31" s="611"/>
      <c r="AV31" s="611"/>
      <c r="AW31" s="611"/>
      <c r="AX31" s="611"/>
      <c r="AY31" s="611"/>
      <c r="AZ31" s="611"/>
      <c r="BA31" s="611"/>
      <c r="BB31" s="611"/>
    </row>
    <row r="32" spans="1:54" ht="3.75" customHeight="1" x14ac:dyDescent="0.15">
      <c r="A32" s="9"/>
      <c r="B32" s="101"/>
      <c r="C32" s="101"/>
      <c r="D32" s="101"/>
      <c r="E32" s="9"/>
      <c r="F32" s="9"/>
      <c r="G32" s="9"/>
      <c r="H32" s="103"/>
      <c r="I32" s="104"/>
      <c r="J32" s="103"/>
      <c r="K32" s="103"/>
      <c r="L32" s="103"/>
      <c r="M32" s="103"/>
      <c r="N32" s="103"/>
      <c r="O32" s="111"/>
      <c r="P32" s="111"/>
      <c r="Q32" s="111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5"/>
      <c r="AI32" s="5"/>
      <c r="AJ32" s="5"/>
      <c r="AK32" s="5"/>
      <c r="AL32" s="5"/>
      <c r="AM32" s="5"/>
      <c r="AN32" s="5"/>
      <c r="AO32" s="5"/>
      <c r="AP32" s="5"/>
      <c r="AQ32" s="7"/>
      <c r="AR32" s="7"/>
      <c r="AS32" s="7"/>
      <c r="AT32" s="7"/>
    </row>
    <row r="33" spans="1:54" ht="10.15" customHeight="1" x14ac:dyDescent="0.15">
      <c r="A33" s="98"/>
      <c r="B33" s="98"/>
      <c r="C33" s="98"/>
      <c r="D33" s="98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98"/>
      <c r="AR33" s="98"/>
      <c r="AS33" s="98"/>
      <c r="AT33" s="98"/>
      <c r="AU33" s="98"/>
      <c r="AV33" s="98"/>
      <c r="AW33" s="98"/>
      <c r="AX33" s="98"/>
      <c r="AY33" s="98"/>
      <c r="AZ33" s="98"/>
      <c r="BA33" s="98"/>
      <c r="BB33" s="98"/>
    </row>
    <row r="34" spans="1:54" ht="29.1" customHeight="1" x14ac:dyDescent="0.15">
      <c r="A34" s="399" t="s">
        <v>684</v>
      </c>
      <c r="B34" s="559"/>
      <c r="C34" s="559"/>
      <c r="D34" s="559"/>
      <c r="E34" s="559"/>
      <c r="F34" s="559"/>
      <c r="G34" s="397" t="s">
        <v>361</v>
      </c>
      <c r="H34" s="398"/>
      <c r="I34" s="398"/>
      <c r="J34" s="399"/>
      <c r="K34" s="559" t="s">
        <v>362</v>
      </c>
      <c r="L34" s="559"/>
      <c r="M34" s="559"/>
      <c r="N34" s="559"/>
      <c r="O34" s="559" t="s">
        <v>363</v>
      </c>
      <c r="P34" s="559"/>
      <c r="Q34" s="559"/>
      <c r="R34" s="559"/>
      <c r="S34" s="559" t="s">
        <v>364</v>
      </c>
      <c r="T34" s="559"/>
      <c r="U34" s="559"/>
      <c r="V34" s="559"/>
      <c r="W34" s="559" t="s">
        <v>367</v>
      </c>
      <c r="X34" s="559"/>
      <c r="Y34" s="559"/>
      <c r="Z34" s="559"/>
      <c r="AA34" s="559" t="s">
        <v>368</v>
      </c>
      <c r="AB34" s="559"/>
      <c r="AC34" s="559"/>
      <c r="AD34" s="559"/>
      <c r="AE34" s="559" t="s">
        <v>370</v>
      </c>
      <c r="AF34" s="559"/>
      <c r="AG34" s="559"/>
      <c r="AH34" s="559"/>
      <c r="AI34" s="559" t="s">
        <v>372</v>
      </c>
      <c r="AJ34" s="559"/>
      <c r="AK34" s="559"/>
      <c r="AL34" s="559"/>
      <c r="AM34" s="559" t="s">
        <v>373</v>
      </c>
      <c r="AN34" s="559"/>
      <c r="AO34" s="559"/>
      <c r="AP34" s="397"/>
      <c r="AQ34" s="559" t="s">
        <v>31</v>
      </c>
      <c r="AR34" s="559"/>
      <c r="AS34" s="559"/>
      <c r="AT34" s="397"/>
      <c r="AU34" s="559" t="s">
        <v>374</v>
      </c>
      <c r="AV34" s="559"/>
      <c r="AW34" s="559"/>
      <c r="AX34" s="397"/>
      <c r="AY34" s="559" t="s">
        <v>375</v>
      </c>
      <c r="AZ34" s="559"/>
      <c r="BA34" s="559"/>
      <c r="BB34" s="397"/>
    </row>
    <row r="35" spans="1:54" ht="29.1" customHeight="1" x14ac:dyDescent="0.15">
      <c r="A35" s="615" t="s">
        <v>318</v>
      </c>
      <c r="B35" s="615"/>
      <c r="C35" s="615"/>
      <c r="D35" s="615"/>
      <c r="E35" s="615"/>
      <c r="F35" s="615"/>
      <c r="G35" s="612">
        <v>4700</v>
      </c>
      <c r="H35" s="613"/>
      <c r="I35" s="613"/>
      <c r="J35" s="614"/>
      <c r="K35" s="612">
        <v>4520</v>
      </c>
      <c r="L35" s="613"/>
      <c r="M35" s="613"/>
      <c r="N35" s="614"/>
      <c r="O35" s="612">
        <v>3676</v>
      </c>
      <c r="P35" s="613"/>
      <c r="Q35" s="613"/>
      <c r="R35" s="614"/>
      <c r="S35" s="612">
        <v>2802</v>
      </c>
      <c r="T35" s="613"/>
      <c r="U35" s="613"/>
      <c r="V35" s="614"/>
      <c r="W35" s="612">
        <v>1348</v>
      </c>
      <c r="X35" s="613"/>
      <c r="Y35" s="613"/>
      <c r="Z35" s="614"/>
      <c r="AA35" s="613">
        <v>2926</v>
      </c>
      <c r="AB35" s="613"/>
      <c r="AC35" s="613"/>
      <c r="AD35" s="614"/>
      <c r="AE35" s="613">
        <v>4483</v>
      </c>
      <c r="AF35" s="613"/>
      <c r="AG35" s="613"/>
      <c r="AH35" s="613"/>
      <c r="AI35" s="612">
        <v>4900</v>
      </c>
      <c r="AJ35" s="613"/>
      <c r="AK35" s="613"/>
      <c r="AL35" s="614"/>
      <c r="AM35" s="612">
        <v>4440</v>
      </c>
      <c r="AN35" s="613"/>
      <c r="AO35" s="613"/>
      <c r="AP35" s="614"/>
      <c r="AQ35" s="613">
        <v>3981</v>
      </c>
      <c r="AR35" s="613"/>
      <c r="AS35" s="613"/>
      <c r="AT35" s="613"/>
      <c r="AU35" s="612">
        <v>3198</v>
      </c>
      <c r="AV35" s="613"/>
      <c r="AW35" s="613"/>
      <c r="AX35" s="614"/>
      <c r="AY35" s="612">
        <v>3895</v>
      </c>
      <c r="AZ35" s="613"/>
      <c r="BA35" s="613"/>
      <c r="BB35" s="613"/>
    </row>
    <row r="36" spans="1:54" ht="18.75" customHeight="1" x14ac:dyDescent="0.15">
      <c r="A36" s="7"/>
      <c r="B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379" t="s">
        <v>380</v>
      </c>
      <c r="AK36" s="379"/>
      <c r="AL36" s="379"/>
      <c r="AM36" s="379"/>
      <c r="AN36" s="379"/>
      <c r="AO36" s="379"/>
      <c r="AP36" s="379"/>
      <c r="AQ36" s="379"/>
      <c r="AR36" s="379"/>
      <c r="AS36" s="379"/>
      <c r="AT36" s="379"/>
      <c r="AU36" s="379"/>
      <c r="AV36" s="379"/>
      <c r="AW36" s="379"/>
      <c r="AX36" s="379"/>
      <c r="AY36" s="379"/>
      <c r="AZ36" s="379"/>
      <c r="BA36" s="379"/>
      <c r="BB36" s="379"/>
    </row>
    <row r="37" spans="1:54" ht="18.75" customHeight="1" x14ac:dyDescent="0.15"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</row>
    <row r="38" spans="1:54" ht="18.75" customHeight="1" x14ac:dyDescent="0.15"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</row>
    <row r="39" spans="1:54" ht="3.75" customHeight="1" x14ac:dyDescent="0.15"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</row>
    <row r="40" spans="1:54" ht="4.5" customHeight="1" x14ac:dyDescent="0.15"/>
    <row r="41" spans="1:54" ht="23.25" customHeight="1" x14ac:dyDescent="0.15">
      <c r="A41" s="3" t="s">
        <v>197</v>
      </c>
      <c r="AW41" s="2" t="s">
        <v>174</v>
      </c>
    </row>
    <row r="42" spans="1:54" ht="11.25" customHeight="1" x14ac:dyDescent="0.15">
      <c r="AQ42" s="7"/>
      <c r="AR42" s="7"/>
      <c r="AS42" s="7"/>
      <c r="AT42" s="7"/>
      <c r="AU42" s="7"/>
      <c r="AV42" s="7"/>
      <c r="AW42" s="7"/>
      <c r="AX42" s="7"/>
      <c r="AY42" s="7"/>
    </row>
    <row r="43" spans="1:54" ht="20.100000000000001" customHeight="1" x14ac:dyDescent="0.15">
      <c r="A43" s="398" t="s">
        <v>355</v>
      </c>
      <c r="B43" s="398"/>
      <c r="C43" s="398"/>
      <c r="D43" s="398"/>
      <c r="E43" s="398"/>
      <c r="F43" s="398"/>
      <c r="G43" s="398"/>
      <c r="H43" s="399"/>
      <c r="I43" s="397" t="s">
        <v>357</v>
      </c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  <c r="AC43" s="398"/>
      <c r="AD43" s="398"/>
      <c r="AE43" s="398"/>
      <c r="AF43" s="398"/>
      <c r="AG43" s="398"/>
      <c r="AH43" s="398"/>
      <c r="AI43" s="398"/>
      <c r="AJ43" s="398"/>
      <c r="AK43" s="398"/>
      <c r="AL43" s="398"/>
      <c r="AM43" s="398"/>
      <c r="AN43" s="398"/>
      <c r="AO43" s="398"/>
      <c r="AP43" s="398"/>
      <c r="AQ43" s="609"/>
      <c r="AR43" s="609"/>
      <c r="AS43" s="609"/>
      <c r="AT43" s="609"/>
      <c r="AU43" s="609"/>
      <c r="AV43" s="609"/>
      <c r="AW43" s="609"/>
      <c r="AX43" s="609"/>
      <c r="AY43" s="609"/>
      <c r="AZ43" s="609"/>
      <c r="BA43" s="609"/>
      <c r="BB43" s="609"/>
    </row>
    <row r="44" spans="1:54" ht="20.100000000000001" customHeight="1" x14ac:dyDescent="0.15">
      <c r="A44" s="8"/>
      <c r="B44" s="383" t="s">
        <v>661</v>
      </c>
      <c r="C44" s="383"/>
      <c r="D44" s="383"/>
      <c r="E44" s="383" t="s">
        <v>659</v>
      </c>
      <c r="F44" s="383"/>
      <c r="G44" s="383"/>
      <c r="H44" s="64"/>
      <c r="I44" s="610">
        <v>4312</v>
      </c>
      <c r="J44" s="611"/>
      <c r="K44" s="611"/>
      <c r="L44" s="611"/>
      <c r="M44" s="611"/>
      <c r="N44" s="611"/>
      <c r="O44" s="611"/>
      <c r="P44" s="611"/>
      <c r="Q44" s="611"/>
      <c r="R44" s="611"/>
      <c r="S44" s="611"/>
      <c r="T44" s="611"/>
      <c r="U44" s="611"/>
      <c r="V44" s="611"/>
      <c r="W44" s="611"/>
      <c r="X44" s="611"/>
      <c r="Y44" s="611"/>
      <c r="Z44" s="611"/>
      <c r="AA44" s="611"/>
      <c r="AB44" s="611"/>
      <c r="AC44" s="611"/>
      <c r="AD44" s="611"/>
      <c r="AE44" s="611"/>
      <c r="AF44" s="611"/>
      <c r="AG44" s="611"/>
      <c r="AH44" s="611"/>
      <c r="AI44" s="611"/>
      <c r="AJ44" s="611"/>
      <c r="AK44" s="611"/>
      <c r="AL44" s="611"/>
      <c r="AM44" s="611"/>
      <c r="AN44" s="611"/>
      <c r="AO44" s="611"/>
      <c r="AP44" s="611"/>
      <c r="AQ44" s="611"/>
      <c r="AR44" s="611"/>
      <c r="AS44" s="611"/>
      <c r="AT44" s="611"/>
      <c r="AU44" s="611"/>
      <c r="AV44" s="611"/>
      <c r="AW44" s="611"/>
      <c r="AX44" s="611"/>
      <c r="AY44" s="611"/>
      <c r="AZ44" s="611"/>
      <c r="BA44" s="611"/>
      <c r="BB44" s="611"/>
    </row>
    <row r="45" spans="1:54" ht="20.100000000000001" customHeight="1" x14ac:dyDescent="0.15">
      <c r="A45" s="8"/>
      <c r="B45" s="383"/>
      <c r="C45" s="383"/>
      <c r="D45" s="383"/>
      <c r="E45" s="383">
        <v>2</v>
      </c>
      <c r="F45" s="383"/>
      <c r="G45" s="383"/>
      <c r="H45" s="64"/>
      <c r="I45" s="610">
        <v>3560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5"/>
      <c r="AF45" s="385"/>
      <c r="AG45" s="385"/>
      <c r="AH45" s="385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5"/>
      <c r="AW45" s="385"/>
      <c r="AX45" s="385"/>
      <c r="AY45" s="385"/>
      <c r="AZ45" s="385"/>
      <c r="BA45" s="385"/>
      <c r="BB45" s="385"/>
    </row>
    <row r="46" spans="1:54" ht="20.100000000000001" customHeight="1" x14ac:dyDescent="0.15">
      <c r="A46" s="8"/>
      <c r="B46" s="383"/>
      <c r="C46" s="383"/>
      <c r="D46" s="383"/>
      <c r="E46" s="383">
        <v>3</v>
      </c>
      <c r="F46" s="383"/>
      <c r="G46" s="383"/>
      <c r="H46" s="64"/>
      <c r="I46" s="610">
        <v>5974</v>
      </c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5"/>
      <c r="AF46" s="385"/>
      <c r="AG46" s="385"/>
      <c r="AH46" s="385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5"/>
      <c r="AW46" s="385"/>
      <c r="AX46" s="385"/>
      <c r="AY46" s="385"/>
      <c r="AZ46" s="385"/>
      <c r="BA46" s="385"/>
      <c r="BB46" s="385"/>
    </row>
    <row r="47" spans="1:54" ht="20.100000000000001" customHeight="1" x14ac:dyDescent="0.15">
      <c r="A47" s="8"/>
      <c r="E47" s="383">
        <v>4</v>
      </c>
      <c r="F47" s="383"/>
      <c r="G47" s="383"/>
      <c r="H47" s="64"/>
      <c r="I47" s="610">
        <v>4934</v>
      </c>
      <c r="J47" s="611"/>
      <c r="K47" s="611"/>
      <c r="L47" s="611"/>
      <c r="M47" s="611"/>
      <c r="N47" s="611"/>
      <c r="O47" s="611"/>
      <c r="P47" s="611"/>
      <c r="Q47" s="611"/>
      <c r="R47" s="611"/>
      <c r="S47" s="611"/>
      <c r="T47" s="611"/>
      <c r="U47" s="611"/>
      <c r="V47" s="611"/>
      <c r="W47" s="611"/>
      <c r="X47" s="611"/>
      <c r="Y47" s="611"/>
      <c r="Z47" s="611"/>
      <c r="AA47" s="611"/>
      <c r="AB47" s="611"/>
      <c r="AC47" s="611"/>
      <c r="AD47" s="611"/>
      <c r="AE47" s="611"/>
      <c r="AF47" s="611"/>
      <c r="AG47" s="611"/>
      <c r="AH47" s="611"/>
      <c r="AI47" s="611"/>
      <c r="AJ47" s="611"/>
      <c r="AK47" s="611"/>
      <c r="AL47" s="611"/>
      <c r="AM47" s="611"/>
      <c r="AN47" s="611"/>
      <c r="AO47" s="611"/>
      <c r="AP47" s="611"/>
      <c r="AQ47" s="611"/>
      <c r="AR47" s="611"/>
      <c r="AS47" s="611"/>
      <c r="AT47" s="611"/>
      <c r="AU47" s="611"/>
      <c r="AV47" s="611"/>
      <c r="AW47" s="611"/>
      <c r="AX47" s="611"/>
      <c r="AY47" s="611"/>
      <c r="AZ47" s="611"/>
      <c r="BA47" s="611"/>
      <c r="BB47" s="611"/>
    </row>
    <row r="48" spans="1:54" ht="20.100000000000001" customHeight="1" x14ac:dyDescent="0.15">
      <c r="A48" s="8"/>
      <c r="B48" s="61"/>
      <c r="C48" s="61"/>
      <c r="D48" s="61"/>
      <c r="E48" s="383">
        <v>5</v>
      </c>
      <c r="F48" s="383"/>
      <c r="G48" s="383"/>
      <c r="H48" s="64"/>
      <c r="I48" s="610">
        <v>3629</v>
      </c>
      <c r="J48" s="611"/>
      <c r="K48" s="611"/>
      <c r="L48" s="611"/>
      <c r="M48" s="611"/>
      <c r="N48" s="611"/>
      <c r="O48" s="611"/>
      <c r="P48" s="611"/>
      <c r="Q48" s="611"/>
      <c r="R48" s="611"/>
      <c r="S48" s="611"/>
      <c r="T48" s="611"/>
      <c r="U48" s="611"/>
      <c r="V48" s="611"/>
      <c r="W48" s="611"/>
      <c r="X48" s="611"/>
      <c r="Y48" s="611"/>
      <c r="Z48" s="611"/>
      <c r="AA48" s="611"/>
      <c r="AB48" s="611"/>
      <c r="AC48" s="611"/>
      <c r="AD48" s="611"/>
      <c r="AE48" s="611"/>
      <c r="AF48" s="611"/>
      <c r="AG48" s="611"/>
      <c r="AH48" s="611"/>
      <c r="AI48" s="611"/>
      <c r="AJ48" s="611"/>
      <c r="AK48" s="611"/>
      <c r="AL48" s="611"/>
      <c r="AM48" s="611"/>
      <c r="AN48" s="611"/>
      <c r="AO48" s="611"/>
      <c r="AP48" s="611"/>
      <c r="AQ48" s="611"/>
      <c r="AR48" s="611"/>
      <c r="AS48" s="611"/>
      <c r="AT48" s="611"/>
      <c r="AU48" s="611"/>
      <c r="AV48" s="611"/>
      <c r="AW48" s="611"/>
      <c r="AX48" s="611"/>
      <c r="AY48" s="611"/>
      <c r="AZ48" s="611"/>
      <c r="BA48" s="611"/>
      <c r="BB48" s="611"/>
    </row>
    <row r="49" spans="1:54" ht="5.25" customHeight="1" x14ac:dyDescent="0.15">
      <c r="A49" s="9"/>
      <c r="B49" s="101"/>
      <c r="C49" s="101"/>
      <c r="D49" s="101"/>
      <c r="E49" s="9"/>
      <c r="F49" s="9"/>
      <c r="G49" s="9"/>
      <c r="H49" s="103"/>
      <c r="I49" s="104"/>
      <c r="J49" s="103"/>
      <c r="K49" s="103"/>
      <c r="L49" s="103"/>
      <c r="M49" s="103"/>
      <c r="N49" s="103"/>
      <c r="O49" s="111"/>
      <c r="P49" s="111"/>
      <c r="Q49" s="111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5"/>
      <c r="AI49" s="5"/>
      <c r="AJ49" s="5"/>
      <c r="AK49" s="5"/>
      <c r="AL49" s="5"/>
      <c r="AM49" s="5"/>
      <c r="AN49" s="5"/>
      <c r="AO49" s="5"/>
      <c r="AP49" s="5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</row>
    <row r="50" spans="1:54" ht="10.9" customHeight="1" x14ac:dyDescent="0.15">
      <c r="A50" s="98"/>
      <c r="B50" s="98"/>
      <c r="C50" s="98"/>
      <c r="D50" s="98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</row>
    <row r="51" spans="1:54" ht="24.95" customHeight="1" x14ac:dyDescent="0.15">
      <c r="A51" s="399" t="s">
        <v>684</v>
      </c>
      <c r="B51" s="559"/>
      <c r="C51" s="559"/>
      <c r="D51" s="559"/>
      <c r="E51" s="559"/>
      <c r="F51" s="559"/>
      <c r="G51" s="559" t="s">
        <v>361</v>
      </c>
      <c r="H51" s="559"/>
      <c r="I51" s="559"/>
      <c r="J51" s="559"/>
      <c r="K51" s="559" t="s">
        <v>362</v>
      </c>
      <c r="L51" s="559"/>
      <c r="M51" s="559"/>
      <c r="N51" s="559"/>
      <c r="O51" s="559" t="s">
        <v>363</v>
      </c>
      <c r="P51" s="559"/>
      <c r="Q51" s="559"/>
      <c r="R51" s="559"/>
      <c r="S51" s="559" t="s">
        <v>364</v>
      </c>
      <c r="T51" s="559"/>
      <c r="U51" s="559"/>
      <c r="V51" s="559"/>
      <c r="W51" s="559" t="s">
        <v>367</v>
      </c>
      <c r="X51" s="559"/>
      <c r="Y51" s="559"/>
      <c r="Z51" s="559"/>
      <c r="AA51" s="559" t="s">
        <v>368</v>
      </c>
      <c r="AB51" s="559"/>
      <c r="AC51" s="559"/>
      <c r="AD51" s="559"/>
      <c r="AE51" s="559" t="s">
        <v>370</v>
      </c>
      <c r="AF51" s="559"/>
      <c r="AG51" s="559"/>
      <c r="AH51" s="559"/>
      <c r="AI51" s="559" t="s">
        <v>372</v>
      </c>
      <c r="AJ51" s="559"/>
      <c r="AK51" s="559"/>
      <c r="AL51" s="559"/>
      <c r="AM51" s="559" t="s">
        <v>373</v>
      </c>
      <c r="AN51" s="559"/>
      <c r="AO51" s="559"/>
      <c r="AP51" s="397"/>
      <c r="AQ51" s="559" t="s">
        <v>31</v>
      </c>
      <c r="AR51" s="559"/>
      <c r="AS51" s="559"/>
      <c r="AT51" s="397"/>
      <c r="AU51" s="559" t="s">
        <v>374</v>
      </c>
      <c r="AV51" s="559"/>
      <c r="AW51" s="559"/>
      <c r="AX51" s="397"/>
      <c r="AY51" s="559" t="s">
        <v>375</v>
      </c>
      <c r="AZ51" s="559"/>
      <c r="BA51" s="559"/>
      <c r="BB51" s="397"/>
    </row>
    <row r="52" spans="1:54" ht="24.95" customHeight="1" x14ac:dyDescent="0.15">
      <c r="A52" s="616" t="s">
        <v>318</v>
      </c>
      <c r="B52" s="616"/>
      <c r="C52" s="616"/>
      <c r="D52" s="616"/>
      <c r="E52" s="616"/>
      <c r="F52" s="617"/>
      <c r="G52" s="613">
        <v>350</v>
      </c>
      <c r="H52" s="613"/>
      <c r="I52" s="613"/>
      <c r="J52" s="613"/>
      <c r="K52" s="612">
        <v>411</v>
      </c>
      <c r="L52" s="613"/>
      <c r="M52" s="613"/>
      <c r="N52" s="613"/>
      <c r="O52" s="612">
        <v>347</v>
      </c>
      <c r="P52" s="613"/>
      <c r="Q52" s="613"/>
      <c r="R52" s="614"/>
      <c r="S52" s="613">
        <v>302</v>
      </c>
      <c r="T52" s="613"/>
      <c r="U52" s="613"/>
      <c r="V52" s="613"/>
      <c r="W52" s="612">
        <v>306</v>
      </c>
      <c r="X52" s="613"/>
      <c r="Y52" s="613"/>
      <c r="Z52" s="614"/>
      <c r="AA52" s="612">
        <v>271</v>
      </c>
      <c r="AB52" s="613"/>
      <c r="AC52" s="613"/>
      <c r="AD52" s="614"/>
      <c r="AE52" s="613">
        <v>265</v>
      </c>
      <c r="AF52" s="613"/>
      <c r="AG52" s="613"/>
      <c r="AH52" s="613"/>
      <c r="AI52" s="612">
        <v>315</v>
      </c>
      <c r="AJ52" s="613"/>
      <c r="AK52" s="613"/>
      <c r="AL52" s="613"/>
      <c r="AM52" s="612">
        <v>284</v>
      </c>
      <c r="AN52" s="613"/>
      <c r="AO52" s="613"/>
      <c r="AP52" s="613"/>
      <c r="AQ52" s="612">
        <v>238</v>
      </c>
      <c r="AR52" s="613"/>
      <c r="AS52" s="613"/>
      <c r="AT52" s="614"/>
      <c r="AU52" s="612">
        <v>228</v>
      </c>
      <c r="AV52" s="613"/>
      <c r="AW52" s="613"/>
      <c r="AX52" s="614"/>
      <c r="AY52" s="613">
        <v>312</v>
      </c>
      <c r="AZ52" s="613"/>
      <c r="BA52" s="613"/>
      <c r="BB52" s="613"/>
    </row>
    <row r="53" spans="1:54" ht="18.75" customHeight="1" x14ac:dyDescent="0.15">
      <c r="AJ53" s="379" t="s">
        <v>380</v>
      </c>
      <c r="AK53" s="379"/>
      <c r="AL53" s="379"/>
      <c r="AM53" s="379"/>
      <c r="AN53" s="379"/>
      <c r="AO53" s="379"/>
      <c r="AP53" s="379"/>
      <c r="AQ53" s="379"/>
      <c r="AR53" s="379"/>
      <c r="AS53" s="379"/>
      <c r="AT53" s="379"/>
      <c r="AU53" s="379"/>
      <c r="AV53" s="379"/>
      <c r="AW53" s="379"/>
      <c r="AX53" s="379"/>
      <c r="AY53" s="379"/>
      <c r="AZ53" s="379"/>
      <c r="BA53" s="379"/>
      <c r="BB53" s="379"/>
    </row>
    <row r="54" spans="1:54" ht="5.25" customHeight="1" x14ac:dyDescent="0.15">
      <c r="A54" s="7"/>
      <c r="B54" s="62"/>
      <c r="C54" s="62"/>
      <c r="D54" s="62"/>
      <c r="E54" s="62"/>
      <c r="F54" s="62"/>
      <c r="G54" s="62"/>
      <c r="H54" s="7"/>
      <c r="I54" s="7"/>
      <c r="J54" s="22"/>
      <c r="K54" s="22"/>
      <c r="L54" s="22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4"/>
      <c r="AC54" s="4"/>
      <c r="AD54" s="4"/>
      <c r="AE54" s="7"/>
      <c r="AF54" s="7"/>
      <c r="AG54" s="7"/>
      <c r="AH54" s="7"/>
      <c r="AI54" s="7"/>
      <c r="AJ54" s="7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4" ht="6.75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</row>
    <row r="56" spans="1:54" ht="12" customHeight="1" x14ac:dyDescent="0.15">
      <c r="AP56" s="19"/>
      <c r="AQ56" s="36"/>
      <c r="AR56" s="19"/>
      <c r="AS56" s="19"/>
      <c r="AT56" s="19"/>
      <c r="AU56" s="19"/>
    </row>
  </sheetData>
  <mergeCells count="159">
    <mergeCell ref="AM52:AP52"/>
    <mergeCell ref="AQ52:AT52"/>
    <mergeCell ref="AU52:AX52"/>
    <mergeCell ref="AY52:BB52"/>
    <mergeCell ref="AJ53:BB53"/>
    <mergeCell ref="A52:F52"/>
    <mergeCell ref="G52:J52"/>
    <mergeCell ref="K52:N52"/>
    <mergeCell ref="O52:R52"/>
    <mergeCell ref="S52:V52"/>
    <mergeCell ref="W52:Z52"/>
    <mergeCell ref="AA52:AD52"/>
    <mergeCell ref="AE52:AH52"/>
    <mergeCell ref="AI52:AL52"/>
    <mergeCell ref="B46:D46"/>
    <mergeCell ref="E46:G46"/>
    <mergeCell ref="I46:BB46"/>
    <mergeCell ref="E47:G47"/>
    <mergeCell ref="I47:BB47"/>
    <mergeCell ref="E48:G48"/>
    <mergeCell ref="I48:BB48"/>
    <mergeCell ref="A51:F51"/>
    <mergeCell ref="G51:J51"/>
    <mergeCell ref="K51:N51"/>
    <mergeCell ref="O51:R51"/>
    <mergeCell ref="S51:V51"/>
    <mergeCell ref="W51:Z51"/>
    <mergeCell ref="AA51:AD51"/>
    <mergeCell ref="AE51:AH51"/>
    <mergeCell ref="AI51:AL51"/>
    <mergeCell ref="AM51:AP51"/>
    <mergeCell ref="AQ51:AT51"/>
    <mergeCell ref="AU51:AX51"/>
    <mergeCell ref="AY51:BB51"/>
    <mergeCell ref="AJ36:BB36"/>
    <mergeCell ref="A43:H43"/>
    <mergeCell ref="I43:BB43"/>
    <mergeCell ref="B44:D44"/>
    <mergeCell ref="E44:G44"/>
    <mergeCell ref="I44:BB44"/>
    <mergeCell ref="B45:D45"/>
    <mergeCell ref="E45:G45"/>
    <mergeCell ref="I45:BB45"/>
    <mergeCell ref="AM35:AP35"/>
    <mergeCell ref="AQ35:AT35"/>
    <mergeCell ref="AU35:AX35"/>
    <mergeCell ref="AY35:BB35"/>
    <mergeCell ref="A34:F34"/>
    <mergeCell ref="G34:J34"/>
    <mergeCell ref="K34:N34"/>
    <mergeCell ref="O34:R34"/>
    <mergeCell ref="S34:V34"/>
    <mergeCell ref="W34:Z34"/>
    <mergeCell ref="AA34:AD34"/>
    <mergeCell ref="A35:F35"/>
    <mergeCell ref="G35:J35"/>
    <mergeCell ref="K35:N35"/>
    <mergeCell ref="O35:R35"/>
    <mergeCell ref="S35:V35"/>
    <mergeCell ref="W35:Z35"/>
    <mergeCell ref="AA35:AD35"/>
    <mergeCell ref="AE35:AH35"/>
    <mergeCell ref="AI35:AL35"/>
    <mergeCell ref="AE34:AH34"/>
    <mergeCell ref="AI34:AL34"/>
    <mergeCell ref="AM34:AP34"/>
    <mergeCell ref="AQ34:AT34"/>
    <mergeCell ref="AU34:AX34"/>
    <mergeCell ref="AY34:BB34"/>
    <mergeCell ref="AM18:AX18"/>
    <mergeCell ref="A24:H24"/>
    <mergeCell ref="I24:BB24"/>
    <mergeCell ref="B25:D25"/>
    <mergeCell ref="E25:G25"/>
    <mergeCell ref="I25:BB25"/>
    <mergeCell ref="E26:G26"/>
    <mergeCell ref="I26:BB26"/>
    <mergeCell ref="B27:D27"/>
    <mergeCell ref="E27:G27"/>
    <mergeCell ref="I27:BB27"/>
    <mergeCell ref="B28:D28"/>
    <mergeCell ref="E28:G28"/>
    <mergeCell ref="I28:BB28"/>
    <mergeCell ref="B29:D29"/>
    <mergeCell ref="E29:G29"/>
    <mergeCell ref="I29:BB29"/>
    <mergeCell ref="E30:G30"/>
    <mergeCell ref="I30:BB30"/>
    <mergeCell ref="E31:G31"/>
    <mergeCell ref="I31:BB31"/>
    <mergeCell ref="B14:H14"/>
    <mergeCell ref="I14:M14"/>
    <mergeCell ref="P14:S14"/>
    <mergeCell ref="W14:Z14"/>
    <mergeCell ref="AD14:AG14"/>
    <mergeCell ref="AK14:AN14"/>
    <mergeCell ref="AR14:AU14"/>
    <mergeCell ref="B15:H15"/>
    <mergeCell ref="I15:M15"/>
    <mergeCell ref="P15:S15"/>
    <mergeCell ref="W15:Z15"/>
    <mergeCell ref="AD15:AG15"/>
    <mergeCell ref="AK15:AN15"/>
    <mergeCell ref="AR15:AU15"/>
    <mergeCell ref="B12:H12"/>
    <mergeCell ref="I12:M12"/>
    <mergeCell ref="P12:S12"/>
    <mergeCell ref="W12:Z12"/>
    <mergeCell ref="AD12:AG12"/>
    <mergeCell ref="AK12:AN12"/>
    <mergeCell ref="AR12:AU12"/>
    <mergeCell ref="B13:H13"/>
    <mergeCell ref="I13:M13"/>
    <mergeCell ref="P13:S13"/>
    <mergeCell ref="W13:Z13"/>
    <mergeCell ref="AD13:AG13"/>
    <mergeCell ref="AK13:AN13"/>
    <mergeCell ref="AR13:AU13"/>
    <mergeCell ref="B10:H10"/>
    <mergeCell ref="I10:M10"/>
    <mergeCell ref="P10:S10"/>
    <mergeCell ref="W10:Z10"/>
    <mergeCell ref="AD10:AG10"/>
    <mergeCell ref="AK10:AN10"/>
    <mergeCell ref="AR10:AU10"/>
    <mergeCell ref="B11:H11"/>
    <mergeCell ref="I11:M11"/>
    <mergeCell ref="P11:S11"/>
    <mergeCell ref="W11:Z11"/>
    <mergeCell ref="AD11:AG11"/>
    <mergeCell ref="AK11:AN11"/>
    <mergeCell ref="AR11:AU11"/>
    <mergeCell ref="B8:H8"/>
    <mergeCell ref="I8:M8"/>
    <mergeCell ref="P8:S8"/>
    <mergeCell ref="W8:Z8"/>
    <mergeCell ref="AD8:AG8"/>
    <mergeCell ref="AK8:AN8"/>
    <mergeCell ref="AR8:AU8"/>
    <mergeCell ref="B9:H9"/>
    <mergeCell ref="I9:M9"/>
    <mergeCell ref="P9:S9"/>
    <mergeCell ref="W9:Z9"/>
    <mergeCell ref="AD9:AG9"/>
    <mergeCell ref="AK9:AN9"/>
    <mergeCell ref="AR9:AU9"/>
    <mergeCell ref="AS2:AX2"/>
    <mergeCell ref="A4:N4"/>
    <mergeCell ref="O4:U4"/>
    <mergeCell ref="V4:AB4"/>
    <mergeCell ref="AC4:AI4"/>
    <mergeCell ref="AJ4:AP4"/>
    <mergeCell ref="AQ4:AW4"/>
    <mergeCell ref="B6:M6"/>
    <mergeCell ref="P6:S6"/>
    <mergeCell ref="W6:Z6"/>
    <mergeCell ref="AD6:AG6"/>
    <mergeCell ref="AK6:AN6"/>
    <mergeCell ref="AR6:AU6"/>
  </mergeCells>
  <phoneticPr fontId="19"/>
  <pageMargins left="0.78740157480314965" right="0.78740157480314965" top="0.78740157480314965" bottom="0.78740157480314965" header="0.51181102362204722" footer="0.51181102362204722"/>
  <pageSetup paperSize="9" scale="82" orientation="portrait" r:id="rId1"/>
  <headerFooter alignWithMargins="0">
    <oddFooter>&amp;C&amp;"ＭＳ 明朝,標準"&amp;12－&amp;A－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Y32"/>
  <sheetViews>
    <sheetView view="pageBreakPreview" zoomScale="93" zoomScaleSheetLayoutView="93" workbookViewId="0">
      <selection activeCell="AN29" sqref="AN29:AP29"/>
    </sheetView>
  </sheetViews>
  <sheetFormatPr defaultColWidth="9" defaultRowHeight="12" x14ac:dyDescent="0.15"/>
  <cols>
    <col min="1" max="1" width="1.25" style="2" customWidth="1"/>
    <col min="2" max="8" width="1.75" style="2" customWidth="1"/>
    <col min="9" max="13" width="2.375" style="2" customWidth="1"/>
    <col min="14" max="14" width="0.75" style="2" customWidth="1"/>
    <col min="15" max="51" width="1.625" style="2" customWidth="1"/>
    <col min="52" max="52" width="0.25" style="2" customWidth="1"/>
    <col min="53" max="59" width="1.75" style="2" customWidth="1"/>
    <col min="60" max="60" width="9" style="2" bestFit="1"/>
    <col min="61" max="16384" width="9" style="2"/>
  </cols>
  <sheetData>
    <row r="1" spans="1:51" ht="15" customHeight="1" x14ac:dyDescent="0.15">
      <c r="A1" s="3" t="s">
        <v>383</v>
      </c>
    </row>
    <row r="2" spans="1:51" ht="10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</row>
    <row r="3" spans="1:51" ht="18.75" customHeight="1" x14ac:dyDescent="0.15">
      <c r="A3" s="398" t="s">
        <v>386</v>
      </c>
      <c r="B3" s="398"/>
      <c r="C3" s="398"/>
      <c r="D3" s="398"/>
      <c r="E3" s="398"/>
      <c r="F3" s="398"/>
      <c r="G3" s="398"/>
      <c r="H3" s="399"/>
      <c r="I3" s="45"/>
      <c r="J3" s="45"/>
      <c r="K3" s="45"/>
      <c r="L3" s="45"/>
      <c r="M3" s="45" t="s">
        <v>285</v>
      </c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125"/>
      <c r="AA3" s="398" t="s">
        <v>388</v>
      </c>
      <c r="AB3" s="398"/>
      <c r="AC3" s="398"/>
      <c r="AD3" s="398"/>
      <c r="AE3" s="398"/>
      <c r="AF3" s="398"/>
      <c r="AG3" s="398"/>
      <c r="AH3" s="398"/>
      <c r="AI3" s="398"/>
      <c r="AJ3" s="398"/>
      <c r="AK3" s="398"/>
      <c r="AL3" s="398"/>
      <c r="AM3" s="398"/>
      <c r="AN3" s="398"/>
      <c r="AO3" s="398"/>
      <c r="AP3" s="398"/>
      <c r="AQ3" s="398"/>
      <c r="AR3" s="398"/>
      <c r="AS3" s="398"/>
      <c r="AT3" s="398"/>
      <c r="AU3" s="4"/>
      <c r="AV3" s="4"/>
      <c r="AW3" s="4"/>
      <c r="AX3" s="4"/>
      <c r="AY3" s="4"/>
    </row>
    <row r="4" spans="1:51" ht="18.75" customHeight="1" x14ac:dyDescent="0.15">
      <c r="A4" s="7"/>
      <c r="B4" s="383" t="s">
        <v>661</v>
      </c>
      <c r="C4" s="383"/>
      <c r="D4" s="383"/>
      <c r="E4" s="383" t="s">
        <v>659</v>
      </c>
      <c r="F4" s="383"/>
      <c r="G4" s="7"/>
      <c r="H4" s="11"/>
      <c r="I4" s="7"/>
      <c r="J4" s="7"/>
      <c r="K4" s="7"/>
      <c r="L4" s="7"/>
      <c r="M4" s="7"/>
      <c r="N4" s="7"/>
      <c r="O4" s="387">
        <v>35</v>
      </c>
      <c r="P4" s="387"/>
      <c r="Q4" s="38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618">
        <v>719</v>
      </c>
      <c r="AI4" s="618"/>
      <c r="AJ4" s="618"/>
      <c r="AK4" s="618"/>
      <c r="AL4" s="618"/>
      <c r="AM4" s="7"/>
      <c r="AN4" s="7"/>
      <c r="AO4" s="7"/>
      <c r="AP4" s="7"/>
      <c r="AQ4" s="7"/>
      <c r="AR4" s="7"/>
      <c r="AS4" s="7"/>
      <c r="AT4" s="4"/>
      <c r="AU4" s="4"/>
      <c r="AV4" s="4"/>
      <c r="AW4" s="4"/>
      <c r="AX4" s="4"/>
      <c r="AY4" s="4"/>
    </row>
    <row r="5" spans="1:51" ht="18.75" customHeight="1" x14ac:dyDescent="0.15">
      <c r="A5" s="7"/>
      <c r="B5" s="383"/>
      <c r="C5" s="383"/>
      <c r="D5" s="383"/>
      <c r="E5" s="383">
        <v>2</v>
      </c>
      <c r="F5" s="383"/>
      <c r="G5" s="7"/>
      <c r="H5" s="11"/>
      <c r="I5" s="7"/>
      <c r="J5" s="7"/>
      <c r="K5" s="7"/>
      <c r="L5" s="7"/>
      <c r="M5" s="7"/>
      <c r="N5" s="7"/>
      <c r="O5" s="387">
        <v>36</v>
      </c>
      <c r="P5" s="387"/>
      <c r="Q5" s="38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618">
        <v>595</v>
      </c>
      <c r="AI5" s="618"/>
      <c r="AJ5" s="618"/>
      <c r="AK5" s="618"/>
      <c r="AL5" s="618"/>
      <c r="AM5" s="7"/>
      <c r="AN5" s="7"/>
      <c r="AO5" s="7"/>
      <c r="AP5" s="7"/>
      <c r="AQ5" s="7"/>
      <c r="AR5" s="7"/>
      <c r="AS5" s="7"/>
      <c r="AT5" s="4"/>
      <c r="AU5" s="4"/>
      <c r="AV5" s="4"/>
      <c r="AW5" s="4"/>
      <c r="AX5" s="4"/>
      <c r="AY5" s="4"/>
    </row>
    <row r="6" spans="1:51" ht="18.75" customHeight="1" x14ac:dyDescent="0.15">
      <c r="A6" s="7"/>
      <c r="B6" s="7"/>
      <c r="C6" s="7"/>
      <c r="D6" s="7"/>
      <c r="E6" s="383">
        <v>3</v>
      </c>
      <c r="F6" s="383"/>
      <c r="G6" s="7"/>
      <c r="H6" s="11"/>
      <c r="I6" s="7"/>
      <c r="J6" s="7"/>
      <c r="K6" s="7"/>
      <c r="L6" s="7"/>
      <c r="M6" s="7"/>
      <c r="N6" s="7"/>
      <c r="O6" s="387">
        <v>21</v>
      </c>
      <c r="P6" s="387"/>
      <c r="Q6" s="38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618">
        <v>265</v>
      </c>
      <c r="AI6" s="618"/>
      <c r="AJ6" s="618"/>
      <c r="AK6" s="618"/>
      <c r="AL6" s="618"/>
      <c r="AM6" s="7"/>
      <c r="AN6" s="7"/>
      <c r="AO6" s="7"/>
      <c r="AP6" s="7"/>
      <c r="AQ6" s="7"/>
      <c r="AR6" s="7"/>
      <c r="AS6" s="7"/>
      <c r="AT6" s="4"/>
      <c r="AU6" s="4"/>
      <c r="AV6" s="4"/>
      <c r="AW6" s="4"/>
      <c r="AX6" s="4"/>
      <c r="AY6" s="4"/>
    </row>
    <row r="7" spans="1:51" ht="18.75" customHeight="1" x14ac:dyDescent="0.15">
      <c r="A7" s="7"/>
      <c r="B7" s="383"/>
      <c r="C7" s="383"/>
      <c r="D7" s="383"/>
      <c r="E7" s="383">
        <v>4</v>
      </c>
      <c r="F7" s="383"/>
      <c r="G7" s="7"/>
      <c r="H7" s="11"/>
      <c r="I7" s="7"/>
      <c r="J7" s="7"/>
      <c r="K7" s="7"/>
      <c r="L7" s="7"/>
      <c r="M7" s="7"/>
      <c r="N7" s="7"/>
      <c r="O7" s="387">
        <v>69</v>
      </c>
      <c r="P7" s="387"/>
      <c r="Q7" s="38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618">
        <v>975</v>
      </c>
      <c r="AI7" s="618"/>
      <c r="AJ7" s="618"/>
      <c r="AK7" s="618"/>
      <c r="AL7" s="618"/>
      <c r="AM7" s="7"/>
      <c r="AN7" s="7"/>
      <c r="AO7" s="7"/>
      <c r="AP7" s="7"/>
      <c r="AQ7" s="7"/>
      <c r="AR7" s="7"/>
      <c r="AS7" s="7"/>
      <c r="AT7" s="4"/>
      <c r="AU7" s="4"/>
      <c r="AV7" s="4"/>
      <c r="AW7" s="4"/>
      <c r="AX7" s="4"/>
      <c r="AY7" s="4"/>
    </row>
    <row r="8" spans="1:51" ht="18.75" customHeight="1" x14ac:dyDescent="0.15">
      <c r="A8" s="5"/>
      <c r="B8" s="5"/>
      <c r="C8" s="5"/>
      <c r="D8" s="5"/>
      <c r="E8" s="394">
        <v>5</v>
      </c>
      <c r="F8" s="394"/>
      <c r="G8" s="5"/>
      <c r="H8" s="12"/>
      <c r="I8" s="5"/>
      <c r="J8" s="5"/>
      <c r="K8" s="5"/>
      <c r="L8" s="5"/>
      <c r="M8" s="5"/>
      <c r="N8" s="5"/>
      <c r="O8" s="619">
        <v>76</v>
      </c>
      <c r="P8" s="619"/>
      <c r="Q8" s="619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620">
        <v>896</v>
      </c>
      <c r="AI8" s="620"/>
      <c r="AJ8" s="620"/>
      <c r="AK8" s="620"/>
      <c r="AL8" s="620"/>
      <c r="AM8" s="5"/>
      <c r="AN8" s="5"/>
      <c r="AO8" s="5"/>
      <c r="AP8" s="5"/>
      <c r="AQ8" s="5"/>
      <c r="AR8" s="5"/>
      <c r="AS8" s="5"/>
      <c r="AT8" s="16"/>
      <c r="AU8" s="4"/>
      <c r="AV8" s="4"/>
      <c r="AW8" s="4"/>
      <c r="AX8" s="4"/>
      <c r="AY8" s="4"/>
    </row>
    <row r="9" spans="1:51" ht="11.25" customHeight="1" x14ac:dyDescent="0.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</row>
    <row r="10" spans="1:51" ht="18.75" customHeight="1" x14ac:dyDescent="0.15">
      <c r="A10" s="7" t="s">
        <v>265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387" t="s">
        <v>39</v>
      </c>
      <c r="AU10" s="387"/>
      <c r="AV10" s="387"/>
      <c r="AW10" s="387"/>
      <c r="AX10" s="387"/>
      <c r="AY10" s="387"/>
    </row>
    <row r="11" spans="1:51" ht="32.25" customHeight="1" x14ac:dyDescent="0.15">
      <c r="A11" s="398" t="s">
        <v>390</v>
      </c>
      <c r="B11" s="398"/>
      <c r="C11" s="398"/>
      <c r="D11" s="398"/>
      <c r="E11" s="398"/>
      <c r="F11" s="398"/>
      <c r="G11" s="398"/>
      <c r="H11" s="399"/>
      <c r="I11" s="399" t="s">
        <v>684</v>
      </c>
      <c r="J11" s="559"/>
      <c r="K11" s="559"/>
      <c r="L11" s="559"/>
      <c r="M11" s="559"/>
      <c r="N11" s="559"/>
      <c r="O11" s="559"/>
      <c r="P11" s="380" t="s">
        <v>361</v>
      </c>
      <c r="Q11" s="380"/>
      <c r="R11" s="380"/>
      <c r="S11" s="380" t="s">
        <v>362</v>
      </c>
      <c r="T11" s="380"/>
      <c r="U11" s="380"/>
      <c r="V11" s="380" t="s">
        <v>363</v>
      </c>
      <c r="W11" s="380"/>
      <c r="X11" s="380"/>
      <c r="Y11" s="380" t="s">
        <v>364</v>
      </c>
      <c r="Z11" s="380"/>
      <c r="AA11" s="380"/>
      <c r="AB11" s="380" t="s">
        <v>367</v>
      </c>
      <c r="AC11" s="380"/>
      <c r="AD11" s="380"/>
      <c r="AE11" s="380" t="s">
        <v>368</v>
      </c>
      <c r="AF11" s="380"/>
      <c r="AG11" s="380"/>
      <c r="AH11" s="380" t="s">
        <v>370</v>
      </c>
      <c r="AI11" s="380"/>
      <c r="AJ11" s="380"/>
      <c r="AK11" s="380" t="s">
        <v>372</v>
      </c>
      <c r="AL11" s="380"/>
      <c r="AM11" s="380"/>
      <c r="AN11" s="380" t="s">
        <v>391</v>
      </c>
      <c r="AO11" s="380"/>
      <c r="AP11" s="380"/>
      <c r="AQ11" s="380" t="s">
        <v>31</v>
      </c>
      <c r="AR11" s="380"/>
      <c r="AS11" s="380"/>
      <c r="AT11" s="380" t="s">
        <v>374</v>
      </c>
      <c r="AU11" s="380"/>
      <c r="AV11" s="380"/>
      <c r="AW11" s="380" t="s">
        <v>392</v>
      </c>
      <c r="AX11" s="380"/>
      <c r="AY11" s="459"/>
    </row>
    <row r="12" spans="1:51" ht="5.25" customHeight="1" x14ac:dyDescent="0.15">
      <c r="A12" s="7"/>
      <c r="B12" s="7"/>
      <c r="C12" s="7"/>
      <c r="D12" s="7"/>
      <c r="E12" s="7"/>
      <c r="F12" s="7"/>
      <c r="G12" s="7"/>
      <c r="H12" s="11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</row>
    <row r="13" spans="1:51" ht="18.75" customHeight="1" x14ac:dyDescent="0.15">
      <c r="A13" s="7"/>
      <c r="B13" s="567" t="s">
        <v>335</v>
      </c>
      <c r="C13" s="567"/>
      <c r="D13" s="567"/>
      <c r="E13" s="567"/>
      <c r="F13" s="567"/>
      <c r="G13" s="567"/>
      <c r="H13" s="124"/>
      <c r="I13" s="90"/>
      <c r="J13" s="621">
        <v>76</v>
      </c>
      <c r="K13" s="621"/>
      <c r="L13" s="621"/>
      <c r="M13" s="278"/>
      <c r="N13" s="278"/>
      <c r="O13" s="278"/>
      <c r="P13" s="622">
        <v>11</v>
      </c>
      <c r="Q13" s="622"/>
      <c r="R13" s="622"/>
      <c r="S13" s="446">
        <v>11</v>
      </c>
      <c r="T13" s="446"/>
      <c r="U13" s="446"/>
      <c r="V13" s="446">
        <v>5</v>
      </c>
      <c r="W13" s="446"/>
      <c r="X13" s="446"/>
      <c r="Y13" s="446">
        <v>6</v>
      </c>
      <c r="Z13" s="446"/>
      <c r="AA13" s="446"/>
      <c r="AB13" s="446">
        <v>5</v>
      </c>
      <c r="AC13" s="446"/>
      <c r="AD13" s="446"/>
      <c r="AE13" s="446">
        <v>5</v>
      </c>
      <c r="AF13" s="446"/>
      <c r="AG13" s="446"/>
      <c r="AH13" s="622">
        <v>8</v>
      </c>
      <c r="AI13" s="622"/>
      <c r="AJ13" s="622"/>
      <c r="AK13" s="622">
        <v>7</v>
      </c>
      <c r="AL13" s="622"/>
      <c r="AM13" s="622"/>
      <c r="AN13" s="622">
        <v>3</v>
      </c>
      <c r="AO13" s="622"/>
      <c r="AP13" s="622"/>
      <c r="AQ13" s="446">
        <v>5</v>
      </c>
      <c r="AR13" s="446"/>
      <c r="AS13" s="446"/>
      <c r="AT13" s="446">
        <v>2</v>
      </c>
      <c r="AU13" s="446"/>
      <c r="AV13" s="446"/>
      <c r="AW13" s="446">
        <v>8</v>
      </c>
      <c r="AX13" s="446"/>
      <c r="AY13" s="446"/>
    </row>
    <row r="14" spans="1:51" ht="3.75" customHeight="1" x14ac:dyDescent="0.15">
      <c r="A14" s="7"/>
      <c r="B14" s="61"/>
      <c r="C14" s="61"/>
      <c r="D14" s="61"/>
      <c r="E14" s="61"/>
      <c r="F14" s="61"/>
      <c r="G14" s="61"/>
      <c r="H14" s="124"/>
      <c r="I14" s="90"/>
      <c r="J14" s="280"/>
      <c r="K14" s="280"/>
      <c r="L14" s="280"/>
      <c r="M14" s="278"/>
      <c r="N14" s="278"/>
      <c r="O14" s="278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446"/>
      <c r="AR14" s="446"/>
      <c r="AS14" s="446"/>
      <c r="AT14" s="446"/>
      <c r="AU14" s="446"/>
      <c r="AV14" s="446"/>
      <c r="AW14" s="126"/>
      <c r="AX14" s="126"/>
      <c r="AY14" s="126"/>
    </row>
    <row r="15" spans="1:51" ht="18.75" customHeight="1" x14ac:dyDescent="0.15">
      <c r="A15" s="7"/>
      <c r="B15" s="570" t="s">
        <v>394</v>
      </c>
      <c r="C15" s="623"/>
      <c r="D15" s="623"/>
      <c r="E15" s="623"/>
      <c r="F15" s="623"/>
      <c r="G15" s="623"/>
      <c r="H15" s="11"/>
      <c r="I15" s="7"/>
      <c r="J15" s="624">
        <v>61</v>
      </c>
      <c r="K15" s="624"/>
      <c r="L15" s="624"/>
      <c r="M15" s="126"/>
      <c r="N15" s="126"/>
      <c r="O15" s="126"/>
      <c r="P15" s="622">
        <v>6</v>
      </c>
      <c r="Q15" s="622"/>
      <c r="R15" s="622"/>
      <c r="S15" s="446">
        <v>9</v>
      </c>
      <c r="T15" s="446"/>
      <c r="U15" s="446"/>
      <c r="V15" s="446">
        <v>4</v>
      </c>
      <c r="W15" s="446"/>
      <c r="X15" s="446"/>
      <c r="Y15" s="446">
        <v>4</v>
      </c>
      <c r="Z15" s="446"/>
      <c r="AA15" s="446"/>
      <c r="AB15" s="446">
        <v>5</v>
      </c>
      <c r="AC15" s="446"/>
      <c r="AD15" s="446"/>
      <c r="AE15" s="446">
        <v>4</v>
      </c>
      <c r="AF15" s="446"/>
      <c r="AG15" s="446"/>
      <c r="AH15" s="446">
        <v>5</v>
      </c>
      <c r="AI15" s="446"/>
      <c r="AJ15" s="446"/>
      <c r="AK15" s="622">
        <v>6</v>
      </c>
      <c r="AL15" s="622"/>
      <c r="AM15" s="622"/>
      <c r="AN15" s="622">
        <v>3</v>
      </c>
      <c r="AO15" s="622"/>
      <c r="AP15" s="622"/>
      <c r="AQ15" s="446">
        <v>5</v>
      </c>
      <c r="AR15" s="446"/>
      <c r="AS15" s="446"/>
      <c r="AT15" s="446">
        <v>2</v>
      </c>
      <c r="AU15" s="446"/>
      <c r="AV15" s="446"/>
      <c r="AW15" s="446">
        <v>8</v>
      </c>
      <c r="AX15" s="446"/>
      <c r="AY15" s="446"/>
    </row>
    <row r="16" spans="1:51" ht="18.75" customHeight="1" x14ac:dyDescent="0.15">
      <c r="A16" s="7"/>
      <c r="B16" s="570" t="s">
        <v>184</v>
      </c>
      <c r="C16" s="623"/>
      <c r="D16" s="623"/>
      <c r="E16" s="623"/>
      <c r="F16" s="623"/>
      <c r="G16" s="623"/>
      <c r="H16" s="11"/>
      <c r="I16" s="7"/>
      <c r="J16" s="624">
        <v>15</v>
      </c>
      <c r="K16" s="624"/>
      <c r="L16" s="624"/>
      <c r="M16" s="126"/>
      <c r="N16" s="126"/>
      <c r="O16" s="126"/>
      <c r="P16" s="446">
        <v>5</v>
      </c>
      <c r="Q16" s="446"/>
      <c r="R16" s="446"/>
      <c r="S16" s="446">
        <v>2</v>
      </c>
      <c r="T16" s="446"/>
      <c r="U16" s="446"/>
      <c r="V16" s="446">
        <v>1</v>
      </c>
      <c r="W16" s="446"/>
      <c r="X16" s="446"/>
      <c r="Y16" s="446">
        <v>2</v>
      </c>
      <c r="Z16" s="446"/>
      <c r="AA16" s="446"/>
      <c r="AB16" s="446" t="s">
        <v>702</v>
      </c>
      <c r="AC16" s="446"/>
      <c r="AD16" s="446"/>
      <c r="AE16" s="446">
        <v>1</v>
      </c>
      <c r="AF16" s="446"/>
      <c r="AG16" s="446"/>
      <c r="AH16" s="446">
        <v>3</v>
      </c>
      <c r="AI16" s="446"/>
      <c r="AJ16" s="446"/>
      <c r="AK16" s="446">
        <v>1</v>
      </c>
      <c r="AL16" s="446"/>
      <c r="AM16" s="446"/>
      <c r="AN16" s="446" t="s">
        <v>702</v>
      </c>
      <c r="AO16" s="446"/>
      <c r="AP16" s="446"/>
      <c r="AQ16" s="446" t="s">
        <v>702</v>
      </c>
      <c r="AR16" s="446"/>
      <c r="AS16" s="446"/>
      <c r="AT16" s="446" t="s">
        <v>702</v>
      </c>
      <c r="AU16" s="446"/>
      <c r="AV16" s="446"/>
      <c r="AW16" s="446" t="s">
        <v>702</v>
      </c>
      <c r="AX16" s="446"/>
      <c r="AY16" s="446"/>
    </row>
    <row r="17" spans="1:51" ht="18.75" customHeight="1" x14ac:dyDescent="0.15">
      <c r="A17" s="7"/>
      <c r="B17" s="570" t="s">
        <v>395</v>
      </c>
      <c r="C17" s="623"/>
      <c r="D17" s="623"/>
      <c r="E17" s="623"/>
      <c r="F17" s="623"/>
      <c r="G17" s="623"/>
      <c r="H17" s="11"/>
      <c r="I17" s="7"/>
      <c r="J17" s="446" t="s">
        <v>702</v>
      </c>
      <c r="K17" s="446"/>
      <c r="L17" s="446"/>
      <c r="M17" s="126"/>
      <c r="N17" s="126"/>
      <c r="O17" s="126"/>
      <c r="P17" s="446" t="s">
        <v>702</v>
      </c>
      <c r="Q17" s="446"/>
      <c r="R17" s="446"/>
      <c r="S17" s="446" t="s">
        <v>702</v>
      </c>
      <c r="T17" s="446"/>
      <c r="U17" s="446"/>
      <c r="V17" s="446" t="s">
        <v>702</v>
      </c>
      <c r="W17" s="446"/>
      <c r="X17" s="446"/>
      <c r="Y17" s="446" t="s">
        <v>702</v>
      </c>
      <c r="Z17" s="446"/>
      <c r="AA17" s="446"/>
      <c r="AB17" s="446" t="s">
        <v>702</v>
      </c>
      <c r="AC17" s="446"/>
      <c r="AD17" s="446"/>
      <c r="AE17" s="446" t="s">
        <v>702</v>
      </c>
      <c r="AF17" s="446"/>
      <c r="AG17" s="446"/>
      <c r="AH17" s="446" t="s">
        <v>702</v>
      </c>
      <c r="AI17" s="446"/>
      <c r="AJ17" s="446"/>
      <c r="AK17" s="446" t="s">
        <v>702</v>
      </c>
      <c r="AL17" s="446"/>
      <c r="AM17" s="446"/>
      <c r="AN17" s="446" t="s">
        <v>702</v>
      </c>
      <c r="AO17" s="446"/>
      <c r="AP17" s="446"/>
      <c r="AQ17" s="446" t="s">
        <v>702</v>
      </c>
      <c r="AR17" s="446"/>
      <c r="AS17" s="446"/>
      <c r="AT17" s="446" t="s">
        <v>702</v>
      </c>
      <c r="AU17" s="446"/>
      <c r="AV17" s="446"/>
      <c r="AW17" s="446" t="s">
        <v>702</v>
      </c>
      <c r="AX17" s="446"/>
      <c r="AY17" s="446"/>
    </row>
    <row r="18" spans="1:51" ht="5.25" customHeight="1" x14ac:dyDescent="0.15">
      <c r="A18" s="5"/>
      <c r="B18" s="5"/>
      <c r="C18" s="5"/>
      <c r="D18" s="5"/>
      <c r="E18" s="5"/>
      <c r="F18" s="5"/>
      <c r="G18" s="5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</row>
    <row r="19" spans="1:51" ht="11.2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</row>
    <row r="20" spans="1:51" ht="18.75" customHeight="1" x14ac:dyDescent="0.15">
      <c r="A20" s="7" t="s">
        <v>396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387" t="s">
        <v>135</v>
      </c>
      <c r="AU20" s="387"/>
      <c r="AV20" s="387"/>
      <c r="AW20" s="387"/>
      <c r="AX20" s="387"/>
      <c r="AY20" s="387"/>
    </row>
    <row r="21" spans="1:51" ht="32.25" customHeight="1" x14ac:dyDescent="0.15">
      <c r="A21" s="398" t="s">
        <v>390</v>
      </c>
      <c r="B21" s="398"/>
      <c r="C21" s="398"/>
      <c r="D21" s="398"/>
      <c r="E21" s="398"/>
      <c r="F21" s="398"/>
      <c r="G21" s="398"/>
      <c r="H21" s="399"/>
      <c r="I21" s="399" t="s">
        <v>684</v>
      </c>
      <c r="J21" s="559"/>
      <c r="K21" s="559"/>
      <c r="L21" s="559"/>
      <c r="M21" s="559"/>
      <c r="N21" s="559"/>
      <c r="O21" s="559"/>
      <c r="P21" s="380" t="s">
        <v>361</v>
      </c>
      <c r="Q21" s="380"/>
      <c r="R21" s="380"/>
      <c r="S21" s="380" t="s">
        <v>362</v>
      </c>
      <c r="T21" s="380"/>
      <c r="U21" s="380"/>
      <c r="V21" s="380" t="s">
        <v>363</v>
      </c>
      <c r="W21" s="380"/>
      <c r="X21" s="380"/>
      <c r="Y21" s="380" t="s">
        <v>364</v>
      </c>
      <c r="Z21" s="380"/>
      <c r="AA21" s="380"/>
      <c r="AB21" s="380" t="s">
        <v>367</v>
      </c>
      <c r="AC21" s="380"/>
      <c r="AD21" s="380"/>
      <c r="AE21" s="380" t="s">
        <v>368</v>
      </c>
      <c r="AF21" s="380"/>
      <c r="AG21" s="380"/>
      <c r="AH21" s="380" t="s">
        <v>370</v>
      </c>
      <c r="AI21" s="380"/>
      <c r="AJ21" s="380"/>
      <c r="AK21" s="380" t="s">
        <v>372</v>
      </c>
      <c r="AL21" s="380"/>
      <c r="AM21" s="380"/>
      <c r="AN21" s="380" t="s">
        <v>391</v>
      </c>
      <c r="AO21" s="380"/>
      <c r="AP21" s="380"/>
      <c r="AQ21" s="380" t="s">
        <v>31</v>
      </c>
      <c r="AR21" s="380"/>
      <c r="AS21" s="380"/>
      <c r="AT21" s="380" t="s">
        <v>374</v>
      </c>
      <c r="AU21" s="380"/>
      <c r="AV21" s="380"/>
      <c r="AW21" s="380" t="s">
        <v>392</v>
      </c>
      <c r="AX21" s="380"/>
      <c r="AY21" s="459"/>
    </row>
    <row r="22" spans="1:51" ht="5.25" customHeight="1" x14ac:dyDescent="0.15">
      <c r="A22" s="7"/>
      <c r="B22" s="7"/>
      <c r="C22" s="7"/>
      <c r="D22" s="7"/>
      <c r="E22" s="7"/>
      <c r="F22" s="7"/>
      <c r="G22" s="7"/>
      <c r="H22" s="11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</row>
    <row r="23" spans="1:51" ht="18.75" customHeight="1" x14ac:dyDescent="0.15">
      <c r="A23" s="7"/>
      <c r="B23" s="567" t="s">
        <v>335</v>
      </c>
      <c r="C23" s="567"/>
      <c r="D23" s="567"/>
      <c r="E23" s="567"/>
      <c r="F23" s="567"/>
      <c r="G23" s="567"/>
      <c r="H23" s="124"/>
      <c r="I23" s="67"/>
      <c r="J23" s="543">
        <v>896</v>
      </c>
      <c r="K23" s="543"/>
      <c r="L23" s="543"/>
      <c r="M23" s="217"/>
      <c r="N23" s="217"/>
      <c r="O23" s="217"/>
      <c r="P23" s="622">
        <v>104</v>
      </c>
      <c r="Q23" s="622"/>
      <c r="R23" s="622"/>
      <c r="S23" s="622">
        <v>188</v>
      </c>
      <c r="T23" s="622"/>
      <c r="U23" s="622"/>
      <c r="V23" s="446">
        <v>70</v>
      </c>
      <c r="W23" s="446"/>
      <c r="X23" s="446"/>
      <c r="Y23" s="446">
        <v>225</v>
      </c>
      <c r="Z23" s="446"/>
      <c r="AA23" s="446"/>
      <c r="AB23" s="446">
        <v>12</v>
      </c>
      <c r="AC23" s="446"/>
      <c r="AD23" s="446"/>
      <c r="AE23" s="446">
        <v>54</v>
      </c>
      <c r="AF23" s="446"/>
      <c r="AG23" s="446"/>
      <c r="AH23" s="622">
        <v>56</v>
      </c>
      <c r="AI23" s="622"/>
      <c r="AJ23" s="622"/>
      <c r="AK23" s="622">
        <v>29</v>
      </c>
      <c r="AL23" s="622"/>
      <c r="AM23" s="622"/>
      <c r="AN23" s="622">
        <v>52</v>
      </c>
      <c r="AO23" s="622"/>
      <c r="AP23" s="622"/>
      <c r="AQ23" s="622">
        <v>7</v>
      </c>
      <c r="AR23" s="622"/>
      <c r="AS23" s="622"/>
      <c r="AT23" s="446">
        <v>8</v>
      </c>
      <c r="AU23" s="446"/>
      <c r="AV23" s="446"/>
      <c r="AW23" s="622">
        <v>91</v>
      </c>
      <c r="AX23" s="622"/>
      <c r="AY23" s="622"/>
    </row>
    <row r="24" spans="1:51" ht="3.75" customHeight="1" x14ac:dyDescent="0.15">
      <c r="A24" s="7"/>
      <c r="B24" s="61"/>
      <c r="C24" s="61"/>
      <c r="D24" s="61"/>
      <c r="E24" s="61"/>
      <c r="F24" s="61"/>
      <c r="G24" s="61"/>
      <c r="H24" s="124"/>
      <c r="I24" s="90"/>
      <c r="J24" s="271"/>
      <c r="K24" s="271"/>
      <c r="L24" s="271"/>
      <c r="M24" s="217"/>
      <c r="N24" s="217"/>
      <c r="O24" s="217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</row>
    <row r="25" spans="1:51" ht="18.75" customHeight="1" x14ac:dyDescent="0.15">
      <c r="A25" s="7"/>
      <c r="B25" s="570" t="s">
        <v>397</v>
      </c>
      <c r="C25" s="570"/>
      <c r="D25" s="570"/>
      <c r="E25" s="570"/>
      <c r="F25" s="570"/>
      <c r="G25" s="570"/>
      <c r="H25" s="11"/>
      <c r="I25" s="7"/>
      <c r="J25" s="624">
        <v>443</v>
      </c>
      <c r="K25" s="624"/>
      <c r="L25" s="624"/>
      <c r="M25" s="126"/>
      <c r="N25" s="126"/>
      <c r="O25" s="126"/>
      <c r="P25" s="622">
        <v>56</v>
      </c>
      <c r="Q25" s="622"/>
      <c r="R25" s="622"/>
      <c r="S25" s="446">
        <v>79</v>
      </c>
      <c r="T25" s="446"/>
      <c r="U25" s="446"/>
      <c r="V25" s="446">
        <v>26</v>
      </c>
      <c r="W25" s="446"/>
      <c r="X25" s="446"/>
      <c r="Y25" s="446">
        <v>94</v>
      </c>
      <c r="Z25" s="446"/>
      <c r="AA25" s="446"/>
      <c r="AB25" s="446">
        <v>10</v>
      </c>
      <c r="AC25" s="446"/>
      <c r="AD25" s="446"/>
      <c r="AE25" s="446">
        <v>33</v>
      </c>
      <c r="AF25" s="446"/>
      <c r="AG25" s="446"/>
      <c r="AH25" s="446">
        <v>56</v>
      </c>
      <c r="AI25" s="446"/>
      <c r="AJ25" s="446"/>
      <c r="AK25" s="622">
        <v>19</v>
      </c>
      <c r="AL25" s="622"/>
      <c r="AM25" s="622"/>
      <c r="AN25" s="446">
        <v>3</v>
      </c>
      <c r="AO25" s="446"/>
      <c r="AP25" s="446"/>
      <c r="AQ25" s="446">
        <v>7</v>
      </c>
      <c r="AR25" s="446"/>
      <c r="AS25" s="446"/>
      <c r="AT25" s="446">
        <v>7</v>
      </c>
      <c r="AU25" s="446"/>
      <c r="AV25" s="446"/>
      <c r="AW25" s="446">
        <v>53</v>
      </c>
      <c r="AX25" s="446"/>
      <c r="AY25" s="446"/>
    </row>
    <row r="26" spans="1:51" ht="18.75" customHeight="1" x14ac:dyDescent="0.15">
      <c r="A26" s="7"/>
      <c r="B26" s="570" t="s">
        <v>399</v>
      </c>
      <c r="C26" s="570"/>
      <c r="D26" s="570"/>
      <c r="E26" s="570"/>
      <c r="F26" s="570"/>
      <c r="G26" s="570"/>
      <c r="H26" s="11"/>
      <c r="I26" s="7"/>
      <c r="J26" s="624">
        <v>105</v>
      </c>
      <c r="K26" s="624"/>
      <c r="L26" s="624"/>
      <c r="M26" s="126"/>
      <c r="N26" s="126"/>
      <c r="O26" s="126"/>
      <c r="P26" s="446">
        <v>12</v>
      </c>
      <c r="Q26" s="446"/>
      <c r="R26" s="446"/>
      <c r="S26" s="446">
        <v>9</v>
      </c>
      <c r="T26" s="446"/>
      <c r="U26" s="446"/>
      <c r="V26" s="446">
        <v>7</v>
      </c>
      <c r="W26" s="446"/>
      <c r="X26" s="446"/>
      <c r="Y26" s="446">
        <v>10</v>
      </c>
      <c r="Z26" s="446"/>
      <c r="AA26" s="446"/>
      <c r="AB26" s="446" t="s">
        <v>702</v>
      </c>
      <c r="AC26" s="446"/>
      <c r="AD26" s="446"/>
      <c r="AE26" s="446">
        <v>10</v>
      </c>
      <c r="AF26" s="446"/>
      <c r="AG26" s="446"/>
      <c r="AH26" s="446" t="s">
        <v>702</v>
      </c>
      <c r="AI26" s="446"/>
      <c r="AJ26" s="446"/>
      <c r="AK26" s="446" t="s">
        <v>702</v>
      </c>
      <c r="AL26" s="446"/>
      <c r="AM26" s="446"/>
      <c r="AN26" s="446">
        <v>37</v>
      </c>
      <c r="AO26" s="446"/>
      <c r="AP26" s="446"/>
      <c r="AQ26" s="446" t="s">
        <v>702</v>
      </c>
      <c r="AR26" s="446"/>
      <c r="AS26" s="446"/>
      <c r="AT26" s="446" t="s">
        <v>702</v>
      </c>
      <c r="AU26" s="446"/>
      <c r="AV26" s="446"/>
      <c r="AW26" s="446">
        <v>20</v>
      </c>
      <c r="AX26" s="446"/>
      <c r="AY26" s="446"/>
    </row>
    <row r="27" spans="1:51" ht="18.75" customHeight="1" x14ac:dyDescent="0.15">
      <c r="A27" s="7"/>
      <c r="B27" s="570" t="s">
        <v>401</v>
      </c>
      <c r="C27" s="570"/>
      <c r="D27" s="570"/>
      <c r="E27" s="570"/>
      <c r="F27" s="570"/>
      <c r="G27" s="570"/>
      <c r="H27" s="11"/>
      <c r="I27" s="7"/>
      <c r="J27" s="624">
        <v>196</v>
      </c>
      <c r="K27" s="624"/>
      <c r="L27" s="624"/>
      <c r="M27" s="126"/>
      <c r="N27" s="126"/>
      <c r="O27" s="126"/>
      <c r="P27" s="446">
        <v>22</v>
      </c>
      <c r="Q27" s="446"/>
      <c r="R27" s="446"/>
      <c r="S27" s="446">
        <v>58</v>
      </c>
      <c r="T27" s="446"/>
      <c r="U27" s="446"/>
      <c r="V27" s="446">
        <v>21</v>
      </c>
      <c r="W27" s="446"/>
      <c r="X27" s="446"/>
      <c r="Y27" s="446">
        <v>80</v>
      </c>
      <c r="Z27" s="446"/>
      <c r="AA27" s="446"/>
      <c r="AB27" s="446" t="s">
        <v>702</v>
      </c>
      <c r="AC27" s="446"/>
      <c r="AD27" s="446"/>
      <c r="AE27" s="446">
        <v>7</v>
      </c>
      <c r="AF27" s="446"/>
      <c r="AG27" s="446"/>
      <c r="AH27" s="446" t="s">
        <v>702</v>
      </c>
      <c r="AI27" s="446"/>
      <c r="AJ27" s="446"/>
      <c r="AK27" s="446">
        <v>5</v>
      </c>
      <c r="AL27" s="446"/>
      <c r="AM27" s="446"/>
      <c r="AN27" s="446">
        <v>3</v>
      </c>
      <c r="AO27" s="446"/>
      <c r="AP27" s="446"/>
      <c r="AQ27" s="446" t="s">
        <v>702</v>
      </c>
      <c r="AR27" s="446"/>
      <c r="AS27" s="446"/>
      <c r="AT27" s="446" t="s">
        <v>702</v>
      </c>
      <c r="AU27" s="446"/>
      <c r="AV27" s="446"/>
      <c r="AW27" s="446" t="s">
        <v>702</v>
      </c>
      <c r="AX27" s="446"/>
      <c r="AY27" s="446"/>
    </row>
    <row r="28" spans="1:51" ht="18.75" customHeight="1" x14ac:dyDescent="0.15">
      <c r="A28" s="7"/>
      <c r="B28" s="570" t="s">
        <v>96</v>
      </c>
      <c r="C28" s="570"/>
      <c r="D28" s="570"/>
      <c r="E28" s="570"/>
      <c r="F28" s="570"/>
      <c r="G28" s="570"/>
      <c r="H28" s="11"/>
      <c r="I28" s="7"/>
      <c r="J28" s="624">
        <v>81</v>
      </c>
      <c r="K28" s="624"/>
      <c r="L28" s="624"/>
      <c r="M28" s="126"/>
      <c r="N28" s="126"/>
      <c r="O28" s="126"/>
      <c r="P28" s="446">
        <v>3</v>
      </c>
      <c r="Q28" s="446"/>
      <c r="R28" s="446"/>
      <c r="S28" s="446">
        <v>29</v>
      </c>
      <c r="T28" s="446"/>
      <c r="U28" s="446"/>
      <c r="V28" s="446">
        <v>9</v>
      </c>
      <c r="W28" s="446"/>
      <c r="X28" s="446"/>
      <c r="Y28" s="446">
        <v>31</v>
      </c>
      <c r="Z28" s="446"/>
      <c r="AA28" s="446"/>
      <c r="AB28" s="446">
        <v>2</v>
      </c>
      <c r="AC28" s="446"/>
      <c r="AD28" s="446"/>
      <c r="AE28" s="446" t="s">
        <v>702</v>
      </c>
      <c r="AF28" s="446"/>
      <c r="AG28" s="446"/>
      <c r="AH28" s="446" t="s">
        <v>702</v>
      </c>
      <c r="AI28" s="446"/>
      <c r="AJ28" s="446"/>
      <c r="AK28" s="446">
        <v>5</v>
      </c>
      <c r="AL28" s="446"/>
      <c r="AM28" s="446"/>
      <c r="AN28" s="446" t="s">
        <v>702</v>
      </c>
      <c r="AO28" s="446"/>
      <c r="AP28" s="446"/>
      <c r="AQ28" s="446" t="s">
        <v>702</v>
      </c>
      <c r="AR28" s="446"/>
      <c r="AS28" s="446"/>
      <c r="AT28" s="446">
        <v>1</v>
      </c>
      <c r="AU28" s="446"/>
      <c r="AV28" s="446"/>
      <c r="AW28" s="446">
        <v>1</v>
      </c>
      <c r="AX28" s="446"/>
      <c r="AY28" s="446"/>
    </row>
    <row r="29" spans="1:51" ht="18.75" customHeight="1" x14ac:dyDescent="0.15">
      <c r="A29" s="7"/>
      <c r="B29" s="570" t="s">
        <v>402</v>
      </c>
      <c r="C29" s="570"/>
      <c r="D29" s="570"/>
      <c r="E29" s="570"/>
      <c r="F29" s="570"/>
      <c r="G29" s="570"/>
      <c r="H29" s="11"/>
      <c r="I29" s="7"/>
      <c r="J29" s="624">
        <v>71</v>
      </c>
      <c r="K29" s="624"/>
      <c r="L29" s="624"/>
      <c r="M29" s="126"/>
      <c r="N29" s="126"/>
      <c r="O29" s="126"/>
      <c r="P29" s="446">
        <v>11</v>
      </c>
      <c r="Q29" s="446"/>
      <c r="R29" s="446"/>
      <c r="S29" s="446">
        <v>13</v>
      </c>
      <c r="T29" s="446"/>
      <c r="U29" s="446"/>
      <c r="V29" s="446">
        <v>7</v>
      </c>
      <c r="W29" s="446"/>
      <c r="X29" s="446"/>
      <c r="Y29" s="446">
        <v>10</v>
      </c>
      <c r="Z29" s="446"/>
      <c r="AA29" s="446"/>
      <c r="AB29" s="446" t="s">
        <v>702</v>
      </c>
      <c r="AC29" s="446"/>
      <c r="AD29" s="446"/>
      <c r="AE29" s="446">
        <v>4</v>
      </c>
      <c r="AF29" s="446"/>
      <c r="AG29" s="446"/>
      <c r="AH29" s="446" t="s">
        <v>702</v>
      </c>
      <c r="AI29" s="446"/>
      <c r="AJ29" s="446"/>
      <c r="AK29" s="446" t="s">
        <v>702</v>
      </c>
      <c r="AL29" s="446"/>
      <c r="AM29" s="446"/>
      <c r="AN29" s="446">
        <v>9</v>
      </c>
      <c r="AO29" s="446"/>
      <c r="AP29" s="446"/>
      <c r="AQ29" s="446" t="s">
        <v>702</v>
      </c>
      <c r="AR29" s="446"/>
      <c r="AS29" s="446"/>
      <c r="AT29" s="446" t="s">
        <v>702</v>
      </c>
      <c r="AU29" s="446"/>
      <c r="AV29" s="446"/>
      <c r="AW29" s="446">
        <v>17</v>
      </c>
      <c r="AX29" s="446"/>
      <c r="AY29" s="446"/>
    </row>
    <row r="30" spans="1:51" ht="5.25" customHeight="1" x14ac:dyDescent="0.15">
      <c r="A30" s="5"/>
      <c r="B30" s="60"/>
      <c r="C30" s="60"/>
      <c r="D30" s="60"/>
      <c r="E30" s="60"/>
      <c r="F30" s="60"/>
      <c r="G30" s="60"/>
      <c r="H30" s="12"/>
      <c r="I30" s="5"/>
      <c r="J30" s="23"/>
      <c r="K30" s="23"/>
      <c r="L30" s="23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16"/>
      <c r="AC30" s="16"/>
      <c r="AD30" s="16"/>
      <c r="AE30" s="5"/>
      <c r="AF30" s="5"/>
      <c r="AG30" s="5"/>
      <c r="AH30" s="5"/>
      <c r="AI30" s="5"/>
      <c r="AJ30" s="5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</row>
    <row r="31" spans="1:51" ht="6.75" customHeight="1" x14ac:dyDescent="0.1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</row>
    <row r="32" spans="1:51" ht="12" customHeight="1" x14ac:dyDescent="0.15">
      <c r="AN32" s="36"/>
      <c r="AP32" s="379" t="s">
        <v>404</v>
      </c>
      <c r="AQ32" s="379"/>
      <c r="AR32" s="379"/>
      <c r="AS32" s="379"/>
      <c r="AT32" s="379"/>
      <c r="AU32" s="379"/>
      <c r="AV32" s="379"/>
      <c r="AW32" s="379"/>
      <c r="AX32" s="379"/>
      <c r="AY32" s="379"/>
    </row>
  </sheetData>
  <mergeCells count="193">
    <mergeCell ref="AP32:AY32"/>
    <mergeCell ref="AK28:AM28"/>
    <mergeCell ref="AN28:AP28"/>
    <mergeCell ref="AQ28:AS28"/>
    <mergeCell ref="AT28:AV28"/>
    <mergeCell ref="AW28:AY28"/>
    <mergeCell ref="B29:G29"/>
    <mergeCell ref="J29:L29"/>
    <mergeCell ref="P29:R29"/>
    <mergeCell ref="S29:U29"/>
    <mergeCell ref="V29:X29"/>
    <mergeCell ref="Y29:AA29"/>
    <mergeCell ref="AB29:AD29"/>
    <mergeCell ref="AE29:AG29"/>
    <mergeCell ref="AH29:AJ29"/>
    <mergeCell ref="AK29:AM29"/>
    <mergeCell ref="AN29:AP29"/>
    <mergeCell ref="AQ29:AS29"/>
    <mergeCell ref="AT29:AV29"/>
    <mergeCell ref="AW29:AY29"/>
    <mergeCell ref="B28:G28"/>
    <mergeCell ref="J28:L28"/>
    <mergeCell ref="P28:R28"/>
    <mergeCell ref="S28:U28"/>
    <mergeCell ref="V28:X28"/>
    <mergeCell ref="Y28:AA28"/>
    <mergeCell ref="AB28:AD28"/>
    <mergeCell ref="AE28:AG28"/>
    <mergeCell ref="AH28:AJ28"/>
    <mergeCell ref="AK26:AM26"/>
    <mergeCell ref="AN26:AP26"/>
    <mergeCell ref="AQ26:AS26"/>
    <mergeCell ref="AT26:AV26"/>
    <mergeCell ref="AW26:AY26"/>
    <mergeCell ref="B27:G27"/>
    <mergeCell ref="J27:L27"/>
    <mergeCell ref="P27:R27"/>
    <mergeCell ref="S27:U27"/>
    <mergeCell ref="V27:X27"/>
    <mergeCell ref="Y27:AA27"/>
    <mergeCell ref="AB27:AD27"/>
    <mergeCell ref="AE27:AG27"/>
    <mergeCell ref="AH27:AJ27"/>
    <mergeCell ref="AK27:AM27"/>
    <mergeCell ref="AN27:AP27"/>
    <mergeCell ref="AQ27:AS27"/>
    <mergeCell ref="AT27:AV27"/>
    <mergeCell ref="AW27:AY27"/>
    <mergeCell ref="B26:G26"/>
    <mergeCell ref="J26:L26"/>
    <mergeCell ref="P26:R26"/>
    <mergeCell ref="S26:U26"/>
    <mergeCell ref="V26:X26"/>
    <mergeCell ref="Y26:AA26"/>
    <mergeCell ref="AB26:AD26"/>
    <mergeCell ref="AE26:AG26"/>
    <mergeCell ref="AH26:AJ26"/>
    <mergeCell ref="Y25:AA25"/>
    <mergeCell ref="AB25:AD25"/>
    <mergeCell ref="AE25:AG25"/>
    <mergeCell ref="AH25:AJ25"/>
    <mergeCell ref="Y23:AA23"/>
    <mergeCell ref="AB23:AD23"/>
    <mergeCell ref="AE23:AG23"/>
    <mergeCell ref="AH23:AJ23"/>
    <mergeCell ref="AK23:AM23"/>
    <mergeCell ref="B23:G23"/>
    <mergeCell ref="J23:L23"/>
    <mergeCell ref="P23:R23"/>
    <mergeCell ref="S23:U23"/>
    <mergeCell ref="V23:X23"/>
    <mergeCell ref="B25:G25"/>
    <mergeCell ref="J25:L25"/>
    <mergeCell ref="P25:R25"/>
    <mergeCell ref="S25:U25"/>
    <mergeCell ref="V25:X25"/>
    <mergeCell ref="AK21:AM21"/>
    <mergeCell ref="AN21:AP21"/>
    <mergeCell ref="AQ21:AS21"/>
    <mergeCell ref="AT21:AV21"/>
    <mergeCell ref="AW21:AY21"/>
    <mergeCell ref="AK25:AM25"/>
    <mergeCell ref="AN25:AP25"/>
    <mergeCell ref="AQ25:AS25"/>
    <mergeCell ref="AT25:AV25"/>
    <mergeCell ref="AW25:AY25"/>
    <mergeCell ref="B17:G17"/>
    <mergeCell ref="J17:L17"/>
    <mergeCell ref="P17:R17"/>
    <mergeCell ref="S17:U17"/>
    <mergeCell ref="V17:X17"/>
    <mergeCell ref="AN23:AP23"/>
    <mergeCell ref="AQ23:AS23"/>
    <mergeCell ref="AT23:AV23"/>
    <mergeCell ref="AW23:AY23"/>
    <mergeCell ref="AK17:AM17"/>
    <mergeCell ref="AN17:AP17"/>
    <mergeCell ref="AQ17:AS17"/>
    <mergeCell ref="AT17:AV17"/>
    <mergeCell ref="AW17:AY17"/>
    <mergeCell ref="AT20:AY20"/>
    <mergeCell ref="A21:H21"/>
    <mergeCell ref="I21:O21"/>
    <mergeCell ref="P21:R21"/>
    <mergeCell ref="S21:U21"/>
    <mergeCell ref="V21:X21"/>
    <mergeCell ref="Y21:AA21"/>
    <mergeCell ref="AB21:AD21"/>
    <mergeCell ref="AE21:AG21"/>
    <mergeCell ref="AH21:AJ21"/>
    <mergeCell ref="Y17:AA17"/>
    <mergeCell ref="AB17:AD17"/>
    <mergeCell ref="AE17:AG17"/>
    <mergeCell ref="AH17:AJ17"/>
    <mergeCell ref="Y16:AA16"/>
    <mergeCell ref="AB16:AD16"/>
    <mergeCell ref="AE16:AG16"/>
    <mergeCell ref="AH16:AJ16"/>
    <mergeCell ref="AK13:AM13"/>
    <mergeCell ref="AK16:AM16"/>
    <mergeCell ref="AN13:AP13"/>
    <mergeCell ref="AQ13:AS13"/>
    <mergeCell ref="AT13:AV13"/>
    <mergeCell ref="AW13:AY13"/>
    <mergeCell ref="AQ14:AS14"/>
    <mergeCell ref="AT14:AV14"/>
    <mergeCell ref="AK15:AM15"/>
    <mergeCell ref="AN15:AP15"/>
    <mergeCell ref="AQ15:AS15"/>
    <mergeCell ref="AT15:AV15"/>
    <mergeCell ref="AW15:AY15"/>
    <mergeCell ref="AN16:AP16"/>
    <mergeCell ref="AQ16:AS16"/>
    <mergeCell ref="AT16:AV16"/>
    <mergeCell ref="AW16:AY16"/>
    <mergeCell ref="B15:G15"/>
    <mergeCell ref="J15:L15"/>
    <mergeCell ref="P15:R15"/>
    <mergeCell ref="S15:U15"/>
    <mergeCell ref="V15:X15"/>
    <mergeCell ref="Y15:AA15"/>
    <mergeCell ref="AB15:AD15"/>
    <mergeCell ref="AE15:AG15"/>
    <mergeCell ref="AH15:AJ15"/>
    <mergeCell ref="B16:G16"/>
    <mergeCell ref="J16:L16"/>
    <mergeCell ref="P16:R16"/>
    <mergeCell ref="S16:U16"/>
    <mergeCell ref="V16:X16"/>
    <mergeCell ref="B13:G13"/>
    <mergeCell ref="J13:L13"/>
    <mergeCell ref="P13:R13"/>
    <mergeCell ref="S13:U13"/>
    <mergeCell ref="V13:X13"/>
    <mergeCell ref="Y13:AA13"/>
    <mergeCell ref="AB13:AD13"/>
    <mergeCell ref="AE13:AG13"/>
    <mergeCell ref="AH13:AJ13"/>
    <mergeCell ref="AT10:AY10"/>
    <mergeCell ref="A11:H11"/>
    <mergeCell ref="I11:O11"/>
    <mergeCell ref="P11:R11"/>
    <mergeCell ref="S11:U11"/>
    <mergeCell ref="V11:X11"/>
    <mergeCell ref="Y11:AA11"/>
    <mergeCell ref="AB11:AD11"/>
    <mergeCell ref="AE11:AG11"/>
    <mergeCell ref="AH11:AJ11"/>
    <mergeCell ref="AK11:AM11"/>
    <mergeCell ref="AN11:AP11"/>
    <mergeCell ref="AQ11:AS11"/>
    <mergeCell ref="AT11:AV11"/>
    <mergeCell ref="AW11:AY11"/>
    <mergeCell ref="E6:F6"/>
    <mergeCell ref="O6:Q6"/>
    <mergeCell ref="AH6:AL6"/>
    <mergeCell ref="B7:D7"/>
    <mergeCell ref="E7:F7"/>
    <mergeCell ref="O7:Q7"/>
    <mergeCell ref="AH7:AL7"/>
    <mergeCell ref="E8:F8"/>
    <mergeCell ref="O8:Q8"/>
    <mergeCell ref="AH8:AL8"/>
    <mergeCell ref="A3:H3"/>
    <mergeCell ref="AA3:AT3"/>
    <mergeCell ref="B4:D4"/>
    <mergeCell ref="E4:F4"/>
    <mergeCell ref="O4:Q4"/>
    <mergeCell ref="AH4:AL4"/>
    <mergeCell ref="B5:D5"/>
    <mergeCell ref="E5:F5"/>
    <mergeCell ref="O5:Q5"/>
    <mergeCell ref="AH5:AL5"/>
  </mergeCells>
  <phoneticPr fontId="19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S59"/>
  <sheetViews>
    <sheetView view="pageBreakPreview" zoomScaleSheetLayoutView="100" workbookViewId="0">
      <selection activeCell="AB31" sqref="AB31:AE31"/>
    </sheetView>
  </sheetViews>
  <sheetFormatPr defaultColWidth="9" defaultRowHeight="12" x14ac:dyDescent="0.15"/>
  <cols>
    <col min="1" max="2" width="1.625" style="241" customWidth="1"/>
    <col min="3" max="3" width="1" style="241" customWidth="1"/>
    <col min="4" max="58" width="1.625" style="241" customWidth="1"/>
    <col min="59" max="106" width="1.375" style="241" customWidth="1"/>
    <col min="107" max="107" width="9" style="241" bestFit="1"/>
    <col min="108" max="16384" width="9" style="241"/>
  </cols>
  <sheetData>
    <row r="1" spans="1:97" ht="15" customHeight="1" x14ac:dyDescent="0.15">
      <c r="A1" s="310" t="s">
        <v>405</v>
      </c>
    </row>
    <row r="2" spans="1:97" ht="6.75" customHeight="1" x14ac:dyDescent="0.15"/>
    <row r="3" spans="1:97" ht="17.25" customHeight="1" x14ac:dyDescent="0.15">
      <c r="A3" s="545" t="s">
        <v>163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  <c r="M3" s="545"/>
      <c r="N3" s="546"/>
      <c r="O3" s="645" t="s">
        <v>406</v>
      </c>
      <c r="P3" s="545"/>
      <c r="Q3" s="545"/>
      <c r="R3" s="545"/>
      <c r="S3" s="545"/>
      <c r="T3" s="545"/>
      <c r="U3" s="545"/>
      <c r="V3" s="546"/>
      <c r="W3" s="524" t="s">
        <v>407</v>
      </c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5"/>
      <c r="AL3" s="525"/>
      <c r="AM3" s="525"/>
      <c r="AN3" s="525"/>
      <c r="AO3" s="525"/>
      <c r="AP3" s="525"/>
      <c r="AQ3" s="525"/>
      <c r="AR3" s="525"/>
      <c r="AS3" s="526"/>
      <c r="AT3" s="343"/>
      <c r="AU3" s="625" t="s">
        <v>253</v>
      </c>
      <c r="AV3" s="625"/>
      <c r="AW3" s="625"/>
      <c r="AX3" s="625"/>
      <c r="AY3" s="625"/>
      <c r="AZ3" s="625"/>
      <c r="BA3" s="344"/>
    </row>
    <row r="4" spans="1:97" ht="17.25" customHeight="1" x14ac:dyDescent="0.15">
      <c r="A4" s="547"/>
      <c r="B4" s="547"/>
      <c r="C4" s="547"/>
      <c r="D4" s="547"/>
      <c r="E4" s="547"/>
      <c r="F4" s="547"/>
      <c r="G4" s="547"/>
      <c r="H4" s="547"/>
      <c r="I4" s="547"/>
      <c r="J4" s="547"/>
      <c r="K4" s="547"/>
      <c r="L4" s="547"/>
      <c r="M4" s="547"/>
      <c r="N4" s="548"/>
      <c r="O4" s="646"/>
      <c r="P4" s="547"/>
      <c r="Q4" s="547"/>
      <c r="R4" s="547"/>
      <c r="S4" s="547"/>
      <c r="T4" s="547"/>
      <c r="U4" s="547"/>
      <c r="V4" s="548"/>
      <c r="W4" s="626" t="s">
        <v>408</v>
      </c>
      <c r="X4" s="626"/>
      <c r="Y4" s="626"/>
      <c r="Z4" s="626"/>
      <c r="AA4" s="626"/>
      <c r="AB4" s="626"/>
      <c r="AC4" s="626"/>
      <c r="AD4" s="626"/>
      <c r="AE4" s="626" t="s">
        <v>88</v>
      </c>
      <c r="AF4" s="626"/>
      <c r="AG4" s="626"/>
      <c r="AH4" s="626"/>
      <c r="AI4" s="626"/>
      <c r="AJ4" s="626"/>
      <c r="AK4" s="626"/>
      <c r="AL4" s="626" t="s">
        <v>215</v>
      </c>
      <c r="AM4" s="626"/>
      <c r="AN4" s="626"/>
      <c r="AO4" s="626"/>
      <c r="AP4" s="626"/>
      <c r="AQ4" s="626"/>
      <c r="AR4" s="626"/>
      <c r="AS4" s="626"/>
      <c r="AT4" s="345"/>
      <c r="AU4" s="627" t="s">
        <v>412</v>
      </c>
      <c r="AV4" s="627"/>
      <c r="AW4" s="627"/>
      <c r="AX4" s="627"/>
      <c r="AY4" s="627"/>
      <c r="AZ4" s="627"/>
      <c r="BA4" s="346"/>
    </row>
    <row r="5" spans="1:97" ht="16.5" customHeight="1" x14ac:dyDescent="0.15">
      <c r="A5" s="242"/>
      <c r="B5" s="263" t="s">
        <v>352</v>
      </c>
      <c r="C5" s="347"/>
      <c r="D5" s="347"/>
      <c r="E5" s="347"/>
      <c r="F5" s="348"/>
      <c r="G5" s="348"/>
      <c r="H5" s="348"/>
      <c r="I5" s="242"/>
      <c r="J5" s="242"/>
      <c r="K5" s="242"/>
      <c r="L5" s="242"/>
      <c r="M5" s="242"/>
      <c r="N5" s="260"/>
      <c r="O5" s="349"/>
      <c r="P5" s="82"/>
      <c r="Q5" s="82"/>
      <c r="R5" s="82"/>
      <c r="S5" s="82"/>
      <c r="T5" s="82"/>
      <c r="U5" s="82"/>
      <c r="X5" s="73"/>
      <c r="Y5" s="73"/>
      <c r="Z5" s="73"/>
      <c r="AA5" s="73"/>
      <c r="AB5" s="73"/>
      <c r="AC5" s="73"/>
      <c r="AD5" s="73"/>
      <c r="AF5" s="82"/>
      <c r="AG5" s="82"/>
      <c r="AH5" s="82"/>
      <c r="AI5" s="82"/>
      <c r="AJ5" s="82"/>
      <c r="AK5" s="82"/>
      <c r="AM5" s="73"/>
      <c r="AN5" s="82"/>
      <c r="AO5" s="82"/>
      <c r="AP5" s="82"/>
      <c r="AQ5" s="82"/>
      <c r="AR5" s="82"/>
      <c r="AS5" s="82"/>
      <c r="AU5" s="350"/>
      <c r="AV5" s="350"/>
      <c r="AW5" s="350"/>
      <c r="AX5" s="350"/>
      <c r="AY5" s="350"/>
      <c r="AZ5" s="350"/>
      <c r="BA5" s="350"/>
    </row>
    <row r="6" spans="1:97" ht="16.5" customHeight="1" x14ac:dyDescent="0.15">
      <c r="A6" s="242"/>
      <c r="B6" s="242"/>
      <c r="C6" s="539" t="s">
        <v>661</v>
      </c>
      <c r="D6" s="539"/>
      <c r="E6" s="539"/>
      <c r="F6" s="538" t="s">
        <v>659</v>
      </c>
      <c r="G6" s="538"/>
      <c r="H6" s="538"/>
      <c r="I6" s="538"/>
      <c r="J6" s="325"/>
      <c r="K6" s="325"/>
      <c r="L6" s="325"/>
      <c r="M6" s="325"/>
      <c r="N6" s="260"/>
      <c r="O6" s="242"/>
      <c r="P6" s="242"/>
      <c r="Q6" s="537">
        <v>315</v>
      </c>
      <c r="R6" s="537"/>
      <c r="S6" s="537"/>
      <c r="T6" s="537"/>
      <c r="U6" s="331"/>
      <c r="V6" s="242"/>
      <c r="W6" s="242"/>
      <c r="X6" s="326"/>
      <c r="Y6" s="628">
        <v>17054</v>
      </c>
      <c r="Z6" s="628"/>
      <c r="AA6" s="628"/>
      <c r="AB6" s="628"/>
      <c r="AC6" s="326"/>
      <c r="AD6" s="326"/>
      <c r="AE6" s="242"/>
      <c r="AF6" s="628">
        <v>856</v>
      </c>
      <c r="AG6" s="628"/>
      <c r="AH6" s="628"/>
      <c r="AI6" s="628"/>
      <c r="AJ6" s="331"/>
      <c r="AK6" s="326"/>
      <c r="AL6" s="242"/>
      <c r="AM6" s="72"/>
      <c r="AN6" s="628">
        <v>16198</v>
      </c>
      <c r="AO6" s="628"/>
      <c r="AP6" s="628"/>
      <c r="AQ6" s="628"/>
      <c r="AR6" s="331"/>
      <c r="AS6" s="331"/>
      <c r="AT6" s="242"/>
      <c r="AU6" s="320"/>
      <c r="AV6" s="629">
        <v>54</v>
      </c>
      <c r="AW6" s="629"/>
      <c r="AX6" s="629"/>
      <c r="AY6" s="629"/>
      <c r="AZ6" s="298"/>
      <c r="BA6" s="242"/>
    </row>
    <row r="7" spans="1:97" ht="16.5" customHeight="1" x14ac:dyDescent="0.15">
      <c r="A7" s="242"/>
      <c r="B7" s="242"/>
      <c r="C7" s="242"/>
      <c r="D7" s="242"/>
      <c r="E7" s="242"/>
      <c r="F7" s="538">
        <v>2</v>
      </c>
      <c r="G7" s="538"/>
      <c r="H7" s="538"/>
      <c r="I7" s="538"/>
      <c r="J7" s="325"/>
      <c r="K7" s="325"/>
      <c r="L7" s="325"/>
      <c r="M7" s="325"/>
      <c r="N7" s="260"/>
      <c r="O7" s="242"/>
      <c r="P7" s="242"/>
      <c r="Q7" s="537">
        <v>274</v>
      </c>
      <c r="R7" s="537"/>
      <c r="S7" s="537"/>
      <c r="T7" s="537"/>
      <c r="U7" s="331"/>
      <c r="V7" s="242"/>
      <c r="W7" s="242"/>
      <c r="X7" s="326"/>
      <c r="Y7" s="628">
        <v>7821</v>
      </c>
      <c r="Z7" s="628"/>
      <c r="AA7" s="628"/>
      <c r="AB7" s="628"/>
      <c r="AC7" s="326"/>
      <c r="AD7" s="326"/>
      <c r="AE7" s="242"/>
      <c r="AF7" s="628">
        <v>368</v>
      </c>
      <c r="AG7" s="628"/>
      <c r="AH7" s="628"/>
      <c r="AI7" s="628"/>
      <c r="AJ7" s="331"/>
      <c r="AK7" s="326"/>
      <c r="AL7" s="242"/>
      <c r="AM7" s="72"/>
      <c r="AN7" s="628">
        <v>7453</v>
      </c>
      <c r="AO7" s="628"/>
      <c r="AP7" s="628"/>
      <c r="AQ7" s="628"/>
      <c r="AR7" s="331"/>
      <c r="AS7" s="331"/>
      <c r="AT7" s="242"/>
      <c r="AU7" s="320"/>
      <c r="AV7" s="629">
        <v>29</v>
      </c>
      <c r="AW7" s="629"/>
      <c r="AX7" s="629"/>
      <c r="AY7" s="629"/>
      <c r="AZ7" s="298"/>
      <c r="BA7" s="242"/>
    </row>
    <row r="8" spans="1:97" ht="16.5" customHeight="1" x14ac:dyDescent="0.15">
      <c r="A8" s="242"/>
      <c r="B8" s="242"/>
      <c r="C8" s="242"/>
      <c r="D8" s="242"/>
      <c r="E8" s="242"/>
      <c r="F8" s="538">
        <v>3</v>
      </c>
      <c r="G8" s="538"/>
      <c r="H8" s="538"/>
      <c r="I8" s="538"/>
      <c r="J8" s="325"/>
      <c r="K8" s="325"/>
      <c r="L8" s="325"/>
      <c r="M8" s="325"/>
      <c r="N8" s="260"/>
      <c r="O8" s="242"/>
      <c r="P8" s="242"/>
      <c r="Q8" s="537">
        <v>320</v>
      </c>
      <c r="R8" s="537"/>
      <c r="S8" s="537"/>
      <c r="T8" s="537"/>
      <c r="U8" s="331"/>
      <c r="V8" s="242"/>
      <c r="W8" s="242"/>
      <c r="X8" s="326"/>
      <c r="Y8" s="628">
        <v>10079</v>
      </c>
      <c r="Z8" s="628"/>
      <c r="AA8" s="628"/>
      <c r="AB8" s="628"/>
      <c r="AC8" s="326"/>
      <c r="AD8" s="326"/>
      <c r="AE8" s="242"/>
      <c r="AF8" s="628">
        <v>549</v>
      </c>
      <c r="AG8" s="628"/>
      <c r="AH8" s="628"/>
      <c r="AI8" s="628"/>
      <c r="AJ8" s="331"/>
      <c r="AK8" s="326"/>
      <c r="AL8" s="242"/>
      <c r="AM8" s="72"/>
      <c r="AN8" s="628">
        <v>9530</v>
      </c>
      <c r="AO8" s="628"/>
      <c r="AP8" s="628"/>
      <c r="AQ8" s="628"/>
      <c r="AR8" s="331"/>
      <c r="AS8" s="331"/>
      <c r="AT8" s="242"/>
      <c r="AU8" s="320"/>
      <c r="AV8" s="629">
        <v>31</v>
      </c>
      <c r="AW8" s="629"/>
      <c r="AX8" s="629"/>
      <c r="AY8" s="629"/>
      <c r="AZ8" s="298"/>
      <c r="BA8" s="242"/>
    </row>
    <row r="9" spans="1:97" ht="16.5" customHeight="1" x14ac:dyDescent="0.15">
      <c r="A9" s="242"/>
      <c r="B9" s="242"/>
      <c r="D9" s="242"/>
      <c r="E9" s="242"/>
      <c r="F9" s="538">
        <v>4</v>
      </c>
      <c r="G9" s="538"/>
      <c r="H9" s="538"/>
      <c r="I9" s="538"/>
      <c r="J9" s="325"/>
      <c r="K9" s="325"/>
      <c r="L9" s="325"/>
      <c r="M9" s="325"/>
      <c r="N9" s="260"/>
      <c r="O9" s="242"/>
      <c r="P9" s="242"/>
      <c r="Q9" s="537">
        <v>321</v>
      </c>
      <c r="R9" s="537"/>
      <c r="S9" s="537"/>
      <c r="T9" s="537"/>
      <c r="U9" s="331"/>
      <c r="V9" s="242"/>
      <c r="W9" s="242"/>
      <c r="X9" s="326"/>
      <c r="Y9" s="628">
        <v>12873</v>
      </c>
      <c r="Z9" s="628"/>
      <c r="AA9" s="628"/>
      <c r="AB9" s="628"/>
      <c r="AC9" s="326"/>
      <c r="AD9" s="326"/>
      <c r="AE9" s="242"/>
      <c r="AF9" s="628">
        <v>563</v>
      </c>
      <c r="AG9" s="628"/>
      <c r="AH9" s="628"/>
      <c r="AI9" s="628"/>
      <c r="AJ9" s="331"/>
      <c r="AK9" s="326"/>
      <c r="AL9" s="242"/>
      <c r="AM9" s="72"/>
      <c r="AN9" s="628">
        <v>12310</v>
      </c>
      <c r="AO9" s="628"/>
      <c r="AP9" s="628"/>
      <c r="AQ9" s="628"/>
      <c r="AR9" s="331"/>
      <c r="AS9" s="331"/>
      <c r="AT9" s="242"/>
      <c r="AU9" s="320"/>
      <c r="AV9" s="629">
        <v>40</v>
      </c>
      <c r="AW9" s="629"/>
      <c r="AX9" s="629"/>
      <c r="AY9" s="629"/>
      <c r="AZ9" s="298"/>
      <c r="BA9" s="242"/>
    </row>
    <row r="10" spans="1:97" ht="16.5" customHeight="1" x14ac:dyDescent="0.15">
      <c r="A10" s="242"/>
      <c r="B10" s="242"/>
      <c r="C10" s="242"/>
      <c r="D10" s="242"/>
      <c r="E10" s="242"/>
      <c r="F10" s="460">
        <v>5</v>
      </c>
      <c r="G10" s="460"/>
      <c r="H10" s="460"/>
      <c r="I10" s="460"/>
      <c r="J10" s="322"/>
      <c r="K10" s="322"/>
      <c r="L10" s="322"/>
      <c r="M10" s="322"/>
      <c r="N10" s="300"/>
      <c r="O10" s="299"/>
      <c r="P10" s="299"/>
      <c r="Q10" s="630">
        <v>321</v>
      </c>
      <c r="R10" s="630"/>
      <c r="S10" s="630"/>
      <c r="T10" s="630"/>
      <c r="U10" s="323"/>
      <c r="V10" s="299"/>
      <c r="W10" s="299"/>
      <c r="X10" s="324"/>
      <c r="Y10" s="461">
        <v>13660</v>
      </c>
      <c r="Z10" s="461"/>
      <c r="AA10" s="461"/>
      <c r="AB10" s="461"/>
      <c r="AC10" s="324"/>
      <c r="AD10" s="324"/>
      <c r="AE10" s="299"/>
      <c r="AF10" s="461">
        <v>595</v>
      </c>
      <c r="AG10" s="461"/>
      <c r="AH10" s="461"/>
      <c r="AI10" s="461"/>
      <c r="AJ10" s="323"/>
      <c r="AK10" s="324"/>
      <c r="AL10" s="299"/>
      <c r="AM10" s="328"/>
      <c r="AN10" s="461">
        <v>13065</v>
      </c>
      <c r="AO10" s="461"/>
      <c r="AP10" s="461"/>
      <c r="AQ10" s="461"/>
      <c r="AR10" s="323"/>
      <c r="AS10" s="323"/>
      <c r="AT10" s="299"/>
      <c r="AU10" s="351"/>
      <c r="AV10" s="631">
        <v>43</v>
      </c>
      <c r="AW10" s="631"/>
      <c r="AX10" s="631"/>
      <c r="AY10" s="631"/>
      <c r="AZ10" s="298"/>
      <c r="BA10" s="242"/>
    </row>
    <row r="11" spans="1:97" ht="10.9" customHeight="1" x14ac:dyDescent="0.15">
      <c r="A11" s="242"/>
      <c r="B11" s="242"/>
      <c r="C11" s="242"/>
      <c r="D11" s="242"/>
      <c r="E11" s="242"/>
      <c r="F11" s="322"/>
      <c r="G11" s="322"/>
      <c r="H11" s="322"/>
      <c r="I11" s="322"/>
      <c r="J11" s="322"/>
      <c r="K11" s="322"/>
      <c r="L11" s="322"/>
      <c r="M11" s="322"/>
      <c r="N11" s="300"/>
      <c r="O11" s="299"/>
      <c r="P11" s="299"/>
      <c r="Q11" s="352"/>
      <c r="R11" s="352"/>
      <c r="S11" s="352"/>
      <c r="T11" s="352"/>
      <c r="U11" s="323"/>
      <c r="V11" s="299"/>
      <c r="W11" s="299"/>
      <c r="X11" s="324"/>
      <c r="Y11" s="323"/>
      <c r="Z11" s="323"/>
      <c r="AA11" s="323"/>
      <c r="AB11" s="323"/>
      <c r="AC11" s="324"/>
      <c r="AD11" s="324"/>
      <c r="AE11" s="299"/>
      <c r="AF11" s="323"/>
      <c r="AG11" s="323"/>
      <c r="AH11" s="323"/>
      <c r="AI11" s="323"/>
      <c r="AJ11" s="323"/>
      <c r="AK11" s="324"/>
      <c r="AL11" s="299"/>
      <c r="AM11" s="328"/>
      <c r="AN11" s="323"/>
      <c r="AO11" s="323"/>
      <c r="AP11" s="323"/>
      <c r="AQ11" s="323"/>
      <c r="AR11" s="323"/>
      <c r="AS11" s="323"/>
      <c r="AT11" s="299"/>
      <c r="AU11" s="351"/>
      <c r="AV11" s="353"/>
      <c r="AW11" s="353"/>
      <c r="AX11" s="353"/>
      <c r="AY11" s="353"/>
      <c r="AZ11" s="298"/>
      <c r="BA11" s="242"/>
    </row>
    <row r="12" spans="1:97" ht="16.5" customHeight="1" x14ac:dyDescent="0.15">
      <c r="A12" s="242"/>
      <c r="B12" s="242" t="s">
        <v>117</v>
      </c>
      <c r="C12" s="348"/>
      <c r="D12" s="348"/>
      <c r="E12" s="348"/>
      <c r="F12" s="354"/>
      <c r="G12" s="354"/>
      <c r="H12" s="354"/>
      <c r="I12" s="299"/>
      <c r="J12" s="299"/>
      <c r="K12" s="299"/>
      <c r="L12" s="299"/>
      <c r="M12" s="299"/>
      <c r="N12" s="300"/>
      <c r="O12" s="355"/>
      <c r="P12" s="356"/>
      <c r="Q12" s="356"/>
      <c r="R12" s="356"/>
      <c r="S12" s="356"/>
      <c r="T12" s="356"/>
      <c r="U12" s="356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350"/>
      <c r="BA12" s="350"/>
    </row>
    <row r="13" spans="1:97" ht="16.5" customHeight="1" x14ac:dyDescent="0.15">
      <c r="A13" s="242"/>
      <c r="B13" s="242"/>
      <c r="C13" s="539" t="s">
        <v>661</v>
      </c>
      <c r="D13" s="539"/>
      <c r="E13" s="539"/>
      <c r="F13" s="460" t="s">
        <v>659</v>
      </c>
      <c r="G13" s="460"/>
      <c r="H13" s="460"/>
      <c r="I13" s="460"/>
      <c r="J13" s="322"/>
      <c r="K13" s="322"/>
      <c r="L13" s="322"/>
      <c r="M13" s="322"/>
      <c r="N13" s="300"/>
      <c r="O13" s="299"/>
      <c r="P13" s="299"/>
      <c r="Q13" s="630">
        <v>283</v>
      </c>
      <c r="R13" s="630"/>
      <c r="S13" s="630"/>
      <c r="T13" s="630"/>
      <c r="U13" s="323"/>
      <c r="V13" s="299"/>
      <c r="W13" s="299"/>
      <c r="X13" s="324"/>
      <c r="Y13" s="461">
        <v>4803</v>
      </c>
      <c r="Z13" s="461"/>
      <c r="AA13" s="461"/>
      <c r="AB13" s="461"/>
      <c r="AC13" s="324"/>
      <c r="AD13" s="324"/>
      <c r="AE13" s="299"/>
      <c r="AF13" s="461">
        <v>610</v>
      </c>
      <c r="AG13" s="461"/>
      <c r="AH13" s="461"/>
      <c r="AI13" s="461"/>
      <c r="AJ13" s="323"/>
      <c r="AK13" s="324"/>
      <c r="AL13" s="299"/>
      <c r="AM13" s="328"/>
      <c r="AN13" s="461">
        <v>4193</v>
      </c>
      <c r="AO13" s="461"/>
      <c r="AP13" s="461"/>
      <c r="AQ13" s="461"/>
      <c r="AR13" s="323"/>
      <c r="AS13" s="323"/>
      <c r="AT13" s="299"/>
      <c r="AU13" s="351"/>
      <c r="AV13" s="631">
        <v>16.899999999999999</v>
      </c>
      <c r="AW13" s="631"/>
      <c r="AX13" s="631"/>
      <c r="AY13" s="631"/>
      <c r="AZ13" s="298"/>
      <c r="BA13" s="242"/>
      <c r="BB13" s="242"/>
      <c r="BC13" s="242"/>
      <c r="BD13" s="242"/>
      <c r="BE13" s="242"/>
      <c r="BF13" s="242"/>
      <c r="BG13" s="242"/>
      <c r="BH13" s="242"/>
      <c r="BI13" s="242"/>
      <c r="BJ13" s="242"/>
      <c r="BK13" s="242"/>
      <c r="BL13" s="242"/>
      <c r="BM13" s="242"/>
      <c r="BN13" s="242"/>
      <c r="BO13" s="242"/>
      <c r="BP13" s="242"/>
      <c r="BQ13" s="242"/>
      <c r="BR13" s="242"/>
      <c r="BS13" s="242"/>
      <c r="BT13" s="242"/>
      <c r="BU13" s="242"/>
      <c r="BV13" s="242"/>
      <c r="BW13" s="242"/>
      <c r="BX13" s="242"/>
      <c r="BY13" s="242"/>
      <c r="BZ13" s="242"/>
      <c r="CA13" s="242"/>
      <c r="CB13" s="242"/>
      <c r="CC13" s="242"/>
      <c r="CD13" s="242"/>
      <c r="CE13" s="242"/>
      <c r="CF13" s="242"/>
      <c r="CG13" s="242"/>
      <c r="CH13" s="242"/>
      <c r="CI13" s="242"/>
      <c r="CJ13" s="242"/>
      <c r="CK13" s="242"/>
      <c r="CL13" s="242"/>
      <c r="CM13" s="242"/>
      <c r="CN13" s="242"/>
      <c r="CO13" s="242"/>
      <c r="CP13" s="242"/>
      <c r="CQ13" s="242"/>
      <c r="CR13" s="242"/>
      <c r="CS13" s="242"/>
    </row>
    <row r="14" spans="1:97" ht="16.5" customHeight="1" x14ac:dyDescent="0.15">
      <c r="A14" s="242"/>
      <c r="B14" s="242"/>
      <c r="C14" s="538"/>
      <c r="D14" s="538"/>
      <c r="E14" s="538"/>
      <c r="F14" s="460">
        <v>2</v>
      </c>
      <c r="G14" s="460"/>
      <c r="H14" s="460"/>
      <c r="I14" s="460"/>
      <c r="J14" s="322"/>
      <c r="K14" s="322"/>
      <c r="L14" s="322"/>
      <c r="M14" s="322"/>
      <c r="N14" s="300"/>
      <c r="O14" s="299"/>
      <c r="P14" s="299"/>
      <c r="Q14" s="630">
        <v>242</v>
      </c>
      <c r="R14" s="630"/>
      <c r="S14" s="630"/>
      <c r="T14" s="630"/>
      <c r="U14" s="323"/>
      <c r="V14" s="299"/>
      <c r="W14" s="299"/>
      <c r="X14" s="324"/>
      <c r="Y14" s="461">
        <v>1623</v>
      </c>
      <c r="Z14" s="461"/>
      <c r="AA14" s="461"/>
      <c r="AB14" s="461"/>
      <c r="AC14" s="324"/>
      <c r="AD14" s="324"/>
      <c r="AE14" s="299"/>
      <c r="AF14" s="461">
        <v>135</v>
      </c>
      <c r="AG14" s="461"/>
      <c r="AH14" s="461"/>
      <c r="AI14" s="461"/>
      <c r="AJ14" s="323"/>
      <c r="AK14" s="324"/>
      <c r="AL14" s="299"/>
      <c r="AM14" s="328"/>
      <c r="AN14" s="461">
        <v>1488</v>
      </c>
      <c r="AO14" s="461"/>
      <c r="AP14" s="461"/>
      <c r="AQ14" s="461"/>
      <c r="AR14" s="323"/>
      <c r="AS14" s="323"/>
      <c r="AT14" s="299"/>
      <c r="AU14" s="351"/>
      <c r="AV14" s="631">
        <v>6.7</v>
      </c>
      <c r="AW14" s="631"/>
      <c r="AX14" s="631"/>
      <c r="AY14" s="631"/>
      <c r="AZ14" s="298"/>
      <c r="BA14" s="242"/>
      <c r="BB14" s="242"/>
      <c r="BC14" s="242"/>
      <c r="BD14" s="242"/>
      <c r="BE14" s="242"/>
      <c r="BF14" s="242"/>
      <c r="BG14" s="242"/>
      <c r="BH14" s="242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242"/>
      <c r="CC14" s="242"/>
      <c r="CD14" s="242"/>
      <c r="CE14" s="242"/>
      <c r="CF14" s="242"/>
      <c r="CG14" s="242"/>
      <c r="CH14" s="242"/>
      <c r="CI14" s="242"/>
      <c r="CJ14" s="242"/>
      <c r="CK14" s="242"/>
      <c r="CL14" s="242"/>
      <c r="CM14" s="242"/>
      <c r="CN14" s="242"/>
      <c r="CO14" s="242"/>
      <c r="CP14" s="242"/>
      <c r="CQ14" s="242"/>
      <c r="CR14" s="242"/>
      <c r="CS14" s="242"/>
    </row>
    <row r="15" spans="1:97" ht="16.5" customHeight="1" x14ac:dyDescent="0.15">
      <c r="A15" s="242"/>
      <c r="B15" s="242"/>
      <c r="C15" s="538"/>
      <c r="D15" s="538"/>
      <c r="E15" s="538"/>
      <c r="F15" s="460">
        <v>3</v>
      </c>
      <c r="G15" s="460"/>
      <c r="H15" s="460"/>
      <c r="I15" s="460"/>
      <c r="J15" s="322"/>
      <c r="K15" s="322"/>
      <c r="L15" s="322"/>
      <c r="M15" s="322"/>
      <c r="N15" s="300"/>
      <c r="O15" s="299"/>
      <c r="P15" s="299"/>
      <c r="Q15" s="630">
        <v>307</v>
      </c>
      <c r="R15" s="630"/>
      <c r="S15" s="630"/>
      <c r="T15" s="630"/>
      <c r="U15" s="323"/>
      <c r="V15" s="299"/>
      <c r="W15" s="299"/>
      <c r="X15" s="324"/>
      <c r="Y15" s="461">
        <v>2234</v>
      </c>
      <c r="Z15" s="461"/>
      <c r="AA15" s="461"/>
      <c r="AB15" s="461"/>
      <c r="AC15" s="324"/>
      <c r="AD15" s="324"/>
      <c r="AE15" s="299"/>
      <c r="AF15" s="461">
        <v>159</v>
      </c>
      <c r="AG15" s="461"/>
      <c r="AH15" s="461"/>
      <c r="AI15" s="461"/>
      <c r="AJ15" s="323"/>
      <c r="AK15" s="324"/>
      <c r="AL15" s="299"/>
      <c r="AM15" s="328"/>
      <c r="AN15" s="461">
        <v>2075</v>
      </c>
      <c r="AO15" s="461"/>
      <c r="AP15" s="461"/>
      <c r="AQ15" s="461"/>
      <c r="AR15" s="323"/>
      <c r="AS15" s="323"/>
      <c r="AT15" s="299"/>
      <c r="AU15" s="351"/>
      <c r="AV15" s="631">
        <v>6.7</v>
      </c>
      <c r="AW15" s="631"/>
      <c r="AX15" s="631"/>
      <c r="AY15" s="631"/>
      <c r="AZ15" s="298"/>
      <c r="BA15" s="242"/>
      <c r="BB15" s="242"/>
      <c r="BC15" s="242"/>
      <c r="BD15" s="242"/>
      <c r="BE15" s="242"/>
      <c r="BF15" s="242"/>
      <c r="BG15" s="242"/>
      <c r="BH15" s="242"/>
      <c r="BI15" s="242"/>
      <c r="BJ15" s="242"/>
      <c r="BK15" s="242"/>
      <c r="BL15" s="242"/>
      <c r="BM15" s="242"/>
      <c r="BN15" s="242"/>
      <c r="BO15" s="242"/>
      <c r="BP15" s="242"/>
      <c r="BQ15" s="242"/>
      <c r="BR15" s="242"/>
      <c r="BS15" s="242"/>
      <c r="BT15" s="242"/>
      <c r="BU15" s="242"/>
      <c r="BV15" s="242"/>
      <c r="BW15" s="242"/>
      <c r="BX15" s="242"/>
      <c r="BY15" s="242"/>
      <c r="BZ15" s="242"/>
      <c r="CA15" s="242"/>
      <c r="CB15" s="242"/>
      <c r="CC15" s="242"/>
      <c r="CD15" s="242"/>
      <c r="CE15" s="242"/>
      <c r="CF15" s="242"/>
      <c r="CG15" s="242"/>
      <c r="CH15" s="242"/>
      <c r="CI15" s="242"/>
      <c r="CJ15" s="242"/>
      <c r="CK15" s="242"/>
      <c r="CL15" s="242"/>
      <c r="CM15" s="242"/>
      <c r="CN15" s="242"/>
      <c r="CO15" s="242"/>
      <c r="CP15" s="242"/>
      <c r="CQ15" s="242"/>
      <c r="CR15" s="242"/>
      <c r="CS15" s="242"/>
    </row>
    <row r="16" spans="1:97" ht="16.5" customHeight="1" x14ac:dyDescent="0.15">
      <c r="A16" s="242"/>
      <c r="B16" s="242"/>
      <c r="F16" s="460">
        <v>4</v>
      </c>
      <c r="G16" s="460"/>
      <c r="H16" s="460"/>
      <c r="I16" s="460"/>
      <c r="J16" s="322"/>
      <c r="K16" s="322"/>
      <c r="L16" s="322"/>
      <c r="M16" s="322"/>
      <c r="N16" s="300"/>
      <c r="O16" s="299"/>
      <c r="P16" s="299"/>
      <c r="Q16" s="630">
        <v>306</v>
      </c>
      <c r="R16" s="630"/>
      <c r="S16" s="630"/>
      <c r="T16" s="630"/>
      <c r="U16" s="323"/>
      <c r="V16" s="299"/>
      <c r="W16" s="299"/>
      <c r="X16" s="324"/>
      <c r="Y16" s="461">
        <v>2980</v>
      </c>
      <c r="Z16" s="461"/>
      <c r="AA16" s="461"/>
      <c r="AB16" s="461"/>
      <c r="AC16" s="324"/>
      <c r="AD16" s="324"/>
      <c r="AE16" s="299"/>
      <c r="AF16" s="461">
        <v>300</v>
      </c>
      <c r="AG16" s="461"/>
      <c r="AH16" s="461"/>
      <c r="AI16" s="461"/>
      <c r="AJ16" s="323"/>
      <c r="AK16" s="324"/>
      <c r="AL16" s="299"/>
      <c r="AM16" s="328"/>
      <c r="AN16" s="461">
        <v>2680</v>
      </c>
      <c r="AO16" s="461"/>
      <c r="AP16" s="461"/>
      <c r="AQ16" s="461"/>
      <c r="AR16" s="323"/>
      <c r="AS16" s="323"/>
      <c r="AT16" s="299"/>
      <c r="AU16" s="351"/>
      <c r="AV16" s="631">
        <v>9</v>
      </c>
      <c r="AW16" s="631"/>
      <c r="AX16" s="631"/>
      <c r="AY16" s="631"/>
      <c r="AZ16" s="298"/>
      <c r="BA16" s="242"/>
      <c r="BB16" s="242"/>
      <c r="BC16" s="242"/>
      <c r="BD16" s="242"/>
      <c r="BE16" s="242"/>
      <c r="BF16" s="242"/>
      <c r="BG16" s="242"/>
      <c r="BH16" s="242"/>
      <c r="BI16" s="242"/>
      <c r="BJ16" s="242"/>
      <c r="BK16" s="242"/>
      <c r="BL16" s="242"/>
      <c r="BM16" s="242"/>
      <c r="BN16" s="242"/>
      <c r="BO16" s="242"/>
      <c r="BP16" s="242"/>
      <c r="BQ16" s="242"/>
      <c r="BR16" s="242"/>
      <c r="BS16" s="242"/>
      <c r="BT16" s="242"/>
      <c r="BU16" s="242"/>
      <c r="BV16" s="242"/>
      <c r="BW16" s="242"/>
      <c r="BX16" s="242"/>
      <c r="BY16" s="242"/>
      <c r="BZ16" s="242"/>
      <c r="CA16" s="242"/>
      <c r="CB16" s="242"/>
      <c r="CC16" s="242"/>
      <c r="CD16" s="242"/>
      <c r="CE16" s="242"/>
      <c r="CF16" s="242"/>
      <c r="CG16" s="242"/>
      <c r="CH16" s="242"/>
      <c r="CI16" s="242"/>
      <c r="CJ16" s="242"/>
      <c r="CK16" s="242"/>
      <c r="CL16" s="242"/>
      <c r="CM16" s="242"/>
      <c r="CN16" s="242"/>
      <c r="CO16" s="242"/>
      <c r="CP16" s="242"/>
      <c r="CQ16" s="242"/>
      <c r="CR16" s="242"/>
      <c r="CS16" s="242"/>
    </row>
    <row r="17" spans="1:97" ht="16.5" customHeight="1" x14ac:dyDescent="0.15">
      <c r="A17" s="242"/>
      <c r="B17" s="242"/>
      <c r="C17" s="242"/>
      <c r="D17" s="242"/>
      <c r="E17" s="242"/>
      <c r="F17" s="460">
        <v>5</v>
      </c>
      <c r="G17" s="460"/>
      <c r="H17" s="460"/>
      <c r="I17" s="460"/>
      <c r="J17" s="322"/>
      <c r="K17" s="322"/>
      <c r="L17" s="322"/>
      <c r="M17" s="322"/>
      <c r="N17" s="300"/>
      <c r="O17" s="299"/>
      <c r="P17" s="299"/>
      <c r="Q17" s="630">
        <v>307</v>
      </c>
      <c r="R17" s="630"/>
      <c r="S17" s="630"/>
      <c r="T17" s="630"/>
      <c r="U17" s="323"/>
      <c r="V17" s="299"/>
      <c r="W17" s="299"/>
      <c r="X17" s="324"/>
      <c r="Y17" s="461">
        <v>4233</v>
      </c>
      <c r="Z17" s="461"/>
      <c r="AA17" s="461"/>
      <c r="AB17" s="461"/>
      <c r="AC17" s="324"/>
      <c r="AD17" s="324"/>
      <c r="AE17" s="299"/>
      <c r="AF17" s="461">
        <v>403</v>
      </c>
      <c r="AG17" s="461"/>
      <c r="AH17" s="461"/>
      <c r="AI17" s="461"/>
      <c r="AJ17" s="323"/>
      <c r="AK17" s="324"/>
      <c r="AL17" s="299"/>
      <c r="AM17" s="328"/>
      <c r="AN17" s="461">
        <v>3830</v>
      </c>
      <c r="AO17" s="461"/>
      <c r="AP17" s="461"/>
      <c r="AQ17" s="461"/>
      <c r="AR17" s="323"/>
      <c r="AS17" s="323"/>
      <c r="AT17" s="299"/>
      <c r="AU17" s="351"/>
      <c r="AV17" s="631">
        <v>13</v>
      </c>
      <c r="AW17" s="631"/>
      <c r="AX17" s="631"/>
      <c r="AY17" s="631"/>
      <c r="AZ17" s="298"/>
      <c r="BA17" s="242"/>
      <c r="BB17" s="242"/>
      <c r="BC17" s="242"/>
      <c r="BD17" s="242"/>
      <c r="BE17" s="242"/>
      <c r="BF17" s="242"/>
      <c r="BG17" s="242"/>
      <c r="BH17" s="242"/>
      <c r="BI17" s="242"/>
      <c r="BJ17" s="242"/>
      <c r="BK17" s="242"/>
      <c r="BL17" s="242"/>
      <c r="BM17" s="242"/>
      <c r="BN17" s="242"/>
      <c r="BO17" s="242"/>
      <c r="BP17" s="242"/>
      <c r="BQ17" s="242"/>
      <c r="BR17" s="242"/>
      <c r="BS17" s="242"/>
      <c r="BT17" s="242"/>
      <c r="BU17" s="242"/>
      <c r="BV17" s="242"/>
      <c r="BW17" s="242"/>
      <c r="BX17" s="242"/>
      <c r="BY17" s="242"/>
      <c r="BZ17" s="242"/>
      <c r="CA17" s="242"/>
      <c r="CB17" s="242"/>
      <c r="CC17" s="242"/>
      <c r="CD17" s="242"/>
      <c r="CE17" s="242"/>
      <c r="CF17" s="242"/>
      <c r="CG17" s="242"/>
      <c r="CH17" s="242"/>
      <c r="CI17" s="242"/>
      <c r="CJ17" s="242"/>
      <c r="CK17" s="242"/>
      <c r="CL17" s="242"/>
      <c r="CM17" s="242"/>
      <c r="CN17" s="242"/>
      <c r="CO17" s="242"/>
      <c r="CP17" s="242"/>
      <c r="CQ17" s="242"/>
      <c r="CR17" s="242"/>
      <c r="CS17" s="242"/>
    </row>
    <row r="18" spans="1:97" ht="5.25" customHeight="1" x14ac:dyDescent="0.15">
      <c r="A18" s="251"/>
      <c r="B18" s="251"/>
      <c r="C18" s="251"/>
      <c r="D18" s="251"/>
      <c r="E18" s="251"/>
      <c r="F18" s="318"/>
      <c r="G18" s="318"/>
      <c r="H18" s="318"/>
      <c r="I18" s="318"/>
      <c r="J18" s="318"/>
      <c r="K18" s="318"/>
      <c r="L18" s="318"/>
      <c r="M18" s="318"/>
      <c r="N18" s="251"/>
      <c r="O18" s="276"/>
      <c r="P18" s="251"/>
      <c r="Q18" s="319"/>
      <c r="R18" s="319"/>
      <c r="S18" s="319"/>
      <c r="T18" s="319"/>
      <c r="U18" s="357"/>
      <c r="V18" s="251"/>
      <c r="W18" s="251"/>
      <c r="X18" s="333"/>
      <c r="Y18" s="319"/>
      <c r="Z18" s="319"/>
      <c r="AA18" s="319"/>
      <c r="AB18" s="319"/>
      <c r="AC18" s="333"/>
      <c r="AD18" s="333"/>
      <c r="AE18" s="251"/>
      <c r="AF18" s="319"/>
      <c r="AG18" s="319"/>
      <c r="AH18" s="319"/>
      <c r="AI18" s="319"/>
      <c r="AJ18" s="357"/>
      <c r="AK18" s="333"/>
      <c r="AL18" s="251"/>
      <c r="AM18" s="358"/>
      <c r="AN18" s="319"/>
      <c r="AO18" s="319"/>
      <c r="AP18" s="319"/>
      <c r="AQ18" s="319"/>
      <c r="AR18" s="357"/>
      <c r="AS18" s="357"/>
      <c r="AT18" s="251"/>
      <c r="AU18" s="359"/>
      <c r="AV18" s="360"/>
      <c r="AW18" s="360"/>
      <c r="AX18" s="360"/>
      <c r="AY18" s="360"/>
      <c r="AZ18" s="361"/>
      <c r="BA18" s="251"/>
      <c r="BB18" s="242"/>
      <c r="BC18" s="242"/>
      <c r="BD18" s="242"/>
      <c r="BE18" s="242"/>
      <c r="BF18" s="242"/>
      <c r="BG18" s="242"/>
      <c r="BH18" s="242"/>
      <c r="BI18" s="242"/>
      <c r="BJ18" s="242"/>
      <c r="BK18" s="242"/>
      <c r="BL18" s="242"/>
      <c r="BM18" s="242"/>
      <c r="BN18" s="242"/>
      <c r="BO18" s="242"/>
      <c r="BP18" s="242"/>
      <c r="BQ18" s="242"/>
      <c r="BR18" s="242"/>
      <c r="BS18" s="242"/>
      <c r="BT18" s="242"/>
      <c r="BU18" s="242"/>
      <c r="BV18" s="242"/>
      <c r="BW18" s="242"/>
      <c r="BX18" s="242"/>
      <c r="BY18" s="242"/>
      <c r="BZ18" s="242"/>
      <c r="CA18" s="242"/>
      <c r="CB18" s="242"/>
      <c r="CC18" s="242"/>
      <c r="CD18" s="242"/>
      <c r="CE18" s="242"/>
      <c r="CF18" s="242"/>
      <c r="CG18" s="242"/>
      <c r="CH18" s="242"/>
      <c r="CI18" s="242"/>
      <c r="CJ18" s="242"/>
      <c r="CK18" s="242"/>
      <c r="CL18" s="242"/>
      <c r="CM18" s="242"/>
      <c r="CN18" s="242"/>
      <c r="CO18" s="242"/>
      <c r="CP18" s="242"/>
      <c r="CQ18" s="242"/>
      <c r="CR18" s="242"/>
      <c r="CS18" s="242"/>
    </row>
    <row r="19" spans="1:97" ht="3" customHeight="1" x14ac:dyDescent="0.15">
      <c r="A19" s="242"/>
      <c r="B19" s="242"/>
      <c r="C19" s="242"/>
      <c r="D19" s="242"/>
      <c r="E19" s="242"/>
      <c r="I19" s="242"/>
      <c r="J19" s="242"/>
      <c r="K19" s="242"/>
      <c r="L19" s="242"/>
      <c r="M19" s="242"/>
      <c r="N19" s="242"/>
      <c r="O19" s="242"/>
      <c r="P19" s="242"/>
      <c r="BB19" s="242"/>
      <c r="BC19" s="242"/>
      <c r="BD19" s="242"/>
      <c r="BE19" s="242"/>
      <c r="BF19" s="242"/>
      <c r="BG19" s="242"/>
      <c r="BH19" s="242"/>
      <c r="BI19" s="242"/>
      <c r="BJ19" s="242"/>
      <c r="BK19" s="242"/>
      <c r="BL19" s="242"/>
      <c r="BM19" s="242"/>
      <c r="BN19" s="242"/>
      <c r="BO19" s="242"/>
      <c r="BP19" s="242"/>
      <c r="BQ19" s="242"/>
      <c r="BR19" s="242"/>
      <c r="BS19" s="242"/>
      <c r="BT19" s="242"/>
      <c r="BU19" s="242"/>
      <c r="BV19" s="242"/>
      <c r="BW19" s="242"/>
      <c r="BX19" s="242"/>
      <c r="BY19" s="242"/>
      <c r="BZ19" s="242"/>
      <c r="CA19" s="242"/>
      <c r="CB19" s="242"/>
      <c r="CC19" s="242"/>
      <c r="CD19" s="242"/>
      <c r="CE19" s="242"/>
      <c r="CF19" s="242"/>
      <c r="CG19" s="242"/>
      <c r="CH19" s="242"/>
      <c r="CI19" s="242"/>
      <c r="CJ19" s="242"/>
      <c r="CK19" s="242"/>
      <c r="CL19" s="242"/>
      <c r="CM19" s="242"/>
      <c r="CN19" s="242"/>
      <c r="CO19" s="242"/>
      <c r="CP19" s="242"/>
      <c r="CQ19" s="242"/>
      <c r="CR19" s="242"/>
      <c r="CS19" s="242"/>
    </row>
    <row r="20" spans="1:97" ht="12" customHeight="1" x14ac:dyDescent="0.15">
      <c r="AM20" s="541" t="s">
        <v>415</v>
      </c>
      <c r="AN20" s="541"/>
      <c r="AO20" s="541"/>
      <c r="AP20" s="541"/>
      <c r="AQ20" s="523" t="s">
        <v>352</v>
      </c>
      <c r="AR20" s="523"/>
      <c r="AS20" s="523"/>
      <c r="AT20" s="523"/>
      <c r="AU20" s="523"/>
      <c r="AV20" s="523"/>
      <c r="AW20" s="523"/>
      <c r="AX20" s="523"/>
      <c r="AY20" s="523"/>
      <c r="AZ20" s="523"/>
      <c r="BA20" s="523"/>
      <c r="BP20" s="332"/>
      <c r="BQ20" s="332"/>
      <c r="BR20" s="332"/>
    </row>
    <row r="21" spans="1:97" ht="18" customHeight="1" x14ac:dyDescent="0.15"/>
    <row r="22" spans="1:97" ht="15" customHeight="1" x14ac:dyDescent="0.15">
      <c r="A22" s="310" t="s">
        <v>202</v>
      </c>
    </row>
    <row r="23" spans="1:97" x14ac:dyDescent="0.15">
      <c r="A23" s="242"/>
      <c r="B23" s="242"/>
      <c r="C23" s="242"/>
      <c r="D23" s="242"/>
      <c r="E23" s="242"/>
      <c r="F23" s="242"/>
      <c r="G23" s="242"/>
      <c r="H23" s="242"/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  <c r="AJ23" s="242"/>
      <c r="AK23" s="242"/>
      <c r="AL23" s="242"/>
      <c r="AM23" s="242"/>
      <c r="AN23" s="242"/>
      <c r="AO23" s="242"/>
      <c r="AP23" s="242"/>
      <c r="AQ23" s="242"/>
      <c r="AR23" s="242"/>
      <c r="AS23" s="242"/>
      <c r="AT23" s="539" t="s">
        <v>174</v>
      </c>
      <c r="AU23" s="539"/>
      <c r="AV23" s="539"/>
      <c r="AW23" s="539"/>
      <c r="AX23" s="539"/>
      <c r="AY23" s="539"/>
      <c r="AZ23" s="539"/>
      <c r="BA23" s="539"/>
    </row>
    <row r="24" spans="1:97" ht="5.25" customHeight="1" x14ac:dyDescent="0.15">
      <c r="A24" s="242"/>
      <c r="B24" s="242"/>
      <c r="C24" s="242"/>
      <c r="D24" s="242"/>
      <c r="E24" s="242"/>
      <c r="F24" s="242"/>
      <c r="G24" s="242"/>
      <c r="H24" s="242"/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  <c r="AJ24" s="242"/>
      <c r="AK24" s="242"/>
      <c r="AL24" s="242"/>
      <c r="AM24" s="242"/>
      <c r="AN24" s="242"/>
      <c r="AO24" s="242"/>
      <c r="AP24" s="242"/>
      <c r="AQ24" s="242"/>
      <c r="AR24" s="242"/>
      <c r="AS24" s="242"/>
      <c r="AT24" s="242"/>
      <c r="AU24" s="242"/>
      <c r="AV24" s="242"/>
      <c r="AW24" s="242"/>
      <c r="AX24" s="242"/>
      <c r="AY24" s="242"/>
      <c r="AZ24" s="242"/>
      <c r="BA24" s="242"/>
    </row>
    <row r="25" spans="1:97" ht="17.25" customHeight="1" x14ac:dyDescent="0.15">
      <c r="A25" s="647" t="s">
        <v>228</v>
      </c>
      <c r="B25" s="632"/>
      <c r="C25" s="632"/>
      <c r="D25" s="632"/>
      <c r="E25" s="632"/>
      <c r="F25" s="632" t="s">
        <v>190</v>
      </c>
      <c r="G25" s="632"/>
      <c r="H25" s="632"/>
      <c r="I25" s="632"/>
      <c r="J25" s="632"/>
      <c r="K25" s="632"/>
      <c r="L25" s="632"/>
      <c r="M25" s="632"/>
      <c r="N25" s="632"/>
      <c r="O25" s="632"/>
      <c r="P25" s="632"/>
      <c r="Q25" s="632"/>
      <c r="R25" s="632"/>
      <c r="S25" s="632"/>
      <c r="T25" s="632"/>
      <c r="U25" s="632"/>
      <c r="V25" s="632" t="s">
        <v>416</v>
      </c>
      <c r="W25" s="632"/>
      <c r="X25" s="632"/>
      <c r="Y25" s="632"/>
      <c r="Z25" s="632"/>
      <c r="AA25" s="632"/>
      <c r="AB25" s="632"/>
      <c r="AC25" s="632"/>
      <c r="AD25" s="632"/>
      <c r="AE25" s="632"/>
      <c r="AF25" s="632"/>
      <c r="AG25" s="632"/>
      <c r="AH25" s="632"/>
      <c r="AI25" s="632"/>
      <c r="AJ25" s="632"/>
      <c r="AK25" s="633"/>
      <c r="AL25" s="633" t="s">
        <v>55</v>
      </c>
      <c r="AM25" s="634"/>
      <c r="AN25" s="634"/>
      <c r="AO25" s="634"/>
      <c r="AP25" s="634"/>
      <c r="AQ25" s="634"/>
      <c r="AR25" s="634"/>
      <c r="AS25" s="634"/>
      <c r="AT25" s="634"/>
      <c r="AU25" s="634"/>
      <c r="AV25" s="634"/>
      <c r="AW25" s="634"/>
      <c r="AX25" s="634"/>
      <c r="AY25" s="634"/>
      <c r="AZ25" s="634"/>
      <c r="BA25" s="634"/>
    </row>
    <row r="26" spans="1:97" ht="17.25" customHeight="1" x14ac:dyDescent="0.15">
      <c r="A26" s="643"/>
      <c r="B26" s="635"/>
      <c r="C26" s="635"/>
      <c r="D26" s="635"/>
      <c r="E26" s="635"/>
      <c r="F26" s="635" t="s">
        <v>229</v>
      </c>
      <c r="G26" s="635"/>
      <c r="H26" s="635"/>
      <c r="I26" s="635"/>
      <c r="J26" s="635"/>
      <c r="K26" s="635"/>
      <c r="L26" s="635" t="s">
        <v>350</v>
      </c>
      <c r="M26" s="635"/>
      <c r="N26" s="635"/>
      <c r="O26" s="635"/>
      <c r="P26" s="635"/>
      <c r="Q26" s="635" t="s">
        <v>230</v>
      </c>
      <c r="R26" s="635"/>
      <c r="S26" s="635"/>
      <c r="T26" s="635"/>
      <c r="U26" s="635"/>
      <c r="V26" s="635" t="s">
        <v>229</v>
      </c>
      <c r="W26" s="635"/>
      <c r="X26" s="635"/>
      <c r="Y26" s="635"/>
      <c r="Z26" s="635"/>
      <c r="AA26" s="635"/>
      <c r="AB26" s="635" t="s">
        <v>350</v>
      </c>
      <c r="AC26" s="635"/>
      <c r="AD26" s="635"/>
      <c r="AE26" s="635"/>
      <c r="AF26" s="635"/>
      <c r="AG26" s="635" t="s">
        <v>230</v>
      </c>
      <c r="AH26" s="635"/>
      <c r="AI26" s="635"/>
      <c r="AJ26" s="635"/>
      <c r="AK26" s="636"/>
      <c r="AL26" s="637" t="s">
        <v>229</v>
      </c>
      <c r="AM26" s="637"/>
      <c r="AN26" s="637"/>
      <c r="AO26" s="637"/>
      <c r="AP26" s="637"/>
      <c r="AQ26" s="637"/>
      <c r="AR26" s="637" t="s">
        <v>350</v>
      </c>
      <c r="AS26" s="637"/>
      <c r="AT26" s="637"/>
      <c r="AU26" s="637"/>
      <c r="AV26" s="637"/>
      <c r="AW26" s="636" t="s">
        <v>230</v>
      </c>
      <c r="AX26" s="638"/>
      <c r="AY26" s="638"/>
      <c r="AZ26" s="638"/>
      <c r="BA26" s="638"/>
    </row>
    <row r="27" spans="1:97" ht="4.5" customHeight="1" x14ac:dyDescent="0.15">
      <c r="A27" s="242"/>
      <c r="B27" s="242"/>
      <c r="C27" s="242"/>
      <c r="D27" s="263"/>
      <c r="E27" s="264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</row>
    <row r="28" spans="1:97" ht="16.5" customHeight="1" x14ac:dyDescent="0.15">
      <c r="A28" s="539" t="s">
        <v>661</v>
      </c>
      <c r="B28" s="539"/>
      <c r="C28" s="539"/>
      <c r="D28" s="538" t="s">
        <v>659</v>
      </c>
      <c r="E28" s="639"/>
      <c r="F28" s="537">
        <v>264</v>
      </c>
      <c r="G28" s="537"/>
      <c r="H28" s="537"/>
      <c r="I28" s="537"/>
      <c r="J28" s="537"/>
      <c r="K28" s="537"/>
      <c r="L28" s="628">
        <v>14677</v>
      </c>
      <c r="M28" s="628"/>
      <c r="N28" s="628"/>
      <c r="O28" s="628"/>
      <c r="P28" s="245"/>
      <c r="Q28" s="628">
        <v>6087</v>
      </c>
      <c r="R28" s="628"/>
      <c r="S28" s="628"/>
      <c r="T28" s="628"/>
      <c r="U28" s="245"/>
      <c r="V28" s="537">
        <v>264</v>
      </c>
      <c r="W28" s="537"/>
      <c r="X28" s="537"/>
      <c r="Y28" s="537"/>
      <c r="Z28" s="537"/>
      <c r="AA28" s="537"/>
      <c r="AB28" s="628">
        <v>15119</v>
      </c>
      <c r="AC28" s="628"/>
      <c r="AD28" s="628"/>
      <c r="AE28" s="628"/>
      <c r="AF28" s="245"/>
      <c r="AG28" s="628">
        <v>8265</v>
      </c>
      <c r="AH28" s="628"/>
      <c r="AI28" s="628"/>
      <c r="AJ28" s="628"/>
      <c r="AK28" s="245"/>
      <c r="AL28" s="537">
        <v>264</v>
      </c>
      <c r="AM28" s="537"/>
      <c r="AN28" s="537"/>
      <c r="AO28" s="537"/>
      <c r="AP28" s="537"/>
      <c r="AQ28" s="537"/>
      <c r="AR28" s="628">
        <v>8638</v>
      </c>
      <c r="AS28" s="628"/>
      <c r="AT28" s="628"/>
      <c r="AU28" s="628"/>
      <c r="AV28" s="245"/>
      <c r="AW28" s="628">
        <v>3011</v>
      </c>
      <c r="AX28" s="628"/>
      <c r="AY28" s="628"/>
      <c r="AZ28" s="628"/>
      <c r="BA28" s="245"/>
    </row>
    <row r="29" spans="1:97" ht="16.5" customHeight="1" x14ac:dyDescent="0.15">
      <c r="A29" s="538"/>
      <c r="B29" s="538"/>
      <c r="C29" s="538"/>
      <c r="D29" s="538">
        <v>2</v>
      </c>
      <c r="E29" s="639"/>
      <c r="F29" s="537">
        <v>231</v>
      </c>
      <c r="G29" s="537"/>
      <c r="H29" s="537"/>
      <c r="I29" s="537"/>
      <c r="J29" s="537"/>
      <c r="K29" s="537"/>
      <c r="L29" s="628">
        <v>6662</v>
      </c>
      <c r="M29" s="628"/>
      <c r="N29" s="628"/>
      <c r="O29" s="628"/>
      <c r="P29" s="245"/>
      <c r="Q29" s="628">
        <v>4272</v>
      </c>
      <c r="R29" s="628"/>
      <c r="S29" s="628"/>
      <c r="T29" s="628"/>
      <c r="U29" s="245"/>
      <c r="V29" s="537">
        <v>231</v>
      </c>
      <c r="W29" s="537"/>
      <c r="X29" s="537"/>
      <c r="Y29" s="537"/>
      <c r="Z29" s="537"/>
      <c r="AA29" s="537"/>
      <c r="AB29" s="628">
        <v>9146</v>
      </c>
      <c r="AC29" s="628"/>
      <c r="AD29" s="628"/>
      <c r="AE29" s="628"/>
      <c r="AF29" s="245"/>
      <c r="AG29" s="628">
        <v>5440</v>
      </c>
      <c r="AH29" s="628"/>
      <c r="AI29" s="628"/>
      <c r="AJ29" s="628"/>
      <c r="AK29" s="245"/>
      <c r="AL29" s="537">
        <v>231</v>
      </c>
      <c r="AM29" s="537"/>
      <c r="AN29" s="537"/>
      <c r="AO29" s="537"/>
      <c r="AP29" s="537"/>
      <c r="AQ29" s="537"/>
      <c r="AR29" s="628">
        <v>5167</v>
      </c>
      <c r="AS29" s="628"/>
      <c r="AT29" s="628"/>
      <c r="AU29" s="628"/>
      <c r="AV29" s="245"/>
      <c r="AW29" s="628">
        <v>1602</v>
      </c>
      <c r="AX29" s="628"/>
      <c r="AY29" s="628"/>
      <c r="AZ29" s="628"/>
      <c r="BA29" s="245"/>
    </row>
    <row r="30" spans="1:97" ht="16.5" customHeight="1" x14ac:dyDescent="0.15">
      <c r="A30" s="538"/>
      <c r="B30" s="538"/>
      <c r="C30" s="538"/>
      <c r="D30" s="538">
        <v>3</v>
      </c>
      <c r="E30" s="639"/>
      <c r="F30" s="537">
        <v>294</v>
      </c>
      <c r="G30" s="537"/>
      <c r="H30" s="537"/>
      <c r="I30" s="537"/>
      <c r="J30" s="537"/>
      <c r="K30" s="537"/>
      <c r="L30" s="628">
        <v>12829</v>
      </c>
      <c r="M30" s="628"/>
      <c r="N30" s="628"/>
      <c r="O30" s="628"/>
      <c r="P30" s="245"/>
      <c r="Q30" s="628">
        <v>8551</v>
      </c>
      <c r="R30" s="628"/>
      <c r="S30" s="628"/>
      <c r="T30" s="628"/>
      <c r="U30" s="245"/>
      <c r="V30" s="537">
        <v>294</v>
      </c>
      <c r="W30" s="537"/>
      <c r="X30" s="537"/>
      <c r="Y30" s="537"/>
      <c r="Z30" s="537"/>
      <c r="AA30" s="537"/>
      <c r="AB30" s="628">
        <v>12976</v>
      </c>
      <c r="AC30" s="628"/>
      <c r="AD30" s="628"/>
      <c r="AE30" s="628"/>
      <c r="AF30" s="245"/>
      <c r="AG30" s="628">
        <v>3496</v>
      </c>
      <c r="AH30" s="628"/>
      <c r="AI30" s="628"/>
      <c r="AJ30" s="628"/>
      <c r="AK30" s="245"/>
      <c r="AL30" s="537">
        <v>294</v>
      </c>
      <c r="AM30" s="537"/>
      <c r="AN30" s="537"/>
      <c r="AO30" s="537"/>
      <c r="AP30" s="537"/>
      <c r="AQ30" s="537"/>
      <c r="AR30" s="628">
        <v>8348</v>
      </c>
      <c r="AS30" s="628"/>
      <c r="AT30" s="628"/>
      <c r="AU30" s="628"/>
      <c r="AV30" s="245"/>
      <c r="AW30" s="628">
        <v>2086</v>
      </c>
      <c r="AX30" s="628"/>
      <c r="AY30" s="628"/>
      <c r="AZ30" s="628"/>
      <c r="BA30" s="245"/>
    </row>
    <row r="31" spans="1:97" ht="16.5" customHeight="1" x14ac:dyDescent="0.15">
      <c r="D31" s="538">
        <v>4</v>
      </c>
      <c r="E31" s="639"/>
      <c r="F31" s="537">
        <v>293</v>
      </c>
      <c r="G31" s="537"/>
      <c r="H31" s="537"/>
      <c r="I31" s="537"/>
      <c r="J31" s="537"/>
      <c r="K31" s="537"/>
      <c r="L31" s="628">
        <v>12528</v>
      </c>
      <c r="M31" s="628"/>
      <c r="N31" s="628"/>
      <c r="O31" s="628"/>
      <c r="P31" s="245"/>
      <c r="Q31" s="628">
        <v>9853</v>
      </c>
      <c r="R31" s="628"/>
      <c r="S31" s="628"/>
      <c r="T31" s="628"/>
      <c r="U31" s="245"/>
      <c r="V31" s="537">
        <v>293</v>
      </c>
      <c r="W31" s="537"/>
      <c r="X31" s="537"/>
      <c r="Y31" s="537"/>
      <c r="Z31" s="537"/>
      <c r="AA31" s="537"/>
      <c r="AB31" s="628">
        <v>11551</v>
      </c>
      <c r="AC31" s="628"/>
      <c r="AD31" s="628"/>
      <c r="AE31" s="628"/>
      <c r="AF31" s="245"/>
      <c r="AG31" s="628">
        <v>2739</v>
      </c>
      <c r="AH31" s="628"/>
      <c r="AI31" s="628"/>
      <c r="AJ31" s="628"/>
      <c r="AK31" s="245"/>
      <c r="AL31" s="537">
        <v>293</v>
      </c>
      <c r="AM31" s="537"/>
      <c r="AN31" s="537"/>
      <c r="AO31" s="537"/>
      <c r="AP31" s="537"/>
      <c r="AQ31" s="537"/>
      <c r="AR31" s="628">
        <v>8089</v>
      </c>
      <c r="AS31" s="628"/>
      <c r="AT31" s="628"/>
      <c r="AU31" s="628"/>
      <c r="AV31" s="245"/>
      <c r="AW31" s="628">
        <v>2733</v>
      </c>
      <c r="AX31" s="628"/>
      <c r="AY31" s="628"/>
      <c r="AZ31" s="628"/>
      <c r="BA31" s="245"/>
    </row>
    <row r="32" spans="1:97" ht="16.5" customHeight="1" x14ac:dyDescent="0.15">
      <c r="A32" s="242"/>
      <c r="B32" s="242"/>
      <c r="C32" s="242"/>
      <c r="D32" s="538">
        <v>5</v>
      </c>
      <c r="E32" s="639"/>
      <c r="F32" s="640">
        <v>294</v>
      </c>
      <c r="G32" s="540"/>
      <c r="H32" s="540"/>
      <c r="I32" s="540"/>
      <c r="J32" s="540"/>
      <c r="K32" s="540"/>
      <c r="L32" s="461">
        <v>15499</v>
      </c>
      <c r="M32" s="461"/>
      <c r="N32" s="461"/>
      <c r="O32" s="461"/>
      <c r="P32" s="231"/>
      <c r="Q32" s="461">
        <v>13742</v>
      </c>
      <c r="R32" s="461"/>
      <c r="S32" s="461"/>
      <c r="T32" s="461"/>
      <c r="U32" s="231"/>
      <c r="V32" s="540">
        <v>294</v>
      </c>
      <c r="W32" s="540"/>
      <c r="X32" s="540"/>
      <c r="Y32" s="540"/>
      <c r="Z32" s="540"/>
      <c r="AA32" s="540"/>
      <c r="AB32" s="461">
        <v>11134</v>
      </c>
      <c r="AC32" s="461"/>
      <c r="AD32" s="461"/>
      <c r="AE32" s="461"/>
      <c r="AF32" s="231"/>
      <c r="AG32" s="461">
        <v>3356</v>
      </c>
      <c r="AH32" s="461"/>
      <c r="AI32" s="461"/>
      <c r="AJ32" s="461"/>
      <c r="AK32" s="231"/>
      <c r="AL32" s="540">
        <v>294</v>
      </c>
      <c r="AM32" s="540"/>
      <c r="AN32" s="540"/>
      <c r="AO32" s="540"/>
      <c r="AP32" s="540"/>
      <c r="AQ32" s="540"/>
      <c r="AR32" s="461">
        <v>7868</v>
      </c>
      <c r="AS32" s="461"/>
      <c r="AT32" s="461"/>
      <c r="AU32" s="461"/>
      <c r="AV32" s="231"/>
      <c r="AW32" s="461">
        <v>2968</v>
      </c>
      <c r="AX32" s="461"/>
      <c r="AY32" s="461"/>
      <c r="AZ32" s="461"/>
      <c r="BA32" s="245"/>
    </row>
    <row r="33" spans="1:53" ht="3.75" customHeight="1" x14ac:dyDescent="0.15">
      <c r="A33" s="251"/>
      <c r="B33" s="251"/>
      <c r="C33" s="251"/>
      <c r="D33" s="362"/>
      <c r="E33" s="363"/>
      <c r="F33" s="319"/>
      <c r="G33" s="319"/>
      <c r="H33" s="319"/>
      <c r="I33" s="319"/>
      <c r="J33" s="319"/>
      <c r="K33" s="319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9"/>
      <c r="W33" s="319"/>
      <c r="X33" s="319"/>
      <c r="Y33" s="319"/>
      <c r="Z33" s="319"/>
      <c r="AA33" s="319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9"/>
      <c r="AM33" s="319"/>
      <c r="AN33" s="319"/>
      <c r="AO33" s="319"/>
      <c r="AP33" s="319"/>
      <c r="AQ33" s="319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</row>
    <row r="34" spans="1:53" ht="11.25" customHeight="1" x14ac:dyDescent="0.15">
      <c r="A34" s="242"/>
      <c r="B34" s="242"/>
      <c r="C34" s="242"/>
      <c r="D34" s="242"/>
      <c r="E34" s="242"/>
      <c r="F34" s="242"/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  <c r="AJ34" s="242"/>
      <c r="AK34" s="242"/>
      <c r="AL34" s="242"/>
      <c r="AM34" s="242"/>
      <c r="AN34" s="242"/>
      <c r="AO34" s="242"/>
      <c r="AP34" s="242"/>
      <c r="AQ34" s="242"/>
      <c r="AR34" s="242"/>
      <c r="AS34" s="242"/>
      <c r="AT34" s="242"/>
      <c r="AU34" s="242"/>
      <c r="AV34" s="242"/>
      <c r="AW34" s="242"/>
      <c r="AX34" s="242"/>
      <c r="AY34" s="242"/>
      <c r="AZ34" s="242"/>
      <c r="BA34" s="242"/>
    </row>
    <row r="35" spans="1:53" ht="17.25" customHeight="1" x14ac:dyDescent="0.15">
      <c r="A35" s="647" t="s">
        <v>228</v>
      </c>
      <c r="B35" s="632"/>
      <c r="C35" s="632"/>
      <c r="D35" s="632"/>
      <c r="E35" s="632"/>
      <c r="F35" s="632" t="s">
        <v>281</v>
      </c>
      <c r="G35" s="632"/>
      <c r="H35" s="632"/>
      <c r="I35" s="632"/>
      <c r="J35" s="632"/>
      <c r="K35" s="632"/>
      <c r="L35" s="632"/>
      <c r="M35" s="632"/>
      <c r="N35" s="632"/>
      <c r="O35" s="632"/>
      <c r="P35" s="632"/>
      <c r="Q35" s="632"/>
      <c r="R35" s="632"/>
      <c r="S35" s="632"/>
      <c r="T35" s="632"/>
      <c r="U35" s="632"/>
      <c r="V35" s="632" t="s">
        <v>418</v>
      </c>
      <c r="W35" s="632"/>
      <c r="X35" s="632"/>
      <c r="Y35" s="632"/>
      <c r="Z35" s="632"/>
      <c r="AA35" s="632"/>
      <c r="AB35" s="632"/>
      <c r="AC35" s="632"/>
      <c r="AD35" s="632"/>
      <c r="AE35" s="632"/>
      <c r="AF35" s="632"/>
      <c r="AG35" s="632"/>
      <c r="AH35" s="632"/>
      <c r="AI35" s="632"/>
      <c r="AJ35" s="632"/>
      <c r="AK35" s="633"/>
      <c r="AL35" s="633" t="s">
        <v>26</v>
      </c>
      <c r="AM35" s="634"/>
      <c r="AN35" s="634"/>
      <c r="AO35" s="634"/>
      <c r="AP35" s="634"/>
      <c r="AQ35" s="634"/>
      <c r="AR35" s="634"/>
      <c r="AS35" s="634"/>
      <c r="AT35" s="634"/>
      <c r="AU35" s="634"/>
      <c r="AV35" s="634"/>
      <c r="AW35" s="634"/>
      <c r="AX35" s="634"/>
      <c r="AY35" s="634"/>
      <c r="AZ35" s="634"/>
      <c r="BA35" s="634"/>
    </row>
    <row r="36" spans="1:53" ht="17.25" customHeight="1" x14ac:dyDescent="0.15">
      <c r="A36" s="643"/>
      <c r="B36" s="635"/>
      <c r="C36" s="635"/>
      <c r="D36" s="635"/>
      <c r="E36" s="635"/>
      <c r="F36" s="635" t="s">
        <v>229</v>
      </c>
      <c r="G36" s="635"/>
      <c r="H36" s="635"/>
      <c r="I36" s="635"/>
      <c r="J36" s="635"/>
      <c r="K36" s="635"/>
      <c r="L36" s="635" t="s">
        <v>350</v>
      </c>
      <c r="M36" s="635"/>
      <c r="N36" s="635"/>
      <c r="O36" s="635"/>
      <c r="P36" s="635"/>
      <c r="Q36" s="635" t="s">
        <v>230</v>
      </c>
      <c r="R36" s="635"/>
      <c r="S36" s="635"/>
      <c r="T36" s="635"/>
      <c r="U36" s="635"/>
      <c r="V36" s="635" t="s">
        <v>229</v>
      </c>
      <c r="W36" s="635"/>
      <c r="X36" s="635"/>
      <c r="Y36" s="635"/>
      <c r="Z36" s="635"/>
      <c r="AA36" s="635"/>
      <c r="AB36" s="635" t="s">
        <v>350</v>
      </c>
      <c r="AC36" s="635"/>
      <c r="AD36" s="635"/>
      <c r="AE36" s="635"/>
      <c r="AF36" s="635"/>
      <c r="AG36" s="635" t="s">
        <v>230</v>
      </c>
      <c r="AH36" s="635"/>
      <c r="AI36" s="635"/>
      <c r="AJ36" s="635"/>
      <c r="AK36" s="636"/>
      <c r="AL36" s="637" t="s">
        <v>229</v>
      </c>
      <c r="AM36" s="637"/>
      <c r="AN36" s="637"/>
      <c r="AO36" s="637"/>
      <c r="AP36" s="637"/>
      <c r="AQ36" s="637"/>
      <c r="AR36" s="637" t="s">
        <v>350</v>
      </c>
      <c r="AS36" s="637"/>
      <c r="AT36" s="637"/>
      <c r="AU36" s="637"/>
      <c r="AV36" s="637"/>
      <c r="AW36" s="636" t="s">
        <v>230</v>
      </c>
      <c r="AX36" s="638"/>
      <c r="AY36" s="638"/>
      <c r="AZ36" s="638"/>
      <c r="BA36" s="638"/>
    </row>
    <row r="37" spans="1:53" ht="4.5" customHeight="1" x14ac:dyDescent="0.15">
      <c r="A37" s="73"/>
      <c r="B37" s="73"/>
      <c r="C37" s="73"/>
      <c r="D37" s="73"/>
      <c r="E37" s="364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</row>
    <row r="38" spans="1:53" ht="16.5" customHeight="1" x14ac:dyDescent="0.15">
      <c r="A38" s="539" t="s">
        <v>661</v>
      </c>
      <c r="B38" s="539"/>
      <c r="C38" s="539"/>
      <c r="D38" s="538" t="s">
        <v>659</v>
      </c>
      <c r="E38" s="639"/>
      <c r="F38" s="537">
        <v>264</v>
      </c>
      <c r="G38" s="537"/>
      <c r="H38" s="537"/>
      <c r="I38" s="537"/>
      <c r="J38" s="537"/>
      <c r="K38" s="537"/>
      <c r="L38" s="628">
        <v>4361</v>
      </c>
      <c r="M38" s="628"/>
      <c r="N38" s="628"/>
      <c r="O38" s="628"/>
      <c r="P38" s="245"/>
      <c r="Q38" s="628">
        <v>854</v>
      </c>
      <c r="R38" s="628"/>
      <c r="S38" s="628"/>
      <c r="T38" s="628"/>
      <c r="U38" s="245"/>
      <c r="V38" s="537">
        <v>264</v>
      </c>
      <c r="W38" s="537"/>
      <c r="X38" s="537"/>
      <c r="Y38" s="537"/>
      <c r="Z38" s="537"/>
      <c r="AA38" s="537"/>
      <c r="AB38" s="628">
        <v>6124</v>
      </c>
      <c r="AC38" s="628"/>
      <c r="AD38" s="628"/>
      <c r="AE38" s="628"/>
      <c r="AF38" s="245"/>
      <c r="AG38" s="628">
        <v>1162</v>
      </c>
      <c r="AH38" s="628"/>
      <c r="AI38" s="628"/>
      <c r="AJ38" s="628"/>
      <c r="AK38" s="245"/>
      <c r="AL38" s="537">
        <v>264</v>
      </c>
      <c r="AM38" s="537"/>
      <c r="AN38" s="537"/>
      <c r="AO38" s="537"/>
      <c r="AP38" s="537"/>
      <c r="AQ38" s="537"/>
      <c r="AR38" s="628">
        <v>4610</v>
      </c>
      <c r="AS38" s="628"/>
      <c r="AT38" s="628"/>
      <c r="AU38" s="628"/>
      <c r="AV38" s="245"/>
      <c r="AW38" s="628">
        <v>5915</v>
      </c>
      <c r="AX38" s="628"/>
      <c r="AY38" s="628"/>
      <c r="AZ38" s="628"/>
      <c r="BA38" s="245"/>
    </row>
    <row r="39" spans="1:53" ht="16.5" customHeight="1" x14ac:dyDescent="0.15">
      <c r="A39" s="538"/>
      <c r="B39" s="538"/>
      <c r="C39" s="538"/>
      <c r="D39" s="538">
        <v>2</v>
      </c>
      <c r="E39" s="639"/>
      <c r="F39" s="537">
        <v>231</v>
      </c>
      <c r="G39" s="537"/>
      <c r="H39" s="537"/>
      <c r="I39" s="537"/>
      <c r="J39" s="537"/>
      <c r="K39" s="537"/>
      <c r="L39" s="628">
        <v>2002</v>
      </c>
      <c r="M39" s="628"/>
      <c r="N39" s="628"/>
      <c r="O39" s="628"/>
      <c r="P39" s="245"/>
      <c r="Q39" s="628">
        <v>317</v>
      </c>
      <c r="R39" s="628"/>
      <c r="S39" s="628"/>
      <c r="T39" s="628"/>
      <c r="U39" s="245"/>
      <c r="V39" s="537">
        <v>231</v>
      </c>
      <c r="W39" s="537"/>
      <c r="X39" s="537"/>
      <c r="Y39" s="537"/>
      <c r="Z39" s="537"/>
      <c r="AA39" s="537"/>
      <c r="AB39" s="628">
        <v>2309</v>
      </c>
      <c r="AC39" s="628"/>
      <c r="AD39" s="628"/>
      <c r="AE39" s="628"/>
      <c r="AF39" s="245"/>
      <c r="AG39" s="628">
        <v>295</v>
      </c>
      <c r="AH39" s="628"/>
      <c r="AI39" s="628"/>
      <c r="AJ39" s="628"/>
      <c r="AK39" s="245"/>
      <c r="AL39" s="537">
        <v>231</v>
      </c>
      <c r="AM39" s="537"/>
      <c r="AN39" s="537"/>
      <c r="AO39" s="537"/>
      <c r="AP39" s="537"/>
      <c r="AQ39" s="537"/>
      <c r="AR39" s="628">
        <v>3894</v>
      </c>
      <c r="AS39" s="628"/>
      <c r="AT39" s="628"/>
      <c r="AU39" s="628"/>
      <c r="AV39" s="245"/>
      <c r="AW39" s="628">
        <v>4201</v>
      </c>
      <c r="AX39" s="628"/>
      <c r="AY39" s="628"/>
      <c r="AZ39" s="628"/>
      <c r="BA39" s="245"/>
    </row>
    <row r="40" spans="1:53" ht="16.5" customHeight="1" x14ac:dyDescent="0.15">
      <c r="A40" s="538"/>
      <c r="B40" s="538"/>
      <c r="C40" s="538"/>
      <c r="D40" s="538">
        <v>3</v>
      </c>
      <c r="E40" s="639"/>
      <c r="F40" s="537">
        <v>294</v>
      </c>
      <c r="G40" s="537"/>
      <c r="H40" s="537"/>
      <c r="I40" s="537"/>
      <c r="J40" s="537"/>
      <c r="K40" s="537"/>
      <c r="L40" s="628">
        <v>2511</v>
      </c>
      <c r="M40" s="628"/>
      <c r="N40" s="628"/>
      <c r="O40" s="628"/>
      <c r="P40" s="245"/>
      <c r="Q40" s="628">
        <v>674</v>
      </c>
      <c r="R40" s="628"/>
      <c r="S40" s="628"/>
      <c r="T40" s="628"/>
      <c r="U40" s="245"/>
      <c r="V40" s="537">
        <v>294</v>
      </c>
      <c r="W40" s="537"/>
      <c r="X40" s="537"/>
      <c r="Y40" s="537"/>
      <c r="Z40" s="537"/>
      <c r="AA40" s="537"/>
      <c r="AB40" s="628">
        <v>3465</v>
      </c>
      <c r="AC40" s="628"/>
      <c r="AD40" s="628"/>
      <c r="AE40" s="628"/>
      <c r="AF40" s="245"/>
      <c r="AG40" s="628">
        <v>580</v>
      </c>
      <c r="AH40" s="628"/>
      <c r="AI40" s="628"/>
      <c r="AJ40" s="628"/>
      <c r="AK40" s="245"/>
      <c r="AL40" s="537">
        <v>294</v>
      </c>
      <c r="AM40" s="537"/>
      <c r="AN40" s="537"/>
      <c r="AO40" s="537"/>
      <c r="AP40" s="537"/>
      <c r="AQ40" s="537"/>
      <c r="AR40" s="628">
        <v>5256</v>
      </c>
      <c r="AS40" s="628"/>
      <c r="AT40" s="628"/>
      <c r="AU40" s="628"/>
      <c r="AV40" s="245"/>
      <c r="AW40" s="628">
        <v>3800</v>
      </c>
      <c r="AX40" s="628"/>
      <c r="AY40" s="628"/>
      <c r="AZ40" s="628"/>
      <c r="BA40" s="245"/>
    </row>
    <row r="41" spans="1:53" ht="16.5" customHeight="1" x14ac:dyDescent="0.15">
      <c r="D41" s="538">
        <v>4</v>
      </c>
      <c r="E41" s="639"/>
      <c r="F41" s="537">
        <v>293</v>
      </c>
      <c r="G41" s="537"/>
      <c r="H41" s="537"/>
      <c r="I41" s="537"/>
      <c r="J41" s="537"/>
      <c r="K41" s="537"/>
      <c r="L41" s="628">
        <v>980</v>
      </c>
      <c r="M41" s="628"/>
      <c r="N41" s="628"/>
      <c r="O41" s="628"/>
      <c r="P41" s="245"/>
      <c r="Q41" s="628">
        <v>665</v>
      </c>
      <c r="R41" s="628"/>
      <c r="S41" s="628"/>
      <c r="T41" s="628"/>
      <c r="U41" s="245"/>
      <c r="V41" s="537">
        <v>293</v>
      </c>
      <c r="W41" s="537"/>
      <c r="X41" s="537"/>
      <c r="Y41" s="537"/>
      <c r="Z41" s="537"/>
      <c r="AA41" s="537"/>
      <c r="AB41" s="628">
        <v>3360</v>
      </c>
      <c r="AC41" s="628"/>
      <c r="AD41" s="628"/>
      <c r="AE41" s="628"/>
      <c r="AF41" s="245"/>
      <c r="AG41" s="628">
        <v>562</v>
      </c>
      <c r="AH41" s="628"/>
      <c r="AI41" s="628"/>
      <c r="AJ41" s="628"/>
      <c r="AK41" s="245"/>
      <c r="AL41" s="537">
        <v>293</v>
      </c>
      <c r="AM41" s="537"/>
      <c r="AN41" s="537"/>
      <c r="AO41" s="537"/>
      <c r="AP41" s="537"/>
      <c r="AQ41" s="537"/>
      <c r="AR41" s="628">
        <v>6435</v>
      </c>
      <c r="AS41" s="628"/>
      <c r="AT41" s="628"/>
      <c r="AU41" s="628"/>
      <c r="AV41" s="245"/>
      <c r="AW41" s="628">
        <v>3451</v>
      </c>
      <c r="AX41" s="628"/>
      <c r="AY41" s="628"/>
      <c r="AZ41" s="628"/>
      <c r="BA41" s="245"/>
    </row>
    <row r="42" spans="1:53" ht="16.5" customHeight="1" x14ac:dyDescent="0.15">
      <c r="A42" s="242"/>
      <c r="B42" s="242"/>
      <c r="C42" s="242"/>
      <c r="D42" s="538">
        <v>5</v>
      </c>
      <c r="E42" s="639"/>
      <c r="F42" s="540">
        <v>294</v>
      </c>
      <c r="G42" s="540"/>
      <c r="H42" s="540"/>
      <c r="I42" s="540"/>
      <c r="J42" s="540"/>
      <c r="K42" s="540"/>
      <c r="L42" s="461">
        <v>1220</v>
      </c>
      <c r="M42" s="461"/>
      <c r="N42" s="461"/>
      <c r="O42" s="461"/>
      <c r="P42" s="231"/>
      <c r="Q42" s="461">
        <v>1033</v>
      </c>
      <c r="R42" s="461"/>
      <c r="S42" s="461"/>
      <c r="T42" s="461"/>
      <c r="U42" s="231"/>
      <c r="V42" s="540">
        <v>294</v>
      </c>
      <c r="W42" s="540"/>
      <c r="X42" s="540"/>
      <c r="Y42" s="540"/>
      <c r="Z42" s="540"/>
      <c r="AA42" s="540"/>
      <c r="AB42" s="461">
        <v>3847</v>
      </c>
      <c r="AC42" s="461"/>
      <c r="AD42" s="461"/>
      <c r="AE42" s="461"/>
      <c r="AF42" s="231"/>
      <c r="AG42" s="461">
        <v>759</v>
      </c>
      <c r="AH42" s="461"/>
      <c r="AI42" s="461"/>
      <c r="AJ42" s="461"/>
      <c r="AK42" s="231"/>
      <c r="AL42" s="540">
        <v>294</v>
      </c>
      <c r="AM42" s="540"/>
      <c r="AN42" s="540"/>
      <c r="AO42" s="540"/>
      <c r="AP42" s="540"/>
      <c r="AQ42" s="540"/>
      <c r="AR42" s="461">
        <v>7132</v>
      </c>
      <c r="AS42" s="461"/>
      <c r="AT42" s="461"/>
      <c r="AU42" s="461"/>
      <c r="AV42" s="231"/>
      <c r="AW42" s="461">
        <v>3285</v>
      </c>
      <c r="AX42" s="461"/>
      <c r="AY42" s="461"/>
      <c r="AZ42" s="461"/>
      <c r="BA42" s="245"/>
    </row>
    <row r="43" spans="1:53" ht="3.75" customHeight="1" x14ac:dyDescent="0.15">
      <c r="A43" s="242"/>
      <c r="B43" s="242"/>
      <c r="C43" s="242"/>
      <c r="D43" s="242"/>
      <c r="E43" s="260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  <c r="AJ43" s="242"/>
      <c r="AK43" s="242"/>
      <c r="AL43" s="242"/>
      <c r="AM43" s="242"/>
      <c r="AN43" s="242"/>
      <c r="AO43" s="242"/>
      <c r="AP43" s="242"/>
      <c r="AQ43" s="242"/>
      <c r="AR43" s="242"/>
      <c r="AS43" s="242"/>
      <c r="AT43" s="242"/>
      <c r="AU43" s="242"/>
      <c r="AV43" s="242"/>
      <c r="AW43" s="242"/>
      <c r="AX43" s="242"/>
      <c r="AY43" s="242"/>
      <c r="AZ43" s="242"/>
      <c r="BA43" s="242"/>
    </row>
    <row r="44" spans="1:53" ht="11.25" customHeight="1" x14ac:dyDescent="0.15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</row>
    <row r="45" spans="1:53" ht="17.25" customHeight="1" x14ac:dyDescent="0.15">
      <c r="A45" s="647" t="s">
        <v>228</v>
      </c>
      <c r="B45" s="632"/>
      <c r="C45" s="632"/>
      <c r="D45" s="632"/>
      <c r="E45" s="632"/>
      <c r="F45" s="632" t="s">
        <v>403</v>
      </c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  <c r="U45" s="633"/>
      <c r="V45" s="633" t="s">
        <v>420</v>
      </c>
      <c r="W45" s="634"/>
      <c r="X45" s="634"/>
      <c r="Y45" s="634"/>
      <c r="Z45" s="634"/>
      <c r="AA45" s="634"/>
      <c r="AB45" s="634"/>
      <c r="AC45" s="634"/>
      <c r="AD45" s="634"/>
      <c r="AE45" s="634"/>
      <c r="AF45" s="634"/>
      <c r="AG45" s="634"/>
      <c r="AH45" s="634"/>
      <c r="AI45" s="634"/>
      <c r="AJ45" s="634"/>
      <c r="AK45" s="634"/>
      <c r="AL45" s="641" t="s">
        <v>422</v>
      </c>
      <c r="AM45" s="641"/>
      <c r="AN45" s="641"/>
      <c r="AO45" s="641"/>
      <c r="AP45" s="641"/>
      <c r="AQ45" s="641"/>
      <c r="AR45" s="641"/>
      <c r="AS45" s="641"/>
      <c r="AT45" s="641"/>
      <c r="AU45" s="641"/>
      <c r="AV45" s="641"/>
      <c r="AW45" s="641"/>
      <c r="AX45" s="641"/>
      <c r="AY45" s="641"/>
      <c r="AZ45" s="641"/>
      <c r="BA45" s="642"/>
    </row>
    <row r="46" spans="1:53" ht="17.25" customHeight="1" x14ac:dyDescent="0.15">
      <c r="A46" s="643"/>
      <c r="B46" s="635"/>
      <c r="C46" s="635"/>
      <c r="D46" s="635"/>
      <c r="E46" s="635"/>
      <c r="F46" s="635" t="s">
        <v>229</v>
      </c>
      <c r="G46" s="635"/>
      <c r="H46" s="635"/>
      <c r="I46" s="635"/>
      <c r="J46" s="635"/>
      <c r="K46" s="635"/>
      <c r="L46" s="635" t="s">
        <v>350</v>
      </c>
      <c r="M46" s="635"/>
      <c r="N46" s="635"/>
      <c r="O46" s="635"/>
      <c r="P46" s="635"/>
      <c r="Q46" s="635" t="s">
        <v>230</v>
      </c>
      <c r="R46" s="635"/>
      <c r="S46" s="635"/>
      <c r="T46" s="635"/>
      <c r="U46" s="636"/>
      <c r="V46" s="636" t="s">
        <v>229</v>
      </c>
      <c r="W46" s="638"/>
      <c r="X46" s="638"/>
      <c r="Y46" s="638"/>
      <c r="Z46" s="638"/>
      <c r="AA46" s="643"/>
      <c r="AB46" s="636" t="s">
        <v>350</v>
      </c>
      <c r="AC46" s="638"/>
      <c r="AD46" s="638"/>
      <c r="AE46" s="638"/>
      <c r="AF46" s="643"/>
      <c r="AG46" s="636" t="s">
        <v>230</v>
      </c>
      <c r="AH46" s="638"/>
      <c r="AI46" s="638"/>
      <c r="AJ46" s="638"/>
      <c r="AK46" s="638"/>
      <c r="AL46" s="635" t="s">
        <v>229</v>
      </c>
      <c r="AM46" s="635"/>
      <c r="AN46" s="635"/>
      <c r="AO46" s="635"/>
      <c r="AP46" s="635"/>
      <c r="AQ46" s="635"/>
      <c r="AR46" s="635" t="s">
        <v>350</v>
      </c>
      <c r="AS46" s="635"/>
      <c r="AT46" s="635"/>
      <c r="AU46" s="635"/>
      <c r="AV46" s="636"/>
      <c r="AW46" s="638" t="s">
        <v>230</v>
      </c>
      <c r="AX46" s="638"/>
      <c r="AY46" s="638"/>
      <c r="AZ46" s="638"/>
      <c r="BA46" s="638"/>
    </row>
    <row r="47" spans="1:53" ht="4.5" customHeight="1" x14ac:dyDescent="0.15">
      <c r="A47" s="73"/>
      <c r="B47" s="73"/>
      <c r="C47" s="73"/>
      <c r="D47" s="73"/>
      <c r="E47" s="329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365"/>
      <c r="AM47" s="365"/>
      <c r="AN47" s="365"/>
      <c r="AO47" s="365"/>
      <c r="AP47" s="365"/>
      <c r="AQ47" s="365"/>
      <c r="AR47" s="365"/>
      <c r="AS47" s="365"/>
      <c r="AT47" s="365"/>
      <c r="AU47" s="365"/>
      <c r="AV47" s="365"/>
      <c r="AW47" s="365"/>
      <c r="AX47" s="365"/>
      <c r="AY47" s="365"/>
      <c r="AZ47" s="365"/>
      <c r="BA47" s="365"/>
    </row>
    <row r="48" spans="1:53" ht="16.5" customHeight="1" x14ac:dyDescent="0.15">
      <c r="A48" s="541" t="s">
        <v>661</v>
      </c>
      <c r="B48" s="541"/>
      <c r="C48" s="541"/>
      <c r="D48" s="538" t="s">
        <v>659</v>
      </c>
      <c r="E48" s="639"/>
      <c r="F48" s="537">
        <v>299</v>
      </c>
      <c r="G48" s="537"/>
      <c r="H48" s="537"/>
      <c r="I48" s="537"/>
      <c r="J48" s="537"/>
      <c r="K48" s="537"/>
      <c r="L48" s="628">
        <v>6146</v>
      </c>
      <c r="M48" s="628"/>
      <c r="N48" s="628"/>
      <c r="O48" s="628"/>
      <c r="P48" s="245"/>
      <c r="Q48" s="628">
        <v>3195</v>
      </c>
      <c r="R48" s="628"/>
      <c r="S48" s="628"/>
      <c r="T48" s="628"/>
      <c r="U48" s="245"/>
      <c r="V48" s="537">
        <v>299</v>
      </c>
      <c r="W48" s="537"/>
      <c r="X48" s="537"/>
      <c r="Y48" s="537"/>
      <c r="Z48" s="537"/>
      <c r="AA48" s="537"/>
      <c r="AB48" s="628">
        <v>15044</v>
      </c>
      <c r="AC48" s="628"/>
      <c r="AD48" s="628"/>
      <c r="AE48" s="628"/>
      <c r="AF48" s="245"/>
      <c r="AG48" s="628">
        <v>10765</v>
      </c>
      <c r="AH48" s="628"/>
      <c r="AI48" s="628"/>
      <c r="AJ48" s="628"/>
      <c r="AK48" s="245"/>
      <c r="AL48" s="628">
        <v>9</v>
      </c>
      <c r="AM48" s="628"/>
      <c r="AN48" s="628"/>
      <c r="AO48" s="628"/>
      <c r="AP48" s="245"/>
      <c r="AQ48" s="245"/>
      <c r="AR48" s="628">
        <v>626</v>
      </c>
      <c r="AS48" s="628"/>
      <c r="AT48" s="628"/>
      <c r="AU48" s="628"/>
      <c r="AV48" s="366"/>
      <c r="AW48" s="628">
        <v>380</v>
      </c>
      <c r="AX48" s="628"/>
      <c r="AY48" s="628"/>
      <c r="AZ48" s="628"/>
      <c r="BA48" s="245"/>
    </row>
    <row r="49" spans="1:53" ht="16.5" customHeight="1" x14ac:dyDescent="0.15">
      <c r="B49" s="332"/>
      <c r="C49" s="242"/>
      <c r="D49" s="538">
        <v>2</v>
      </c>
      <c r="E49" s="639"/>
      <c r="F49" s="537">
        <v>262</v>
      </c>
      <c r="G49" s="537"/>
      <c r="H49" s="537"/>
      <c r="I49" s="537"/>
      <c r="J49" s="537"/>
      <c r="K49" s="537"/>
      <c r="L49" s="628">
        <v>1391</v>
      </c>
      <c r="M49" s="628"/>
      <c r="N49" s="628"/>
      <c r="O49" s="628"/>
      <c r="P49" s="245"/>
      <c r="Q49" s="628">
        <v>1147</v>
      </c>
      <c r="R49" s="628"/>
      <c r="S49" s="628"/>
      <c r="T49" s="628"/>
      <c r="U49" s="245"/>
      <c r="V49" s="537">
        <v>262</v>
      </c>
      <c r="W49" s="537"/>
      <c r="X49" s="537"/>
      <c r="Y49" s="537"/>
      <c r="Z49" s="537"/>
      <c r="AA49" s="537"/>
      <c r="AB49" s="628">
        <v>4690</v>
      </c>
      <c r="AC49" s="628"/>
      <c r="AD49" s="628"/>
      <c r="AE49" s="628"/>
      <c r="AF49" s="245"/>
      <c r="AG49" s="628">
        <v>3559</v>
      </c>
      <c r="AH49" s="628"/>
      <c r="AI49" s="628"/>
      <c r="AJ49" s="628"/>
      <c r="AK49" s="245"/>
      <c r="AL49" s="628">
        <v>231</v>
      </c>
      <c r="AM49" s="628"/>
      <c r="AN49" s="628"/>
      <c r="AO49" s="628"/>
      <c r="AP49" s="245"/>
      <c r="AQ49" s="245"/>
      <c r="AR49" s="628">
        <v>4087</v>
      </c>
      <c r="AS49" s="628"/>
      <c r="AT49" s="628"/>
      <c r="AU49" s="628"/>
      <c r="AV49" s="366"/>
      <c r="AW49" s="628">
        <v>3448</v>
      </c>
      <c r="AX49" s="628"/>
      <c r="AY49" s="628"/>
      <c r="AZ49" s="628"/>
      <c r="BA49" s="245"/>
    </row>
    <row r="50" spans="1:53" ht="16.5" customHeight="1" x14ac:dyDescent="0.15">
      <c r="B50" s="332"/>
      <c r="C50" s="242"/>
      <c r="D50" s="538">
        <v>3</v>
      </c>
      <c r="E50" s="639"/>
      <c r="F50" s="537">
        <v>333</v>
      </c>
      <c r="G50" s="537"/>
      <c r="H50" s="537"/>
      <c r="I50" s="537"/>
      <c r="J50" s="537"/>
      <c r="K50" s="537"/>
      <c r="L50" s="628">
        <v>3082</v>
      </c>
      <c r="M50" s="628"/>
      <c r="N50" s="628"/>
      <c r="O50" s="628"/>
      <c r="P50" s="245"/>
      <c r="Q50" s="628">
        <v>2150</v>
      </c>
      <c r="R50" s="628"/>
      <c r="S50" s="628"/>
      <c r="T50" s="628"/>
      <c r="U50" s="245"/>
      <c r="V50" s="537">
        <v>333</v>
      </c>
      <c r="W50" s="537"/>
      <c r="X50" s="537"/>
      <c r="Y50" s="537"/>
      <c r="Z50" s="537"/>
      <c r="AA50" s="537"/>
      <c r="AB50" s="628">
        <v>7492</v>
      </c>
      <c r="AC50" s="628"/>
      <c r="AD50" s="628"/>
      <c r="AE50" s="628"/>
      <c r="AF50" s="245"/>
      <c r="AG50" s="628">
        <v>5071</v>
      </c>
      <c r="AH50" s="628"/>
      <c r="AI50" s="628"/>
      <c r="AJ50" s="628"/>
      <c r="AK50" s="245"/>
      <c r="AL50" s="628">
        <v>294</v>
      </c>
      <c r="AM50" s="628"/>
      <c r="AN50" s="628"/>
      <c r="AO50" s="628"/>
      <c r="AP50" s="245"/>
      <c r="AQ50" s="245"/>
      <c r="AR50" s="628">
        <v>5502</v>
      </c>
      <c r="AS50" s="628"/>
      <c r="AT50" s="628"/>
      <c r="AU50" s="628"/>
      <c r="AV50" s="366"/>
      <c r="AW50" s="628">
        <v>3974</v>
      </c>
      <c r="AX50" s="628"/>
      <c r="AY50" s="628"/>
      <c r="AZ50" s="628"/>
      <c r="BA50" s="245"/>
    </row>
    <row r="51" spans="1:53" ht="16.5" customHeight="1" x14ac:dyDescent="0.15">
      <c r="D51" s="538">
        <v>4</v>
      </c>
      <c r="E51" s="639"/>
      <c r="F51" s="537">
        <v>333</v>
      </c>
      <c r="G51" s="537"/>
      <c r="H51" s="537"/>
      <c r="I51" s="537"/>
      <c r="J51" s="537"/>
      <c r="K51" s="537"/>
      <c r="L51" s="628">
        <v>5735</v>
      </c>
      <c r="M51" s="628"/>
      <c r="N51" s="628"/>
      <c r="O51" s="628"/>
      <c r="P51" s="245"/>
      <c r="Q51" s="628">
        <v>2808</v>
      </c>
      <c r="R51" s="628"/>
      <c r="S51" s="628"/>
      <c r="T51" s="628"/>
      <c r="U51" s="245"/>
      <c r="V51" s="537">
        <v>333</v>
      </c>
      <c r="W51" s="537"/>
      <c r="X51" s="537"/>
      <c r="Y51" s="537"/>
      <c r="Z51" s="537"/>
      <c r="AA51" s="537"/>
      <c r="AB51" s="628">
        <v>7506</v>
      </c>
      <c r="AC51" s="628"/>
      <c r="AD51" s="628"/>
      <c r="AE51" s="628"/>
      <c r="AF51" s="245"/>
      <c r="AG51" s="628">
        <v>4748</v>
      </c>
      <c r="AH51" s="628"/>
      <c r="AI51" s="628"/>
      <c r="AJ51" s="628"/>
      <c r="AK51" s="245"/>
      <c r="AL51" s="628">
        <v>293</v>
      </c>
      <c r="AM51" s="628"/>
      <c r="AN51" s="628"/>
      <c r="AO51" s="628"/>
      <c r="AP51" s="245"/>
      <c r="AQ51" s="245"/>
      <c r="AR51" s="628">
        <v>6991</v>
      </c>
      <c r="AS51" s="628"/>
      <c r="AT51" s="628"/>
      <c r="AU51" s="628"/>
      <c r="AV51" s="245"/>
      <c r="AW51" s="628">
        <v>5199</v>
      </c>
      <c r="AX51" s="628"/>
      <c r="AY51" s="628"/>
      <c r="AZ51" s="628"/>
      <c r="BA51" s="245"/>
    </row>
    <row r="52" spans="1:53" ht="16.5" customHeight="1" x14ac:dyDescent="0.15">
      <c r="A52" s="242"/>
      <c r="B52" s="242"/>
      <c r="C52" s="242"/>
      <c r="D52" s="538">
        <v>5</v>
      </c>
      <c r="E52" s="639"/>
      <c r="F52" s="540">
        <v>334</v>
      </c>
      <c r="G52" s="540"/>
      <c r="H52" s="540"/>
      <c r="I52" s="540"/>
      <c r="J52" s="540"/>
      <c r="K52" s="540"/>
      <c r="L52" s="461">
        <v>7468</v>
      </c>
      <c r="M52" s="461"/>
      <c r="N52" s="461"/>
      <c r="O52" s="461"/>
      <c r="P52" s="231"/>
      <c r="Q52" s="461">
        <v>3393</v>
      </c>
      <c r="R52" s="461"/>
      <c r="S52" s="461"/>
      <c r="T52" s="461"/>
      <c r="U52" s="231"/>
      <c r="V52" s="540">
        <v>333</v>
      </c>
      <c r="W52" s="540"/>
      <c r="X52" s="540"/>
      <c r="Y52" s="540"/>
      <c r="Z52" s="540"/>
      <c r="AA52" s="540"/>
      <c r="AB52" s="461">
        <v>15171</v>
      </c>
      <c r="AC52" s="461"/>
      <c r="AD52" s="461"/>
      <c r="AE52" s="461"/>
      <c r="AF52" s="231"/>
      <c r="AG52" s="461">
        <v>8912</v>
      </c>
      <c r="AH52" s="461"/>
      <c r="AI52" s="461"/>
      <c r="AJ52" s="461"/>
      <c r="AK52" s="231"/>
      <c r="AL52" s="461">
        <v>294</v>
      </c>
      <c r="AM52" s="461"/>
      <c r="AN52" s="461"/>
      <c r="AO52" s="461"/>
      <c r="AP52" s="231"/>
      <c r="AQ52" s="231"/>
      <c r="AR52" s="461">
        <v>9863</v>
      </c>
      <c r="AS52" s="461"/>
      <c r="AT52" s="461"/>
      <c r="AU52" s="461"/>
      <c r="AV52" s="231"/>
      <c r="AW52" s="461">
        <v>5888</v>
      </c>
      <c r="AX52" s="461"/>
      <c r="AY52" s="461"/>
      <c r="AZ52" s="461"/>
      <c r="BA52" s="245"/>
    </row>
    <row r="53" spans="1:53" ht="3.75" customHeight="1" x14ac:dyDescent="0.15">
      <c r="A53" s="251"/>
      <c r="B53" s="251"/>
      <c r="C53" s="251"/>
      <c r="D53" s="251"/>
      <c r="E53" s="261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367"/>
      <c r="AM53" s="367"/>
      <c r="AN53" s="367"/>
      <c r="AO53" s="367"/>
      <c r="AP53" s="367"/>
      <c r="AQ53" s="367"/>
      <c r="AR53" s="367"/>
      <c r="AS53" s="367"/>
      <c r="AT53" s="367"/>
      <c r="AU53" s="367"/>
      <c r="AV53" s="367"/>
      <c r="AW53" s="367"/>
      <c r="AX53" s="367"/>
      <c r="AY53" s="367"/>
      <c r="AZ53" s="367"/>
      <c r="BA53" s="367"/>
    </row>
    <row r="54" spans="1:53" ht="5.25" customHeight="1" x14ac:dyDescent="0.15">
      <c r="A54" s="242"/>
      <c r="B54" s="242"/>
      <c r="C54" s="242"/>
      <c r="D54" s="242"/>
      <c r="E54" s="242"/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  <c r="AJ54" s="242"/>
      <c r="AK54" s="242"/>
      <c r="AL54" s="242"/>
      <c r="AM54" s="242"/>
      <c r="AN54" s="242"/>
      <c r="AO54" s="242"/>
      <c r="AP54" s="242"/>
      <c r="AQ54" s="242"/>
      <c r="AR54" s="242"/>
      <c r="AS54" s="242"/>
      <c r="AT54" s="242"/>
      <c r="AU54" s="242"/>
      <c r="AV54" s="242"/>
      <c r="AW54" s="242"/>
      <c r="AX54" s="242"/>
      <c r="AY54" s="242"/>
      <c r="AZ54" s="242"/>
      <c r="BA54" s="242"/>
    </row>
    <row r="55" spans="1:53" ht="12.75" customHeight="1" x14ac:dyDescent="0.15">
      <c r="A55" s="242" t="s">
        <v>314</v>
      </c>
      <c r="B55" s="242"/>
      <c r="C55" s="242"/>
      <c r="D55" s="242"/>
      <c r="E55" s="242"/>
      <c r="F55" s="242"/>
      <c r="G55" s="242"/>
      <c r="H55" s="242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  <c r="AJ55" s="242"/>
      <c r="AK55" s="242"/>
      <c r="AL55" s="242"/>
      <c r="AM55" s="242"/>
      <c r="AN55" s="242"/>
      <c r="AO55" s="539" t="s">
        <v>427</v>
      </c>
      <c r="AP55" s="644"/>
      <c r="AQ55" s="644"/>
      <c r="AR55" s="644"/>
      <c r="AS55" s="644"/>
      <c r="AT55" s="644"/>
      <c r="AU55" s="644"/>
      <c r="AV55" s="644"/>
      <c r="AW55" s="644"/>
      <c r="AX55" s="644"/>
      <c r="AY55" s="644"/>
      <c r="AZ55" s="644"/>
      <c r="BA55" s="644"/>
    </row>
    <row r="56" spans="1:53" ht="12" customHeight="1" x14ac:dyDescent="0.15">
      <c r="A56" s="242" t="s">
        <v>683</v>
      </c>
      <c r="B56" s="242"/>
      <c r="C56" s="242"/>
      <c r="D56" s="242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  <c r="AJ56" s="242"/>
      <c r="AK56" s="242"/>
      <c r="AL56" s="242"/>
      <c r="AM56" s="242"/>
      <c r="AN56" s="242"/>
      <c r="AP56" s="242"/>
      <c r="AQ56" s="242"/>
      <c r="AR56" s="242"/>
      <c r="AS56" s="242"/>
      <c r="AT56" s="242"/>
      <c r="AU56" s="242"/>
      <c r="AV56" s="242"/>
      <c r="AW56" s="242"/>
      <c r="AX56" s="242"/>
      <c r="AY56" s="242"/>
      <c r="AZ56" s="242"/>
      <c r="BA56" s="242"/>
    </row>
    <row r="57" spans="1:53" ht="12" customHeight="1" x14ac:dyDescent="0.15">
      <c r="A57" s="242" t="s">
        <v>267</v>
      </c>
      <c r="B57" s="242"/>
      <c r="C57" s="242"/>
      <c r="D57" s="242"/>
      <c r="E57" s="242"/>
      <c r="F57" s="242"/>
      <c r="G57" s="242"/>
      <c r="H57" s="242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  <c r="AJ57" s="242"/>
      <c r="AK57" s="242"/>
      <c r="AL57" s="242"/>
      <c r="AM57" s="242"/>
      <c r="AN57" s="242"/>
      <c r="AP57" s="242"/>
      <c r="AQ57" s="242"/>
      <c r="AR57" s="242"/>
      <c r="AS57" s="242"/>
      <c r="AT57" s="242"/>
      <c r="AU57" s="242"/>
      <c r="AV57" s="242"/>
      <c r="AW57" s="242"/>
      <c r="AX57" s="242"/>
      <c r="AY57" s="242"/>
      <c r="AZ57" s="242"/>
      <c r="BA57" s="242"/>
    </row>
    <row r="58" spans="1:53" ht="12" customHeight="1" x14ac:dyDescent="0.15">
      <c r="A58" s="242"/>
      <c r="B58" s="242"/>
      <c r="C58" s="242"/>
      <c r="D58" s="242"/>
      <c r="E58" s="242"/>
      <c r="F58" s="242"/>
      <c r="G58" s="242"/>
      <c r="H58" s="242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  <c r="AJ58" s="242"/>
      <c r="AK58" s="242"/>
      <c r="AL58" s="242"/>
      <c r="AM58" s="242"/>
      <c r="AN58" s="242"/>
      <c r="AP58" s="242"/>
      <c r="AQ58" s="242"/>
      <c r="AR58" s="242"/>
      <c r="AS58" s="242"/>
      <c r="AT58" s="242"/>
      <c r="AU58" s="242"/>
      <c r="AV58" s="242"/>
      <c r="AW58" s="242"/>
      <c r="AX58" s="242"/>
      <c r="AY58" s="242"/>
      <c r="AZ58" s="242"/>
      <c r="BA58" s="242"/>
    </row>
    <row r="59" spans="1:53" ht="12" customHeight="1" x14ac:dyDescent="0.15">
      <c r="A59" s="242"/>
      <c r="B59" s="242"/>
      <c r="C59" s="242"/>
      <c r="D59" s="242"/>
      <c r="E59" s="242"/>
      <c r="F59" s="242"/>
      <c r="G59" s="242"/>
      <c r="H59" s="242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  <c r="AJ59" s="242"/>
      <c r="AK59" s="242"/>
      <c r="AL59" s="242"/>
      <c r="AM59" s="242"/>
      <c r="AN59" s="242"/>
      <c r="AO59" s="242"/>
      <c r="AP59" s="326"/>
      <c r="AQ59" s="326"/>
      <c r="AR59" s="326"/>
      <c r="AS59" s="326"/>
      <c r="AT59" s="326"/>
      <c r="AU59" s="326"/>
      <c r="AV59" s="326"/>
      <c r="AW59" s="326"/>
      <c r="AX59" s="326"/>
      <c r="AY59" s="326"/>
      <c r="AZ59" s="326"/>
      <c r="BA59" s="326"/>
    </row>
  </sheetData>
  <mergeCells count="272">
    <mergeCell ref="AW52:AZ52"/>
    <mergeCell ref="AO55:BA55"/>
    <mergeCell ref="A3:N4"/>
    <mergeCell ref="O3:V4"/>
    <mergeCell ref="A25:E26"/>
    <mergeCell ref="A35:E36"/>
    <mergeCell ref="A45:E46"/>
    <mergeCell ref="D52:E52"/>
    <mergeCell ref="F52:K52"/>
    <mergeCell ref="L52:O52"/>
    <mergeCell ref="Q52:T52"/>
    <mergeCell ref="V52:AA52"/>
    <mergeCell ref="AB52:AE52"/>
    <mergeCell ref="AG52:AJ52"/>
    <mergeCell ref="AL52:AO52"/>
    <mergeCell ref="AR52:AU52"/>
    <mergeCell ref="AW50:AZ50"/>
    <mergeCell ref="D51:E51"/>
    <mergeCell ref="F51:K51"/>
    <mergeCell ref="L51:O51"/>
    <mergeCell ref="Q51:T51"/>
    <mergeCell ref="V51:AA51"/>
    <mergeCell ref="AB51:AE51"/>
    <mergeCell ref="AG51:AJ51"/>
    <mergeCell ref="AL51:AO51"/>
    <mergeCell ref="AR51:AU51"/>
    <mergeCell ref="AW51:AZ51"/>
    <mergeCell ref="D50:E50"/>
    <mergeCell ref="F50:K50"/>
    <mergeCell ref="L50:O50"/>
    <mergeCell ref="Q50:T50"/>
    <mergeCell ref="V50:AA50"/>
    <mergeCell ref="AB50:AE50"/>
    <mergeCell ref="AG50:AJ50"/>
    <mergeCell ref="AL50:AO50"/>
    <mergeCell ref="AR50:AU50"/>
    <mergeCell ref="AR48:AU48"/>
    <mergeCell ref="AW48:AZ48"/>
    <mergeCell ref="D49:E49"/>
    <mergeCell ref="F49:K49"/>
    <mergeCell ref="L49:O49"/>
    <mergeCell ref="Q49:T49"/>
    <mergeCell ref="V49:AA49"/>
    <mergeCell ref="AB49:AE49"/>
    <mergeCell ref="AG49:AJ49"/>
    <mergeCell ref="AL49:AO49"/>
    <mergeCell ref="AR49:AU49"/>
    <mergeCell ref="AW49:AZ49"/>
    <mergeCell ref="A48:C48"/>
    <mergeCell ref="D48:E48"/>
    <mergeCell ref="F48:K48"/>
    <mergeCell ref="L48:O48"/>
    <mergeCell ref="Q48:T48"/>
    <mergeCell ref="V48:AA48"/>
    <mergeCell ref="AB48:AE48"/>
    <mergeCell ref="AG48:AJ48"/>
    <mergeCell ref="AL48:AO48"/>
    <mergeCell ref="AW42:AZ42"/>
    <mergeCell ref="F45:U45"/>
    <mergeCell ref="V45:AK45"/>
    <mergeCell ref="AL45:BA45"/>
    <mergeCell ref="F46:K46"/>
    <mergeCell ref="L46:P46"/>
    <mergeCell ref="Q46:U46"/>
    <mergeCell ref="V46:AA46"/>
    <mergeCell ref="AB46:AF46"/>
    <mergeCell ref="AG46:AK46"/>
    <mergeCell ref="AL46:AQ46"/>
    <mergeCell ref="AR46:AV46"/>
    <mergeCell ref="AW46:BA46"/>
    <mergeCell ref="D42:E42"/>
    <mergeCell ref="F42:K42"/>
    <mergeCell ref="L42:O42"/>
    <mergeCell ref="Q42:T42"/>
    <mergeCell ref="V42:AA42"/>
    <mergeCell ref="AB42:AE42"/>
    <mergeCell ref="AG42:AJ42"/>
    <mergeCell ref="AL42:AQ42"/>
    <mergeCell ref="AR42:AU42"/>
    <mergeCell ref="AR40:AU40"/>
    <mergeCell ref="AW40:AZ40"/>
    <mergeCell ref="D41:E41"/>
    <mergeCell ref="F41:K41"/>
    <mergeCell ref="L41:O41"/>
    <mergeCell ref="Q41:T41"/>
    <mergeCell ref="V41:AA41"/>
    <mergeCell ref="AB41:AE41"/>
    <mergeCell ref="AG41:AJ41"/>
    <mergeCell ref="AL41:AQ41"/>
    <mergeCell ref="AR41:AU41"/>
    <mergeCell ref="AW41:AZ41"/>
    <mergeCell ref="A40:C40"/>
    <mergeCell ref="D40:E40"/>
    <mergeCell ref="F40:K40"/>
    <mergeCell ref="L40:O40"/>
    <mergeCell ref="Q40:T40"/>
    <mergeCell ref="V40:AA40"/>
    <mergeCell ref="AB40:AE40"/>
    <mergeCell ref="AG40:AJ40"/>
    <mergeCell ref="AL40:AQ40"/>
    <mergeCell ref="AR38:AU38"/>
    <mergeCell ref="AW38:AZ38"/>
    <mergeCell ref="A39:C39"/>
    <mergeCell ref="D39:E39"/>
    <mergeCell ref="F39:K39"/>
    <mergeCell ref="L39:O39"/>
    <mergeCell ref="Q39:T39"/>
    <mergeCell ref="V39:AA39"/>
    <mergeCell ref="AB39:AE39"/>
    <mergeCell ref="AG39:AJ39"/>
    <mergeCell ref="AL39:AQ39"/>
    <mergeCell ref="AR39:AU39"/>
    <mergeCell ref="AW39:AZ39"/>
    <mergeCell ref="A38:C38"/>
    <mergeCell ref="D38:E38"/>
    <mergeCell ref="F38:K38"/>
    <mergeCell ref="L38:O38"/>
    <mergeCell ref="Q38:T38"/>
    <mergeCell ref="V38:AA38"/>
    <mergeCell ref="AB38:AE38"/>
    <mergeCell ref="AG38:AJ38"/>
    <mergeCell ref="AL38:AQ38"/>
    <mergeCell ref="AW32:AZ32"/>
    <mergeCell ref="F35:U35"/>
    <mergeCell ref="V35:AK35"/>
    <mergeCell ref="AL35:BA35"/>
    <mergeCell ref="F36:K36"/>
    <mergeCell ref="L36:P36"/>
    <mergeCell ref="Q36:U36"/>
    <mergeCell ref="V36:AA36"/>
    <mergeCell ref="AB36:AF36"/>
    <mergeCell ref="AG36:AK36"/>
    <mergeCell ref="AL36:AQ36"/>
    <mergeCell ref="AR36:AV36"/>
    <mergeCell ref="AW36:BA36"/>
    <mergeCell ref="D32:E32"/>
    <mergeCell ref="F32:K32"/>
    <mergeCell ref="L32:O32"/>
    <mergeCell ref="Q32:T32"/>
    <mergeCell ref="V32:AA32"/>
    <mergeCell ref="AB32:AE32"/>
    <mergeCell ref="AG32:AJ32"/>
    <mergeCell ref="AL32:AQ32"/>
    <mergeCell ref="AR32:AU32"/>
    <mergeCell ref="AR30:AU30"/>
    <mergeCell ref="AW30:AZ30"/>
    <mergeCell ref="D31:E31"/>
    <mergeCell ref="F31:K31"/>
    <mergeCell ref="L31:O31"/>
    <mergeCell ref="Q31:T31"/>
    <mergeCell ref="V31:AA31"/>
    <mergeCell ref="AB31:AE31"/>
    <mergeCell ref="AG31:AJ31"/>
    <mergeCell ref="AL31:AQ31"/>
    <mergeCell ref="AR31:AU31"/>
    <mergeCell ref="AW31:AZ31"/>
    <mergeCell ref="A30:C30"/>
    <mergeCell ref="D30:E30"/>
    <mergeCell ref="F30:K30"/>
    <mergeCell ref="L30:O30"/>
    <mergeCell ref="Q30:T30"/>
    <mergeCell ref="V30:AA30"/>
    <mergeCell ref="AB30:AE30"/>
    <mergeCell ref="AG30:AJ30"/>
    <mergeCell ref="AL30:AQ30"/>
    <mergeCell ref="AR28:AU28"/>
    <mergeCell ref="AW28:AZ28"/>
    <mergeCell ref="A29:C29"/>
    <mergeCell ref="D29:E29"/>
    <mergeCell ref="F29:K29"/>
    <mergeCell ref="L29:O29"/>
    <mergeCell ref="Q29:T29"/>
    <mergeCell ref="V29:AA29"/>
    <mergeCell ref="AB29:AE29"/>
    <mergeCell ref="AG29:AJ29"/>
    <mergeCell ref="AL29:AQ29"/>
    <mergeCell ref="AR29:AU29"/>
    <mergeCell ref="AW29:AZ29"/>
    <mergeCell ref="A28:C28"/>
    <mergeCell ref="D28:E28"/>
    <mergeCell ref="F28:K28"/>
    <mergeCell ref="L28:O28"/>
    <mergeCell ref="Q28:T28"/>
    <mergeCell ref="V28:AA28"/>
    <mergeCell ref="AB28:AE28"/>
    <mergeCell ref="AG28:AJ28"/>
    <mergeCell ref="AL28:AQ28"/>
    <mergeCell ref="F25:U25"/>
    <mergeCell ref="V25:AK25"/>
    <mergeCell ref="AL25:BA25"/>
    <mergeCell ref="F26:K26"/>
    <mergeCell ref="L26:P26"/>
    <mergeCell ref="Q26:U26"/>
    <mergeCell ref="V26:AA26"/>
    <mergeCell ref="AB26:AF26"/>
    <mergeCell ref="AG26:AK26"/>
    <mergeCell ref="AL26:AQ26"/>
    <mergeCell ref="AR26:AV26"/>
    <mergeCell ref="AW26:BA26"/>
    <mergeCell ref="F17:I17"/>
    <mergeCell ref="Q17:T17"/>
    <mergeCell ref="Y17:AB17"/>
    <mergeCell ref="AF17:AI17"/>
    <mergeCell ref="AN17:AQ17"/>
    <mergeCell ref="AV17:AY17"/>
    <mergeCell ref="AM20:AP20"/>
    <mergeCell ref="AQ20:BA20"/>
    <mergeCell ref="AT23:BA23"/>
    <mergeCell ref="C15:E15"/>
    <mergeCell ref="F15:I15"/>
    <mergeCell ref="Q15:T15"/>
    <mergeCell ref="Y15:AB15"/>
    <mergeCell ref="AF15:AI15"/>
    <mergeCell ref="AN15:AQ15"/>
    <mergeCell ref="AV15:AY15"/>
    <mergeCell ref="F16:I16"/>
    <mergeCell ref="Q16:T16"/>
    <mergeCell ref="Y16:AB16"/>
    <mergeCell ref="AF16:AI16"/>
    <mergeCell ref="AN16:AQ16"/>
    <mergeCell ref="AV16:AY16"/>
    <mergeCell ref="C13:E13"/>
    <mergeCell ref="F13:I13"/>
    <mergeCell ref="Q13:T13"/>
    <mergeCell ref="Y13:AB13"/>
    <mergeCell ref="AF13:AI13"/>
    <mergeCell ref="AN13:AQ13"/>
    <mergeCell ref="AV13:AY13"/>
    <mergeCell ref="C14:E14"/>
    <mergeCell ref="F14:I14"/>
    <mergeCell ref="Q14:T14"/>
    <mergeCell ref="Y14:AB14"/>
    <mergeCell ref="AF14:AI14"/>
    <mergeCell ref="AN14:AQ14"/>
    <mergeCell ref="AV14:AY14"/>
    <mergeCell ref="F9:I9"/>
    <mergeCell ref="Q9:T9"/>
    <mergeCell ref="Y9:AB9"/>
    <mergeCell ref="AF9:AI9"/>
    <mergeCell ref="AN9:AQ9"/>
    <mergeCell ref="AV9:AY9"/>
    <mergeCell ref="F10:I10"/>
    <mergeCell ref="Q10:T10"/>
    <mergeCell ref="Y10:AB10"/>
    <mergeCell ref="AF10:AI10"/>
    <mergeCell ref="AN10:AQ10"/>
    <mergeCell ref="AV10:AY10"/>
    <mergeCell ref="F7:I7"/>
    <mergeCell ref="Q7:T7"/>
    <mergeCell ref="Y7:AB7"/>
    <mergeCell ref="AF7:AI7"/>
    <mergeCell ref="AN7:AQ7"/>
    <mergeCell ref="AV7:AY7"/>
    <mergeCell ref="F8:I8"/>
    <mergeCell ref="Q8:T8"/>
    <mergeCell ref="Y8:AB8"/>
    <mergeCell ref="AF8:AI8"/>
    <mergeCell ref="AN8:AQ8"/>
    <mergeCell ref="AV8:AY8"/>
    <mergeCell ref="W3:AS3"/>
    <mergeCell ref="AU3:AZ3"/>
    <mergeCell ref="W4:AD4"/>
    <mergeCell ref="AE4:AK4"/>
    <mergeCell ref="AL4:AS4"/>
    <mergeCell ref="AU4:AZ4"/>
    <mergeCell ref="C6:E6"/>
    <mergeCell ref="F6:I6"/>
    <mergeCell ref="Q6:T6"/>
    <mergeCell ref="Y6:AB6"/>
    <mergeCell ref="AF6:AI6"/>
    <mergeCell ref="AN6:AQ6"/>
    <mergeCell ref="AV6:AY6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G53"/>
  <sheetViews>
    <sheetView view="pageBreakPreview" topLeftCell="A7" zoomScale="115" zoomScaleSheetLayoutView="115" workbookViewId="0">
      <selection activeCell="AA37" sqref="AA37"/>
    </sheetView>
  </sheetViews>
  <sheetFormatPr defaultColWidth="9" defaultRowHeight="12" x14ac:dyDescent="0.15"/>
  <cols>
    <col min="1" max="1" width="1.625" style="2" customWidth="1"/>
    <col min="2" max="2" width="1.875" style="2" customWidth="1"/>
    <col min="3" max="3" width="1" style="2" customWidth="1"/>
    <col min="4" max="54" width="1.625" style="2" customWidth="1"/>
    <col min="55" max="55" width="9" style="2" bestFit="1"/>
    <col min="56" max="16384" width="9" style="2"/>
  </cols>
  <sheetData>
    <row r="1" spans="1:53" ht="15" customHeight="1" x14ac:dyDescent="0.15">
      <c r="A1" s="3" t="s">
        <v>430</v>
      </c>
    </row>
    <row r="2" spans="1:53" ht="5.25" customHeight="1" x14ac:dyDescent="0.15"/>
    <row r="3" spans="1:53" ht="21.75" customHeight="1" x14ac:dyDescent="0.15">
      <c r="A3" s="412" t="s">
        <v>432</v>
      </c>
      <c r="B3" s="380"/>
      <c r="C3" s="380"/>
      <c r="D3" s="380"/>
      <c r="E3" s="380"/>
      <c r="F3" s="459" t="s">
        <v>335</v>
      </c>
      <c r="G3" s="503"/>
      <c r="H3" s="503"/>
      <c r="I3" s="503"/>
      <c r="J3" s="503"/>
      <c r="K3" s="503"/>
      <c r="L3" s="503"/>
      <c r="M3" s="503"/>
      <c r="N3" s="503"/>
      <c r="O3" s="503"/>
      <c r="P3" s="503"/>
      <c r="Q3" s="412"/>
      <c r="R3" s="459" t="s">
        <v>393</v>
      </c>
      <c r="S3" s="503"/>
      <c r="T3" s="503"/>
      <c r="U3" s="503"/>
      <c r="V3" s="503"/>
      <c r="W3" s="503"/>
      <c r="X3" s="503"/>
      <c r="Y3" s="503"/>
      <c r="Z3" s="503"/>
      <c r="AA3" s="503"/>
      <c r="AB3" s="503"/>
      <c r="AC3" s="412"/>
      <c r="AD3" s="459" t="s">
        <v>389</v>
      </c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412"/>
      <c r="AP3" s="459" t="s">
        <v>434</v>
      </c>
      <c r="AQ3" s="503"/>
      <c r="AR3" s="503"/>
      <c r="AS3" s="503"/>
      <c r="AT3" s="503"/>
      <c r="AU3" s="503"/>
      <c r="AV3" s="503"/>
      <c r="AW3" s="503"/>
      <c r="AX3" s="503"/>
      <c r="AY3" s="503"/>
      <c r="AZ3" s="503"/>
      <c r="BA3" s="503"/>
    </row>
    <row r="4" spans="1:53" ht="21.75" customHeight="1" x14ac:dyDescent="0.15">
      <c r="A4" s="413"/>
      <c r="B4" s="381"/>
      <c r="C4" s="381"/>
      <c r="D4" s="381"/>
      <c r="E4" s="381"/>
      <c r="F4" s="504" t="s">
        <v>291</v>
      </c>
      <c r="G4" s="505"/>
      <c r="H4" s="505"/>
      <c r="I4" s="505"/>
      <c r="J4" s="505"/>
      <c r="K4" s="413"/>
      <c r="L4" s="504" t="s">
        <v>312</v>
      </c>
      <c r="M4" s="505"/>
      <c r="N4" s="505"/>
      <c r="O4" s="505"/>
      <c r="P4" s="505"/>
      <c r="Q4" s="413"/>
      <c r="R4" s="504" t="s">
        <v>291</v>
      </c>
      <c r="S4" s="505"/>
      <c r="T4" s="505"/>
      <c r="U4" s="505"/>
      <c r="V4" s="505"/>
      <c r="W4" s="413"/>
      <c r="X4" s="504" t="s">
        <v>312</v>
      </c>
      <c r="Y4" s="505"/>
      <c r="Z4" s="505"/>
      <c r="AA4" s="505"/>
      <c r="AB4" s="505"/>
      <c r="AC4" s="413"/>
      <c r="AD4" s="504" t="s">
        <v>291</v>
      </c>
      <c r="AE4" s="505"/>
      <c r="AF4" s="505"/>
      <c r="AG4" s="505"/>
      <c r="AH4" s="505"/>
      <c r="AI4" s="413"/>
      <c r="AJ4" s="504" t="s">
        <v>312</v>
      </c>
      <c r="AK4" s="505"/>
      <c r="AL4" s="505"/>
      <c r="AM4" s="505"/>
      <c r="AN4" s="505"/>
      <c r="AO4" s="413"/>
      <c r="AP4" s="504" t="s">
        <v>291</v>
      </c>
      <c r="AQ4" s="505"/>
      <c r="AR4" s="505"/>
      <c r="AS4" s="505"/>
      <c r="AT4" s="505"/>
      <c r="AU4" s="413"/>
      <c r="AV4" s="504" t="s">
        <v>312</v>
      </c>
      <c r="AW4" s="505"/>
      <c r="AX4" s="505"/>
      <c r="AY4" s="505"/>
      <c r="AZ4" s="505"/>
      <c r="BA4" s="505"/>
    </row>
    <row r="5" spans="1:53" ht="18" customHeight="1" x14ac:dyDescent="0.15">
      <c r="A5" s="379" t="s">
        <v>30</v>
      </c>
      <c r="B5" s="379"/>
      <c r="C5" s="379"/>
      <c r="D5" s="383">
        <v>30</v>
      </c>
      <c r="E5" s="453"/>
      <c r="F5" s="35"/>
      <c r="G5" s="385">
        <v>4422</v>
      </c>
      <c r="H5" s="385"/>
      <c r="I5" s="385"/>
      <c r="J5" s="385"/>
      <c r="K5" s="22"/>
      <c r="L5" s="385">
        <v>352049</v>
      </c>
      <c r="M5" s="385"/>
      <c r="N5" s="385"/>
      <c r="O5" s="385"/>
      <c r="P5" s="385"/>
      <c r="Q5" s="385"/>
      <c r="R5" s="7"/>
      <c r="S5" s="385">
        <v>3459</v>
      </c>
      <c r="T5" s="385"/>
      <c r="U5" s="385"/>
      <c r="V5" s="385"/>
      <c r="W5" s="17"/>
      <c r="X5" s="565">
        <v>140689</v>
      </c>
      <c r="Y5" s="565"/>
      <c r="Z5" s="565"/>
      <c r="AA5" s="565"/>
      <c r="AB5" s="565"/>
      <c r="AC5" s="22"/>
      <c r="AD5" s="8"/>
      <c r="AE5" s="385">
        <v>508</v>
      </c>
      <c r="AF5" s="385"/>
      <c r="AG5" s="385"/>
      <c r="AH5" s="385"/>
      <c r="AI5" s="17"/>
      <c r="AJ5" s="385">
        <v>58560</v>
      </c>
      <c r="AK5" s="385"/>
      <c r="AL5" s="385"/>
      <c r="AM5" s="385"/>
      <c r="AN5" s="385"/>
      <c r="AO5" s="385"/>
      <c r="AP5" s="8"/>
      <c r="AQ5" s="385">
        <v>455</v>
      </c>
      <c r="AR5" s="385"/>
      <c r="AS5" s="385"/>
      <c r="AT5" s="385"/>
      <c r="AU5" s="17"/>
      <c r="AV5" s="565">
        <v>152800</v>
      </c>
      <c r="AW5" s="565"/>
      <c r="AX5" s="565"/>
      <c r="AY5" s="565"/>
      <c r="AZ5" s="565"/>
      <c r="BA5" s="22"/>
    </row>
    <row r="6" spans="1:53" ht="18" customHeight="1" x14ac:dyDescent="0.15">
      <c r="A6" s="393" t="s">
        <v>65</v>
      </c>
      <c r="B6" s="393"/>
      <c r="C6" s="393"/>
      <c r="D6" s="383" t="s">
        <v>659</v>
      </c>
      <c r="E6" s="453"/>
      <c r="F6" s="35"/>
      <c r="G6" s="385">
        <v>4134</v>
      </c>
      <c r="H6" s="385"/>
      <c r="I6" s="385"/>
      <c r="J6" s="385"/>
      <c r="K6" s="22"/>
      <c r="L6" s="385">
        <v>333663</v>
      </c>
      <c r="M6" s="385"/>
      <c r="N6" s="385"/>
      <c r="O6" s="385"/>
      <c r="P6" s="385"/>
      <c r="Q6" s="385"/>
      <c r="R6" s="7"/>
      <c r="S6" s="385">
        <v>3254</v>
      </c>
      <c r="T6" s="385"/>
      <c r="U6" s="385"/>
      <c r="V6" s="385"/>
      <c r="W6" s="17"/>
      <c r="X6" s="404">
        <v>135583</v>
      </c>
      <c r="Y6" s="404"/>
      <c r="Z6" s="404"/>
      <c r="AA6" s="404"/>
      <c r="AB6" s="404"/>
      <c r="AC6" s="22"/>
      <c r="AD6" s="8"/>
      <c r="AE6" s="385">
        <v>446</v>
      </c>
      <c r="AF6" s="385"/>
      <c r="AG6" s="385"/>
      <c r="AH6" s="385"/>
      <c r="AI6" s="17"/>
      <c r="AJ6" s="385">
        <v>53280</v>
      </c>
      <c r="AK6" s="385"/>
      <c r="AL6" s="385"/>
      <c r="AM6" s="385"/>
      <c r="AN6" s="385"/>
      <c r="AO6" s="385"/>
      <c r="AP6" s="8"/>
      <c r="AQ6" s="385">
        <v>434</v>
      </c>
      <c r="AR6" s="385"/>
      <c r="AS6" s="385"/>
      <c r="AT6" s="385"/>
      <c r="AU6" s="17"/>
      <c r="AV6" s="404">
        <v>144800</v>
      </c>
      <c r="AW6" s="404"/>
      <c r="AX6" s="404"/>
      <c r="AY6" s="404"/>
      <c r="AZ6" s="404"/>
      <c r="BA6" s="22"/>
    </row>
    <row r="7" spans="1:53" ht="18" customHeight="1" x14ac:dyDescent="0.15">
      <c r="A7" s="393" t="s">
        <v>65</v>
      </c>
      <c r="B7" s="393"/>
      <c r="C7" s="393"/>
      <c r="D7" s="383">
        <v>2</v>
      </c>
      <c r="E7" s="453"/>
      <c r="F7" s="35"/>
      <c r="G7" s="385">
        <v>2120</v>
      </c>
      <c r="H7" s="385"/>
      <c r="I7" s="385"/>
      <c r="J7" s="385"/>
      <c r="K7" s="22"/>
      <c r="L7" s="385">
        <v>157390</v>
      </c>
      <c r="M7" s="385"/>
      <c r="N7" s="385"/>
      <c r="O7" s="385"/>
      <c r="P7" s="385"/>
      <c r="Q7" s="385"/>
      <c r="R7" s="7"/>
      <c r="S7" s="385">
        <v>1749</v>
      </c>
      <c r="T7" s="385"/>
      <c r="U7" s="385"/>
      <c r="V7" s="385"/>
      <c r="W7" s="17"/>
      <c r="X7" s="404">
        <v>77390</v>
      </c>
      <c r="Y7" s="404"/>
      <c r="Z7" s="404"/>
      <c r="AA7" s="404"/>
      <c r="AB7" s="404"/>
      <c r="AC7" s="22"/>
      <c r="AD7" s="8"/>
      <c r="AE7" s="385">
        <v>203</v>
      </c>
      <c r="AF7" s="385"/>
      <c r="AG7" s="385"/>
      <c r="AH7" s="385"/>
      <c r="AI7" s="17"/>
      <c r="AJ7" s="385">
        <v>24000</v>
      </c>
      <c r="AK7" s="385"/>
      <c r="AL7" s="385"/>
      <c r="AM7" s="385"/>
      <c r="AN7" s="385"/>
      <c r="AO7" s="385"/>
      <c r="AP7" s="8"/>
      <c r="AQ7" s="385">
        <v>168</v>
      </c>
      <c r="AR7" s="385"/>
      <c r="AS7" s="385"/>
      <c r="AT7" s="385"/>
      <c r="AU7" s="17"/>
      <c r="AV7" s="404">
        <v>56000</v>
      </c>
      <c r="AW7" s="404"/>
      <c r="AX7" s="404"/>
      <c r="AY7" s="404"/>
      <c r="AZ7" s="404"/>
      <c r="BA7" s="22"/>
    </row>
    <row r="8" spans="1:53" ht="18" customHeight="1" x14ac:dyDescent="0.15">
      <c r="A8" s="393"/>
      <c r="B8" s="393"/>
      <c r="C8" s="393"/>
      <c r="D8" s="383">
        <v>3</v>
      </c>
      <c r="E8" s="453"/>
      <c r="F8" s="35"/>
      <c r="G8" s="385">
        <v>3500</v>
      </c>
      <c r="H8" s="385"/>
      <c r="I8" s="385"/>
      <c r="J8" s="385"/>
      <c r="K8" s="22"/>
      <c r="L8" s="385">
        <v>280272</v>
      </c>
      <c r="M8" s="385"/>
      <c r="N8" s="385"/>
      <c r="O8" s="385"/>
      <c r="P8" s="385"/>
      <c r="Q8" s="385"/>
      <c r="R8" s="7"/>
      <c r="S8" s="385">
        <v>2738</v>
      </c>
      <c r="T8" s="385"/>
      <c r="U8" s="385"/>
      <c r="V8" s="385"/>
      <c r="W8" s="17"/>
      <c r="X8" s="404">
        <v>112432</v>
      </c>
      <c r="Y8" s="404"/>
      <c r="Z8" s="404"/>
      <c r="AA8" s="404"/>
      <c r="AB8" s="404"/>
      <c r="AC8" s="22"/>
      <c r="AD8" s="8"/>
      <c r="AE8" s="385">
        <v>374</v>
      </c>
      <c r="AF8" s="385"/>
      <c r="AG8" s="385"/>
      <c r="AH8" s="385"/>
      <c r="AI8" s="17"/>
      <c r="AJ8" s="385">
        <v>42240</v>
      </c>
      <c r="AK8" s="385"/>
      <c r="AL8" s="385"/>
      <c r="AM8" s="385"/>
      <c r="AN8" s="385"/>
      <c r="AO8" s="385"/>
      <c r="AP8" s="8"/>
      <c r="AQ8" s="385">
        <v>388</v>
      </c>
      <c r="AR8" s="385"/>
      <c r="AS8" s="385"/>
      <c r="AT8" s="385"/>
      <c r="AU8" s="17"/>
      <c r="AV8" s="404">
        <v>125600</v>
      </c>
      <c r="AW8" s="404"/>
      <c r="AX8" s="404"/>
      <c r="AY8" s="404"/>
      <c r="AZ8" s="404"/>
      <c r="BA8" s="22"/>
    </row>
    <row r="9" spans="1:53" ht="18" customHeight="1" x14ac:dyDescent="0.15">
      <c r="D9" s="383">
        <v>4</v>
      </c>
      <c r="E9" s="453"/>
      <c r="F9" s="35"/>
      <c r="G9" s="423">
        <v>3874</v>
      </c>
      <c r="H9" s="423"/>
      <c r="I9" s="423"/>
      <c r="J9" s="423"/>
      <c r="K9" s="222"/>
      <c r="L9" s="423">
        <v>300988</v>
      </c>
      <c r="M9" s="423"/>
      <c r="N9" s="423"/>
      <c r="O9" s="423"/>
      <c r="P9" s="423"/>
      <c r="Q9" s="423"/>
      <c r="R9" s="126"/>
      <c r="S9" s="423">
        <v>3005</v>
      </c>
      <c r="T9" s="423"/>
      <c r="U9" s="423"/>
      <c r="V9" s="423"/>
      <c r="W9" s="221"/>
      <c r="X9" s="553">
        <v>104268</v>
      </c>
      <c r="Y9" s="553"/>
      <c r="Z9" s="553"/>
      <c r="AA9" s="553"/>
      <c r="AB9" s="553"/>
      <c r="AC9" s="222"/>
      <c r="AD9" s="223"/>
      <c r="AE9" s="423">
        <v>447</v>
      </c>
      <c r="AF9" s="423"/>
      <c r="AG9" s="423"/>
      <c r="AH9" s="423"/>
      <c r="AI9" s="221"/>
      <c r="AJ9" s="423">
        <v>53520</v>
      </c>
      <c r="AK9" s="423"/>
      <c r="AL9" s="423"/>
      <c r="AM9" s="423"/>
      <c r="AN9" s="423"/>
      <c r="AO9" s="423"/>
      <c r="AP9" s="223"/>
      <c r="AQ9" s="423">
        <v>422</v>
      </c>
      <c r="AR9" s="423"/>
      <c r="AS9" s="423"/>
      <c r="AT9" s="423"/>
      <c r="AU9" s="221"/>
      <c r="AV9" s="553">
        <v>143200</v>
      </c>
      <c r="AW9" s="553"/>
      <c r="AX9" s="553"/>
      <c r="AY9" s="553"/>
      <c r="AZ9" s="553"/>
      <c r="BA9" s="22"/>
    </row>
    <row r="10" spans="1:53" ht="18" customHeight="1" x14ac:dyDescent="0.15">
      <c r="A10" s="241"/>
      <c r="B10" s="241"/>
      <c r="C10" s="242"/>
      <c r="D10" s="538">
        <v>5</v>
      </c>
      <c r="E10" s="639"/>
      <c r="F10" s="244"/>
      <c r="G10" s="537">
        <v>4059</v>
      </c>
      <c r="H10" s="537"/>
      <c r="I10" s="537"/>
      <c r="J10" s="537"/>
      <c r="K10" s="245"/>
      <c r="L10" s="537">
        <v>328019</v>
      </c>
      <c r="M10" s="537"/>
      <c r="N10" s="537"/>
      <c r="O10" s="537"/>
      <c r="P10" s="537"/>
      <c r="Q10" s="537"/>
      <c r="R10" s="242"/>
      <c r="S10" s="537">
        <v>3151</v>
      </c>
      <c r="T10" s="537"/>
      <c r="U10" s="537"/>
      <c r="V10" s="537"/>
      <c r="W10" s="246"/>
      <c r="X10" s="628">
        <v>128659</v>
      </c>
      <c r="Y10" s="628"/>
      <c r="Z10" s="628"/>
      <c r="AA10" s="628"/>
      <c r="AB10" s="628"/>
      <c r="AC10" s="245"/>
      <c r="AD10" s="247"/>
      <c r="AE10" s="537">
        <v>466</v>
      </c>
      <c r="AF10" s="537"/>
      <c r="AG10" s="537"/>
      <c r="AH10" s="537"/>
      <c r="AI10" s="246"/>
      <c r="AJ10" s="537">
        <v>53760</v>
      </c>
      <c r="AK10" s="537"/>
      <c r="AL10" s="537"/>
      <c r="AM10" s="537"/>
      <c r="AN10" s="537"/>
      <c r="AO10" s="537"/>
      <c r="AP10" s="247"/>
      <c r="AQ10" s="648">
        <v>442</v>
      </c>
      <c r="AR10" s="648"/>
      <c r="AS10" s="648"/>
      <c r="AT10" s="648"/>
      <c r="AU10" s="248"/>
      <c r="AV10" s="649">
        <v>145600</v>
      </c>
      <c r="AW10" s="649"/>
      <c r="AX10" s="649"/>
      <c r="AY10" s="649"/>
      <c r="AZ10" s="649"/>
      <c r="BA10" s="245"/>
    </row>
    <row r="11" spans="1:53" ht="3.75" customHeight="1" x14ac:dyDescent="0.15">
      <c r="A11" s="249"/>
      <c r="B11" s="249"/>
      <c r="C11" s="249"/>
      <c r="D11" s="249"/>
      <c r="E11" s="249"/>
      <c r="F11" s="250"/>
      <c r="G11" s="249"/>
      <c r="H11" s="249"/>
      <c r="I11" s="249"/>
      <c r="J11" s="249"/>
      <c r="K11" s="249"/>
      <c r="L11" s="249"/>
      <c r="M11" s="249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51"/>
      <c r="AT11" s="251"/>
      <c r="AU11" s="251"/>
      <c r="AV11" s="251"/>
      <c r="AW11" s="251"/>
      <c r="AX11" s="251"/>
      <c r="AY11" s="251"/>
      <c r="AZ11" s="241"/>
      <c r="BA11" s="241"/>
    </row>
    <row r="12" spans="1:53" ht="5.25" customHeight="1" x14ac:dyDescent="0.15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</row>
    <row r="13" spans="1:53" ht="12" customHeight="1" x14ac:dyDescent="0.15">
      <c r="A13" s="650" t="s">
        <v>337</v>
      </c>
      <c r="B13" s="650"/>
      <c r="C13" s="650"/>
      <c r="D13" s="650"/>
      <c r="E13" s="650"/>
      <c r="F13" s="650"/>
      <c r="G13" s="650"/>
      <c r="H13" s="650"/>
      <c r="I13" s="650"/>
      <c r="J13" s="650"/>
      <c r="K13" s="650"/>
      <c r="L13" s="650"/>
      <c r="M13" s="650"/>
      <c r="N13" s="650"/>
      <c r="O13" s="650"/>
      <c r="P13" s="650"/>
      <c r="Q13" s="650"/>
      <c r="R13" s="650"/>
      <c r="S13" s="650"/>
      <c r="T13" s="650"/>
      <c r="U13" s="650"/>
      <c r="V13" s="650"/>
      <c r="W13" s="650"/>
      <c r="X13" s="650"/>
      <c r="Y13" s="650"/>
      <c r="Z13" s="650"/>
      <c r="AA13" s="650"/>
      <c r="AB13" s="650"/>
      <c r="AC13" s="650"/>
      <c r="AD13" s="650"/>
      <c r="AE13" s="650"/>
      <c r="AF13" s="650"/>
      <c r="AG13" s="650"/>
      <c r="AH13" s="650"/>
      <c r="AI13" s="242"/>
      <c r="AJ13" s="242"/>
      <c r="AK13" s="242"/>
      <c r="AL13" s="242"/>
      <c r="AM13" s="242"/>
      <c r="AN13" s="242"/>
      <c r="AO13" s="242"/>
      <c r="AP13" s="242"/>
      <c r="AQ13" s="539" t="s">
        <v>438</v>
      </c>
      <c r="AR13" s="539"/>
      <c r="AS13" s="539"/>
      <c r="AT13" s="539"/>
      <c r="AU13" s="539"/>
      <c r="AV13" s="539"/>
      <c r="AW13" s="539"/>
      <c r="AX13" s="539"/>
      <c r="AY13" s="539"/>
      <c r="AZ13" s="539"/>
      <c r="BA13" s="539"/>
    </row>
    <row r="14" spans="1:53" ht="12" customHeight="1" x14ac:dyDescent="0.15">
      <c r="A14" s="253"/>
      <c r="B14" s="253"/>
      <c r="C14" s="253"/>
      <c r="D14" s="253"/>
      <c r="E14" s="253"/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42"/>
      <c r="AJ14" s="242"/>
      <c r="AK14" s="242"/>
      <c r="AL14" s="242"/>
      <c r="AM14" s="242"/>
      <c r="AN14" s="242"/>
      <c r="AO14" s="242"/>
      <c r="AP14" s="242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</row>
    <row r="15" spans="1:53" ht="12" customHeight="1" x14ac:dyDescent="0.15">
      <c r="A15" s="253"/>
      <c r="B15" s="253"/>
      <c r="C15" s="253"/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42"/>
      <c r="AJ15" s="242"/>
      <c r="AK15" s="242"/>
      <c r="AL15" s="242"/>
      <c r="AM15" s="242"/>
      <c r="AN15" s="242"/>
      <c r="AO15" s="242"/>
      <c r="AP15" s="242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</row>
    <row r="16" spans="1:53" ht="12" customHeight="1" x14ac:dyDescent="0.15">
      <c r="A16" s="253"/>
      <c r="B16" s="253"/>
      <c r="C16" s="253"/>
      <c r="D16" s="253"/>
      <c r="E16" s="253"/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42"/>
      <c r="AJ16" s="242"/>
      <c r="AK16" s="242"/>
      <c r="AL16" s="242"/>
      <c r="AM16" s="242"/>
      <c r="AN16" s="242"/>
      <c r="AO16" s="242"/>
      <c r="AP16" s="242"/>
      <c r="AQ16" s="254"/>
      <c r="AR16" s="254"/>
      <c r="AS16" s="254"/>
      <c r="AT16" s="254"/>
      <c r="AU16" s="254"/>
      <c r="AV16" s="254"/>
      <c r="AW16" s="254"/>
      <c r="AX16" s="254"/>
      <c r="AY16" s="254"/>
      <c r="AZ16" s="254"/>
      <c r="BA16" s="254"/>
    </row>
    <row r="17" spans="1:53" ht="12" customHeight="1" x14ac:dyDescent="0.15">
      <c r="A17" s="242"/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  <c r="AJ17" s="242"/>
      <c r="AK17" s="242"/>
      <c r="AL17" s="242"/>
      <c r="AM17" s="242"/>
      <c r="AN17" s="242"/>
      <c r="AO17" s="242"/>
      <c r="AP17" s="242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</row>
    <row r="18" spans="1:53" ht="15" customHeight="1" x14ac:dyDescent="0.15">
      <c r="A18" s="255" t="s">
        <v>60</v>
      </c>
      <c r="B18" s="242"/>
      <c r="C18" s="242"/>
      <c r="D18" s="242"/>
      <c r="E18" s="242"/>
      <c r="F18" s="242"/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  <c r="AJ18" s="242"/>
      <c r="AK18" s="242"/>
      <c r="AL18" s="242"/>
      <c r="AM18" s="242"/>
      <c r="AN18" s="242"/>
      <c r="AO18" s="242"/>
      <c r="AP18" s="242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</row>
    <row r="19" spans="1:53" ht="9.75" customHeight="1" x14ac:dyDescent="0.15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/>
      <c r="AU19" s="241"/>
      <c r="AV19" s="241"/>
      <c r="AW19" s="241"/>
      <c r="AX19" s="241"/>
      <c r="AY19" s="241"/>
      <c r="AZ19" s="241"/>
      <c r="BA19" s="241"/>
    </row>
    <row r="20" spans="1:53" ht="17.25" customHeight="1" x14ac:dyDescent="0.15">
      <c r="A20" s="666" t="s">
        <v>102</v>
      </c>
      <c r="B20" s="666"/>
      <c r="C20" s="666"/>
      <c r="D20" s="666"/>
      <c r="E20" s="666"/>
      <c r="F20" s="666"/>
      <c r="G20" s="666"/>
      <c r="H20" s="666"/>
      <c r="I20" s="666"/>
      <c r="J20" s="666"/>
      <c r="K20" s="666"/>
      <c r="L20" s="666"/>
      <c r="M20" s="666"/>
      <c r="N20" s="645" t="s">
        <v>579</v>
      </c>
      <c r="O20" s="545"/>
      <c r="P20" s="545"/>
      <c r="Q20" s="545"/>
      <c r="R20" s="545"/>
      <c r="S20" s="545"/>
      <c r="T20" s="545"/>
      <c r="U20" s="545"/>
      <c r="V20" s="545"/>
      <c r="W20" s="545"/>
      <c r="X20" s="545"/>
      <c r="Y20" s="545"/>
      <c r="Z20" s="545"/>
      <c r="AA20" s="545"/>
      <c r="AB20" s="545"/>
      <c r="AC20" s="545"/>
      <c r="AD20" s="545"/>
      <c r="AE20" s="545"/>
      <c r="AF20" s="545"/>
      <c r="AG20" s="545"/>
      <c r="AH20" s="645" t="s">
        <v>684</v>
      </c>
      <c r="AI20" s="545"/>
      <c r="AJ20" s="545"/>
      <c r="AK20" s="545"/>
      <c r="AL20" s="545"/>
      <c r="AM20" s="545"/>
      <c r="AN20" s="545"/>
      <c r="AO20" s="545"/>
      <c r="AP20" s="545"/>
      <c r="AQ20" s="545"/>
      <c r="AR20" s="545"/>
      <c r="AS20" s="545"/>
      <c r="AT20" s="545"/>
      <c r="AU20" s="545"/>
      <c r="AV20" s="545"/>
      <c r="AW20" s="545"/>
      <c r="AX20" s="545"/>
      <c r="AY20" s="545"/>
      <c r="AZ20" s="545"/>
      <c r="BA20" s="545"/>
    </row>
    <row r="21" spans="1:53" ht="17.25" customHeight="1" x14ac:dyDescent="0.15">
      <c r="A21" s="667"/>
      <c r="B21" s="667"/>
      <c r="C21" s="667"/>
      <c r="D21" s="667"/>
      <c r="E21" s="667"/>
      <c r="F21" s="667"/>
      <c r="G21" s="667"/>
      <c r="H21" s="667"/>
      <c r="I21" s="667"/>
      <c r="J21" s="667"/>
      <c r="K21" s="667"/>
      <c r="L21" s="667"/>
      <c r="M21" s="667"/>
      <c r="N21" s="651" t="s">
        <v>229</v>
      </c>
      <c r="O21" s="651"/>
      <c r="P21" s="651"/>
      <c r="Q21" s="651"/>
      <c r="R21" s="651"/>
      <c r="S21" s="651" t="s">
        <v>330</v>
      </c>
      <c r="T21" s="651"/>
      <c r="U21" s="651"/>
      <c r="V21" s="651"/>
      <c r="W21" s="651"/>
      <c r="X21" s="651"/>
      <c r="Y21" s="651"/>
      <c r="Z21" s="651"/>
      <c r="AA21" s="651"/>
      <c r="AB21" s="651"/>
      <c r="AC21" s="669" t="s">
        <v>73</v>
      </c>
      <c r="AD21" s="651"/>
      <c r="AE21" s="651"/>
      <c r="AF21" s="651"/>
      <c r="AG21" s="670"/>
      <c r="AH21" s="651" t="s">
        <v>229</v>
      </c>
      <c r="AI21" s="651"/>
      <c r="AJ21" s="651"/>
      <c r="AK21" s="651"/>
      <c r="AL21" s="651"/>
      <c r="AM21" s="651" t="s">
        <v>330</v>
      </c>
      <c r="AN21" s="651"/>
      <c r="AO21" s="651"/>
      <c r="AP21" s="651"/>
      <c r="AQ21" s="651"/>
      <c r="AR21" s="651"/>
      <c r="AS21" s="651"/>
      <c r="AT21" s="651"/>
      <c r="AU21" s="651"/>
      <c r="AV21" s="651"/>
      <c r="AW21" s="669" t="s">
        <v>73</v>
      </c>
      <c r="AX21" s="651"/>
      <c r="AY21" s="651"/>
      <c r="AZ21" s="651"/>
      <c r="BA21" s="670"/>
    </row>
    <row r="22" spans="1:53" ht="17.25" customHeight="1" x14ac:dyDescent="0.15">
      <c r="A22" s="668"/>
      <c r="B22" s="668"/>
      <c r="C22" s="668"/>
      <c r="D22" s="668"/>
      <c r="E22" s="668"/>
      <c r="F22" s="668"/>
      <c r="G22" s="668"/>
      <c r="H22" s="668"/>
      <c r="I22" s="668"/>
      <c r="J22" s="668"/>
      <c r="K22" s="668"/>
      <c r="L22" s="668"/>
      <c r="M22" s="668"/>
      <c r="N22" s="651"/>
      <c r="O22" s="651"/>
      <c r="P22" s="651"/>
      <c r="Q22" s="651"/>
      <c r="R22" s="651"/>
      <c r="S22" s="651" t="s">
        <v>53</v>
      </c>
      <c r="T22" s="651"/>
      <c r="U22" s="651"/>
      <c r="V22" s="651"/>
      <c r="W22" s="651"/>
      <c r="X22" s="652" t="s">
        <v>319</v>
      </c>
      <c r="Y22" s="652"/>
      <c r="Z22" s="652"/>
      <c r="AA22" s="652"/>
      <c r="AB22" s="652"/>
      <c r="AC22" s="651"/>
      <c r="AD22" s="651"/>
      <c r="AE22" s="651"/>
      <c r="AF22" s="651"/>
      <c r="AG22" s="670"/>
      <c r="AH22" s="651"/>
      <c r="AI22" s="651"/>
      <c r="AJ22" s="651"/>
      <c r="AK22" s="651"/>
      <c r="AL22" s="651"/>
      <c r="AM22" s="651" t="s">
        <v>53</v>
      </c>
      <c r="AN22" s="651"/>
      <c r="AO22" s="651"/>
      <c r="AP22" s="651"/>
      <c r="AQ22" s="651"/>
      <c r="AR22" s="652" t="s">
        <v>319</v>
      </c>
      <c r="AS22" s="652"/>
      <c r="AT22" s="652"/>
      <c r="AU22" s="652"/>
      <c r="AV22" s="652"/>
      <c r="AW22" s="651"/>
      <c r="AX22" s="651"/>
      <c r="AY22" s="651"/>
      <c r="AZ22" s="651"/>
      <c r="BA22" s="670"/>
    </row>
    <row r="23" spans="1:53" ht="5.25" customHeight="1" x14ac:dyDescent="0.15">
      <c r="A23" s="247"/>
      <c r="B23" s="247"/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56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57"/>
      <c r="AX23" s="257"/>
      <c r="AY23" s="257"/>
      <c r="AZ23" s="257"/>
      <c r="BA23" s="257"/>
    </row>
    <row r="24" spans="1:53" ht="16.5" customHeight="1" x14ac:dyDescent="0.15">
      <c r="A24" s="247"/>
      <c r="B24" s="653" t="s">
        <v>185</v>
      </c>
      <c r="C24" s="653"/>
      <c r="D24" s="653"/>
      <c r="E24" s="653"/>
      <c r="F24" s="653"/>
      <c r="G24" s="653"/>
      <c r="H24" s="653"/>
      <c r="I24" s="653"/>
      <c r="J24" s="653"/>
      <c r="K24" s="653"/>
      <c r="L24" s="653"/>
      <c r="M24" s="242"/>
      <c r="N24" s="133"/>
      <c r="O24" s="654"/>
      <c r="P24" s="654"/>
      <c r="Q24" s="654"/>
      <c r="R24" s="226"/>
      <c r="S24" s="569">
        <f>SUM(S25:W33)</f>
        <v>246652</v>
      </c>
      <c r="T24" s="569"/>
      <c r="U24" s="569"/>
      <c r="V24" s="569"/>
      <c r="W24" s="569"/>
      <c r="X24" s="543">
        <v>4820</v>
      </c>
      <c r="Y24" s="543"/>
      <c r="Z24" s="543"/>
      <c r="AA24" s="543"/>
      <c r="AB24" s="543"/>
      <c r="AC24" s="569"/>
      <c r="AD24" s="569"/>
      <c r="AE24" s="569"/>
      <c r="AF24" s="569"/>
      <c r="AG24" s="242"/>
      <c r="AH24" s="258"/>
      <c r="AI24" s="655"/>
      <c r="AJ24" s="655"/>
      <c r="AK24" s="655"/>
      <c r="AL24" s="240"/>
      <c r="AM24" s="543">
        <v>269638</v>
      </c>
      <c r="AN24" s="543"/>
      <c r="AO24" s="543"/>
      <c r="AP24" s="543"/>
      <c r="AQ24" s="543"/>
      <c r="AR24" s="656">
        <v>5323</v>
      </c>
      <c r="AS24" s="656"/>
      <c r="AT24" s="656"/>
      <c r="AU24" s="656"/>
      <c r="AV24" s="656"/>
      <c r="AW24" s="543"/>
      <c r="AX24" s="543"/>
      <c r="AY24" s="543"/>
      <c r="AZ24" s="543"/>
      <c r="BA24" s="242"/>
    </row>
    <row r="25" spans="1:53" ht="16.5" customHeight="1" x14ac:dyDescent="0.15">
      <c r="A25" s="247"/>
      <c r="B25" s="544" t="s">
        <v>439</v>
      </c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242"/>
      <c r="N25" s="134"/>
      <c r="O25" s="539">
        <v>321</v>
      </c>
      <c r="P25" s="539"/>
      <c r="Q25" s="539"/>
      <c r="R25" s="245"/>
      <c r="S25" s="628">
        <v>24021</v>
      </c>
      <c r="T25" s="628"/>
      <c r="U25" s="628"/>
      <c r="V25" s="628"/>
      <c r="W25" s="628"/>
      <c r="X25" s="657">
        <v>534</v>
      </c>
      <c r="Y25" s="658"/>
      <c r="Z25" s="658"/>
      <c r="AA25" s="658"/>
      <c r="AB25" s="658"/>
      <c r="AC25" s="628">
        <f t="shared" ref="AC25:AC33" si="0">S25/O25</f>
        <v>74.831775700934585</v>
      </c>
      <c r="AD25" s="628"/>
      <c r="AE25" s="628"/>
      <c r="AF25" s="628"/>
      <c r="AG25" s="242"/>
      <c r="AH25" s="254"/>
      <c r="AI25" s="462">
        <v>321</v>
      </c>
      <c r="AJ25" s="462"/>
      <c r="AK25" s="462"/>
      <c r="AL25" s="231"/>
      <c r="AM25" s="461">
        <v>25135</v>
      </c>
      <c r="AN25" s="461"/>
      <c r="AO25" s="461"/>
      <c r="AP25" s="461"/>
      <c r="AQ25" s="461"/>
      <c r="AR25" s="659">
        <v>637</v>
      </c>
      <c r="AS25" s="659"/>
      <c r="AT25" s="659"/>
      <c r="AU25" s="659"/>
      <c r="AV25" s="659"/>
      <c r="AW25" s="461">
        <f t="shared" ref="AW25:AW33" si="1">AM25/AI25</f>
        <v>78.302180685358252</v>
      </c>
      <c r="AX25" s="461"/>
      <c r="AY25" s="461"/>
      <c r="AZ25" s="461"/>
      <c r="BA25" s="242"/>
    </row>
    <row r="26" spans="1:53" ht="16.5" customHeight="1" x14ac:dyDescent="0.15">
      <c r="A26" s="242"/>
      <c r="B26" s="544" t="s">
        <v>323</v>
      </c>
      <c r="C26" s="544"/>
      <c r="D26" s="544"/>
      <c r="E26" s="544"/>
      <c r="F26" s="544"/>
      <c r="G26" s="544"/>
      <c r="H26" s="544"/>
      <c r="I26" s="544"/>
      <c r="J26" s="544"/>
      <c r="K26" s="544"/>
      <c r="L26" s="544"/>
      <c r="M26" s="242"/>
      <c r="N26" s="134"/>
      <c r="O26" s="539">
        <v>293</v>
      </c>
      <c r="P26" s="539"/>
      <c r="Q26" s="539"/>
      <c r="R26" s="245"/>
      <c r="S26" s="628">
        <v>29200</v>
      </c>
      <c r="T26" s="628"/>
      <c r="U26" s="628"/>
      <c r="V26" s="628"/>
      <c r="W26" s="628"/>
      <c r="X26" s="657">
        <v>622</v>
      </c>
      <c r="Y26" s="657"/>
      <c r="Z26" s="657"/>
      <c r="AA26" s="657"/>
      <c r="AB26" s="657"/>
      <c r="AC26" s="628">
        <f t="shared" si="0"/>
        <v>99.658703071672349</v>
      </c>
      <c r="AD26" s="628"/>
      <c r="AE26" s="628"/>
      <c r="AF26" s="628"/>
      <c r="AG26" s="242"/>
      <c r="AH26" s="254"/>
      <c r="AI26" s="462">
        <v>294</v>
      </c>
      <c r="AJ26" s="462"/>
      <c r="AK26" s="462"/>
      <c r="AL26" s="231"/>
      <c r="AM26" s="461">
        <v>31765</v>
      </c>
      <c r="AN26" s="461"/>
      <c r="AO26" s="461"/>
      <c r="AP26" s="461"/>
      <c r="AQ26" s="461"/>
      <c r="AR26" s="659">
        <v>755</v>
      </c>
      <c r="AS26" s="659"/>
      <c r="AT26" s="659"/>
      <c r="AU26" s="659"/>
      <c r="AV26" s="659"/>
      <c r="AW26" s="461">
        <f t="shared" si="1"/>
        <v>108.04421768707483</v>
      </c>
      <c r="AX26" s="461"/>
      <c r="AY26" s="461"/>
      <c r="AZ26" s="461"/>
      <c r="BA26" s="242"/>
    </row>
    <row r="27" spans="1:53" ht="16.5" customHeight="1" x14ac:dyDescent="0.15">
      <c r="A27" s="242"/>
      <c r="B27" s="544" t="s">
        <v>153</v>
      </c>
      <c r="C27" s="544"/>
      <c r="D27" s="544"/>
      <c r="E27" s="544"/>
      <c r="F27" s="544"/>
      <c r="G27" s="544"/>
      <c r="H27" s="544"/>
      <c r="I27" s="544"/>
      <c r="J27" s="544"/>
      <c r="K27" s="544"/>
      <c r="L27" s="544"/>
      <c r="M27" s="242"/>
      <c r="N27" s="134"/>
      <c r="O27" s="539">
        <v>293</v>
      </c>
      <c r="P27" s="539"/>
      <c r="Q27" s="539"/>
      <c r="R27" s="245"/>
      <c r="S27" s="628">
        <v>18972</v>
      </c>
      <c r="T27" s="628"/>
      <c r="U27" s="628"/>
      <c r="V27" s="628"/>
      <c r="W27" s="628"/>
      <c r="X27" s="657">
        <v>557</v>
      </c>
      <c r="Y27" s="657"/>
      <c r="Z27" s="657"/>
      <c r="AA27" s="657"/>
      <c r="AB27" s="657"/>
      <c r="AC27" s="628">
        <f t="shared" si="0"/>
        <v>64.750853242320815</v>
      </c>
      <c r="AD27" s="628"/>
      <c r="AE27" s="628"/>
      <c r="AF27" s="628"/>
      <c r="AG27" s="242"/>
      <c r="AH27" s="254"/>
      <c r="AI27" s="462">
        <v>294</v>
      </c>
      <c r="AJ27" s="462"/>
      <c r="AK27" s="462"/>
      <c r="AL27" s="231"/>
      <c r="AM27" s="461">
        <v>18633</v>
      </c>
      <c r="AN27" s="461"/>
      <c r="AO27" s="461"/>
      <c r="AP27" s="461"/>
      <c r="AQ27" s="461"/>
      <c r="AR27" s="659">
        <v>654</v>
      </c>
      <c r="AS27" s="659"/>
      <c r="AT27" s="659"/>
      <c r="AU27" s="659"/>
      <c r="AV27" s="659"/>
      <c r="AW27" s="461">
        <f t="shared" si="1"/>
        <v>63.377551020408163</v>
      </c>
      <c r="AX27" s="461"/>
      <c r="AY27" s="461"/>
      <c r="AZ27" s="461"/>
      <c r="BA27" s="242"/>
    </row>
    <row r="28" spans="1:53" ht="16.5" customHeight="1" x14ac:dyDescent="0.15">
      <c r="A28" s="242"/>
      <c r="B28" s="544" t="s">
        <v>137</v>
      </c>
      <c r="C28" s="544"/>
      <c r="D28" s="544"/>
      <c r="E28" s="544"/>
      <c r="F28" s="544"/>
      <c r="G28" s="544"/>
      <c r="H28" s="544"/>
      <c r="I28" s="544"/>
      <c r="J28" s="544"/>
      <c r="K28" s="544"/>
      <c r="L28" s="544"/>
      <c r="M28" s="242"/>
      <c r="N28" s="134"/>
      <c r="O28" s="539">
        <v>293</v>
      </c>
      <c r="P28" s="539"/>
      <c r="Q28" s="539"/>
      <c r="R28" s="245"/>
      <c r="S28" s="628">
        <v>18546</v>
      </c>
      <c r="T28" s="628"/>
      <c r="U28" s="628"/>
      <c r="V28" s="628"/>
      <c r="W28" s="628"/>
      <c r="X28" s="657">
        <v>401</v>
      </c>
      <c r="Y28" s="657"/>
      <c r="Z28" s="657"/>
      <c r="AA28" s="657"/>
      <c r="AB28" s="657"/>
      <c r="AC28" s="628">
        <f t="shared" si="0"/>
        <v>63.296928327645048</v>
      </c>
      <c r="AD28" s="628"/>
      <c r="AE28" s="628"/>
      <c r="AF28" s="628"/>
      <c r="AG28" s="242"/>
      <c r="AH28" s="254"/>
      <c r="AI28" s="462">
        <v>294</v>
      </c>
      <c r="AJ28" s="462"/>
      <c r="AK28" s="462"/>
      <c r="AL28" s="231"/>
      <c r="AM28" s="461">
        <v>19889</v>
      </c>
      <c r="AN28" s="461"/>
      <c r="AO28" s="461"/>
      <c r="AP28" s="461"/>
      <c r="AQ28" s="461"/>
      <c r="AR28" s="659">
        <v>364</v>
      </c>
      <c r="AS28" s="659"/>
      <c r="AT28" s="659"/>
      <c r="AU28" s="659"/>
      <c r="AV28" s="659"/>
      <c r="AW28" s="461">
        <f t="shared" si="1"/>
        <v>67.649659863945573</v>
      </c>
      <c r="AX28" s="461"/>
      <c r="AY28" s="461"/>
      <c r="AZ28" s="461"/>
      <c r="BA28" s="242"/>
    </row>
    <row r="29" spans="1:53" ht="16.5" customHeight="1" x14ac:dyDescent="0.15">
      <c r="A29" s="242"/>
      <c r="B29" s="544" t="s">
        <v>441</v>
      </c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242"/>
      <c r="N29" s="134"/>
      <c r="O29" s="539">
        <v>293</v>
      </c>
      <c r="P29" s="539"/>
      <c r="Q29" s="539"/>
      <c r="R29" s="245"/>
      <c r="S29" s="628">
        <v>32728</v>
      </c>
      <c r="T29" s="628"/>
      <c r="U29" s="628"/>
      <c r="V29" s="628"/>
      <c r="W29" s="628"/>
      <c r="X29" s="657">
        <v>1001</v>
      </c>
      <c r="Y29" s="657"/>
      <c r="Z29" s="657"/>
      <c r="AA29" s="657"/>
      <c r="AB29" s="657"/>
      <c r="AC29" s="628">
        <f t="shared" si="0"/>
        <v>111.69965870307168</v>
      </c>
      <c r="AD29" s="628"/>
      <c r="AE29" s="628"/>
      <c r="AF29" s="628"/>
      <c r="AG29" s="242"/>
      <c r="AH29" s="254"/>
      <c r="AI29" s="462">
        <v>294</v>
      </c>
      <c r="AJ29" s="462"/>
      <c r="AK29" s="462"/>
      <c r="AL29" s="231"/>
      <c r="AM29" s="461">
        <v>32456</v>
      </c>
      <c r="AN29" s="461"/>
      <c r="AO29" s="461"/>
      <c r="AP29" s="461"/>
      <c r="AQ29" s="461"/>
      <c r="AR29" s="659">
        <v>903</v>
      </c>
      <c r="AS29" s="659"/>
      <c r="AT29" s="659"/>
      <c r="AU29" s="659"/>
      <c r="AV29" s="659"/>
      <c r="AW29" s="461">
        <f t="shared" si="1"/>
        <v>110.39455782312925</v>
      </c>
      <c r="AX29" s="461"/>
      <c r="AY29" s="461"/>
      <c r="AZ29" s="461"/>
      <c r="BA29" s="242"/>
    </row>
    <row r="30" spans="1:53" ht="16.5" customHeight="1" x14ac:dyDescent="0.15">
      <c r="A30" s="259"/>
      <c r="B30" s="660" t="s">
        <v>442</v>
      </c>
      <c r="C30" s="660"/>
      <c r="D30" s="660"/>
      <c r="E30" s="660"/>
      <c r="F30" s="660"/>
      <c r="G30" s="660"/>
      <c r="H30" s="660"/>
      <c r="I30" s="660"/>
      <c r="J30" s="660"/>
      <c r="K30" s="660"/>
      <c r="L30" s="660"/>
      <c r="M30" s="259"/>
      <c r="N30" s="134"/>
      <c r="O30" s="539">
        <v>293</v>
      </c>
      <c r="P30" s="539"/>
      <c r="Q30" s="539"/>
      <c r="R30" s="245"/>
      <c r="S30" s="628">
        <v>41025</v>
      </c>
      <c r="T30" s="628"/>
      <c r="U30" s="628"/>
      <c r="V30" s="628"/>
      <c r="W30" s="628"/>
      <c r="X30" s="657">
        <v>614</v>
      </c>
      <c r="Y30" s="657"/>
      <c r="Z30" s="657"/>
      <c r="AA30" s="657"/>
      <c r="AB30" s="657"/>
      <c r="AC30" s="628">
        <f t="shared" si="0"/>
        <v>140.01706484641639</v>
      </c>
      <c r="AD30" s="628"/>
      <c r="AE30" s="628"/>
      <c r="AF30" s="628"/>
      <c r="AG30" s="242"/>
      <c r="AH30" s="254"/>
      <c r="AI30" s="462">
        <v>294</v>
      </c>
      <c r="AJ30" s="462"/>
      <c r="AK30" s="462"/>
      <c r="AL30" s="231"/>
      <c r="AM30" s="461">
        <v>40419</v>
      </c>
      <c r="AN30" s="461"/>
      <c r="AO30" s="461"/>
      <c r="AP30" s="461"/>
      <c r="AQ30" s="461"/>
      <c r="AR30" s="659">
        <v>568</v>
      </c>
      <c r="AS30" s="659"/>
      <c r="AT30" s="659"/>
      <c r="AU30" s="659"/>
      <c r="AV30" s="659"/>
      <c r="AW30" s="461">
        <f t="shared" si="1"/>
        <v>137.4795918367347</v>
      </c>
      <c r="AX30" s="461"/>
      <c r="AY30" s="461"/>
      <c r="AZ30" s="461"/>
      <c r="BA30" s="242"/>
    </row>
    <row r="31" spans="1:53" ht="16.5" customHeight="1" x14ac:dyDescent="0.15">
      <c r="A31" s="242"/>
      <c r="B31" s="572" t="s">
        <v>294</v>
      </c>
      <c r="C31" s="572"/>
      <c r="D31" s="572"/>
      <c r="E31" s="572"/>
      <c r="F31" s="572"/>
      <c r="G31" s="572"/>
      <c r="H31" s="572"/>
      <c r="I31" s="572"/>
      <c r="J31" s="572"/>
      <c r="K31" s="572"/>
      <c r="L31" s="572"/>
      <c r="M31" s="242"/>
      <c r="N31" s="134"/>
      <c r="O31" s="539">
        <v>333</v>
      </c>
      <c r="P31" s="539"/>
      <c r="Q31" s="539"/>
      <c r="R31" s="245"/>
      <c r="S31" s="628">
        <v>25420</v>
      </c>
      <c r="T31" s="628"/>
      <c r="U31" s="628"/>
      <c r="V31" s="628"/>
      <c r="W31" s="628"/>
      <c r="X31" s="657">
        <v>429</v>
      </c>
      <c r="Y31" s="657"/>
      <c r="Z31" s="657"/>
      <c r="AA31" s="657"/>
      <c r="AB31" s="657"/>
      <c r="AC31" s="628">
        <f t="shared" si="0"/>
        <v>76.336336336336331</v>
      </c>
      <c r="AD31" s="628"/>
      <c r="AE31" s="628"/>
      <c r="AF31" s="628"/>
      <c r="AG31" s="242"/>
      <c r="AH31" s="254"/>
      <c r="AI31" s="462">
        <v>334</v>
      </c>
      <c r="AJ31" s="462"/>
      <c r="AK31" s="462"/>
      <c r="AL31" s="231"/>
      <c r="AM31" s="461">
        <v>28409</v>
      </c>
      <c r="AN31" s="461"/>
      <c r="AO31" s="461"/>
      <c r="AP31" s="461"/>
      <c r="AQ31" s="461"/>
      <c r="AR31" s="659">
        <v>575</v>
      </c>
      <c r="AS31" s="659"/>
      <c r="AT31" s="659"/>
      <c r="AU31" s="659"/>
      <c r="AV31" s="659"/>
      <c r="AW31" s="461">
        <f t="shared" si="1"/>
        <v>85.056886227544908</v>
      </c>
      <c r="AX31" s="461"/>
      <c r="AY31" s="461"/>
      <c r="AZ31" s="461"/>
      <c r="BA31" s="242"/>
    </row>
    <row r="32" spans="1:53" ht="16.5" customHeight="1" x14ac:dyDescent="0.15">
      <c r="A32" s="242"/>
      <c r="B32" s="572" t="s">
        <v>198</v>
      </c>
      <c r="C32" s="572"/>
      <c r="D32" s="572"/>
      <c r="E32" s="572"/>
      <c r="F32" s="572"/>
      <c r="G32" s="572"/>
      <c r="H32" s="572"/>
      <c r="I32" s="572"/>
      <c r="J32" s="572"/>
      <c r="K32" s="572"/>
      <c r="L32" s="572"/>
      <c r="M32" s="242"/>
      <c r="N32" s="134"/>
      <c r="O32" s="539">
        <v>333</v>
      </c>
      <c r="P32" s="539"/>
      <c r="Q32" s="539"/>
      <c r="R32" s="245"/>
      <c r="S32" s="628">
        <v>42791</v>
      </c>
      <c r="T32" s="628"/>
      <c r="U32" s="628"/>
      <c r="V32" s="628"/>
      <c r="W32" s="628"/>
      <c r="X32" s="657">
        <v>308</v>
      </c>
      <c r="Y32" s="657"/>
      <c r="Z32" s="657"/>
      <c r="AA32" s="657"/>
      <c r="AB32" s="657"/>
      <c r="AC32" s="628">
        <f t="shared" si="0"/>
        <v>128.50150150150151</v>
      </c>
      <c r="AD32" s="628"/>
      <c r="AE32" s="628"/>
      <c r="AF32" s="628"/>
      <c r="AG32" s="242"/>
      <c r="AH32" s="254"/>
      <c r="AI32" s="462">
        <v>334</v>
      </c>
      <c r="AJ32" s="462"/>
      <c r="AK32" s="462"/>
      <c r="AL32" s="231"/>
      <c r="AM32" s="461">
        <v>55761</v>
      </c>
      <c r="AN32" s="461"/>
      <c r="AO32" s="461"/>
      <c r="AP32" s="461"/>
      <c r="AQ32" s="461"/>
      <c r="AR32" s="659">
        <v>455</v>
      </c>
      <c r="AS32" s="659"/>
      <c r="AT32" s="659"/>
      <c r="AU32" s="659"/>
      <c r="AV32" s="659"/>
      <c r="AW32" s="461">
        <f t="shared" si="1"/>
        <v>166.94910179640718</v>
      </c>
      <c r="AX32" s="461"/>
      <c r="AY32" s="461"/>
      <c r="AZ32" s="461"/>
      <c r="BA32" s="242"/>
    </row>
    <row r="33" spans="1:54" ht="16.5" customHeight="1" x14ac:dyDescent="0.15">
      <c r="A33" s="242"/>
      <c r="B33" s="660" t="s">
        <v>445</v>
      </c>
      <c r="C33" s="660"/>
      <c r="D33" s="660"/>
      <c r="E33" s="660"/>
      <c r="F33" s="660"/>
      <c r="G33" s="660"/>
      <c r="H33" s="660"/>
      <c r="I33" s="660"/>
      <c r="J33" s="660"/>
      <c r="K33" s="660"/>
      <c r="L33" s="660"/>
      <c r="M33" s="260"/>
      <c r="N33" s="242"/>
      <c r="O33" s="539">
        <v>293</v>
      </c>
      <c r="P33" s="539"/>
      <c r="Q33" s="539"/>
      <c r="R33" s="245"/>
      <c r="S33" s="628">
        <v>13949</v>
      </c>
      <c r="T33" s="628"/>
      <c r="U33" s="628"/>
      <c r="V33" s="628"/>
      <c r="W33" s="628"/>
      <c r="X33" s="659">
        <v>354</v>
      </c>
      <c r="Y33" s="659"/>
      <c r="Z33" s="659"/>
      <c r="AA33" s="659"/>
      <c r="AB33" s="659"/>
      <c r="AC33" s="628">
        <f t="shared" si="0"/>
        <v>47.607508532423211</v>
      </c>
      <c r="AD33" s="628"/>
      <c r="AE33" s="628"/>
      <c r="AF33" s="628"/>
      <c r="AG33" s="242"/>
      <c r="AH33" s="242"/>
      <c r="AI33" s="462">
        <v>294</v>
      </c>
      <c r="AJ33" s="462"/>
      <c r="AK33" s="462"/>
      <c r="AL33" s="231"/>
      <c r="AM33" s="461">
        <v>17171</v>
      </c>
      <c r="AN33" s="461"/>
      <c r="AO33" s="461"/>
      <c r="AP33" s="461"/>
      <c r="AQ33" s="461"/>
      <c r="AR33" s="659">
        <v>412</v>
      </c>
      <c r="AS33" s="659"/>
      <c r="AT33" s="659"/>
      <c r="AU33" s="659"/>
      <c r="AV33" s="659"/>
      <c r="AW33" s="461">
        <f t="shared" si="1"/>
        <v>58.404761904761905</v>
      </c>
      <c r="AX33" s="461"/>
      <c r="AY33" s="461"/>
      <c r="AZ33" s="461"/>
      <c r="BA33" s="242"/>
    </row>
    <row r="34" spans="1:54" ht="5.25" customHeight="1" x14ac:dyDescent="0.15">
      <c r="A34" s="242"/>
      <c r="B34" s="242"/>
      <c r="C34" s="242"/>
      <c r="D34" s="242"/>
      <c r="E34" s="242"/>
      <c r="F34" s="251"/>
      <c r="G34" s="251"/>
      <c r="H34" s="251"/>
      <c r="I34" s="251"/>
      <c r="J34" s="251"/>
      <c r="K34" s="251"/>
      <c r="L34" s="251"/>
      <c r="M34" s="261"/>
      <c r="N34" s="251"/>
      <c r="O34" s="251"/>
      <c r="P34" s="25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</row>
    <row r="35" spans="1:54" ht="5.25" customHeight="1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62"/>
      <c r="AU35" s="262"/>
      <c r="AV35" s="262"/>
      <c r="AW35" s="262"/>
      <c r="AX35" s="252"/>
      <c r="AY35" s="262"/>
      <c r="AZ35" s="262"/>
      <c r="BA35" s="262"/>
    </row>
    <row r="36" spans="1:54" ht="13.5" customHeight="1" x14ac:dyDescent="0.15">
      <c r="A36" s="242"/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241"/>
      <c r="AR36" s="539" t="s">
        <v>446</v>
      </c>
      <c r="AS36" s="539"/>
      <c r="AT36" s="539"/>
      <c r="AU36" s="539"/>
      <c r="AV36" s="539"/>
      <c r="AW36" s="539"/>
      <c r="AX36" s="539"/>
      <c r="AY36" s="539"/>
      <c r="AZ36" s="539"/>
      <c r="BA36" s="539"/>
    </row>
    <row r="37" spans="1:54" x14ac:dyDescent="0.15">
      <c r="A37" s="242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1"/>
      <c r="AO37" s="241"/>
      <c r="AP37" s="241"/>
      <c r="AQ37" s="241"/>
      <c r="AR37" s="241"/>
      <c r="AS37" s="241"/>
      <c r="AT37" s="254"/>
      <c r="AU37" s="254"/>
      <c r="AV37" s="254"/>
      <c r="AW37" s="254"/>
      <c r="AX37" s="241"/>
      <c r="AY37" s="254"/>
      <c r="AZ37" s="254"/>
      <c r="BA37" s="254"/>
    </row>
    <row r="38" spans="1:54" x14ac:dyDescent="0.15">
      <c r="A38" s="241"/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241"/>
      <c r="AG38" s="241"/>
      <c r="AH38" s="241"/>
      <c r="AI38" s="241"/>
      <c r="AJ38" s="241"/>
      <c r="AK38" s="241"/>
      <c r="AL38" s="241"/>
      <c r="AM38" s="241"/>
      <c r="AN38" s="241"/>
      <c r="AO38" s="241"/>
      <c r="AP38" s="241"/>
      <c r="AQ38" s="241"/>
      <c r="AR38" s="241"/>
      <c r="AS38" s="241"/>
      <c r="AT38" s="241"/>
      <c r="AU38" s="241"/>
      <c r="AV38" s="241"/>
      <c r="AW38" s="241"/>
      <c r="AX38" s="241"/>
      <c r="AY38" s="241"/>
      <c r="AZ38" s="241"/>
      <c r="BA38" s="241"/>
    </row>
    <row r="39" spans="1:54" x14ac:dyDescent="0.15">
      <c r="A39" s="241"/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  <c r="AH39" s="241"/>
      <c r="AI39" s="241"/>
      <c r="AJ39" s="241"/>
      <c r="AK39" s="241"/>
      <c r="AL39" s="241"/>
      <c r="AM39" s="241"/>
      <c r="AN39" s="241"/>
      <c r="AO39" s="241"/>
      <c r="AP39" s="241"/>
      <c r="AQ39" s="241"/>
      <c r="AR39" s="241"/>
      <c r="AS39" s="241"/>
      <c r="AT39" s="241"/>
      <c r="AU39" s="241"/>
      <c r="AV39" s="241"/>
      <c r="AW39" s="241"/>
      <c r="AX39" s="241"/>
      <c r="AY39" s="241"/>
      <c r="AZ39" s="241"/>
      <c r="BA39" s="241"/>
    </row>
    <row r="40" spans="1:54" ht="15" customHeight="1" x14ac:dyDescent="0.15">
      <c r="A40" s="255" t="s">
        <v>447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  <c r="AJ40" s="242"/>
      <c r="AK40" s="242"/>
      <c r="AL40" s="242"/>
      <c r="AM40" s="242"/>
      <c r="AN40" s="242"/>
      <c r="AO40" s="242"/>
      <c r="AP40" s="242"/>
      <c r="AQ40" s="242"/>
      <c r="AR40" s="242"/>
      <c r="AS40" s="242"/>
      <c r="AT40" s="242"/>
      <c r="AU40" s="242"/>
      <c r="AV40" s="242"/>
      <c r="AW40" s="242"/>
      <c r="AX40" s="242"/>
      <c r="AY40" s="242"/>
      <c r="AZ40" s="242"/>
      <c r="BA40" s="242"/>
    </row>
    <row r="41" spans="1:54" x14ac:dyDescent="0.15">
      <c r="A41" s="241"/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241"/>
      <c r="AC41" s="241"/>
      <c r="AD41" s="241"/>
      <c r="AE41" s="241"/>
      <c r="AF41" s="241"/>
      <c r="AG41" s="241"/>
      <c r="AH41" s="241"/>
      <c r="AI41" s="241"/>
      <c r="AJ41" s="241"/>
      <c r="AK41" s="241"/>
      <c r="AL41" s="241"/>
      <c r="AM41" s="241"/>
      <c r="AN41" s="241"/>
      <c r="AO41" s="661" t="s">
        <v>174</v>
      </c>
      <c r="AP41" s="661"/>
      <c r="AQ41" s="661"/>
      <c r="AR41" s="661"/>
      <c r="AS41" s="661"/>
      <c r="AT41" s="661"/>
      <c r="AU41" s="661"/>
      <c r="AV41" s="661"/>
      <c r="AW41" s="661"/>
      <c r="AX41" s="661"/>
      <c r="AY41" s="661"/>
      <c r="AZ41" s="661"/>
      <c r="BA41" s="661"/>
    </row>
    <row r="42" spans="1:54" ht="3" customHeight="1" x14ac:dyDescent="0.15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  <c r="Y42" s="241"/>
      <c r="Z42" s="241"/>
      <c r="AA42" s="241"/>
      <c r="AB42" s="241"/>
      <c r="AC42" s="241"/>
      <c r="AD42" s="241"/>
      <c r="AE42" s="241"/>
      <c r="AF42" s="241"/>
      <c r="AG42" s="241"/>
      <c r="AH42" s="241"/>
      <c r="AI42" s="241"/>
      <c r="AJ42" s="241"/>
      <c r="AK42" s="241"/>
      <c r="AL42" s="241"/>
      <c r="AM42" s="241"/>
      <c r="AN42" s="241"/>
      <c r="AO42" s="241"/>
      <c r="AP42" s="241"/>
      <c r="AQ42" s="241"/>
      <c r="AR42" s="241"/>
      <c r="AS42" s="241"/>
      <c r="AT42" s="241"/>
      <c r="AU42" s="241"/>
      <c r="AV42" s="241"/>
      <c r="AW42" s="241"/>
      <c r="AX42" s="241"/>
      <c r="AY42" s="241"/>
      <c r="AZ42" s="241"/>
      <c r="BA42" s="241"/>
    </row>
    <row r="43" spans="1:54" ht="25.5" customHeight="1" x14ac:dyDescent="0.15">
      <c r="A43" s="647" t="s">
        <v>290</v>
      </c>
      <c r="B43" s="632"/>
      <c r="C43" s="632"/>
      <c r="D43" s="632"/>
      <c r="E43" s="632"/>
      <c r="F43" s="662" t="s">
        <v>393</v>
      </c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62"/>
      <c r="S43" s="662"/>
      <c r="T43" s="662"/>
      <c r="U43" s="662"/>
      <c r="V43" s="662"/>
      <c r="W43" s="662"/>
      <c r="X43" s="662"/>
      <c r="Y43" s="662"/>
      <c r="Z43" s="662"/>
      <c r="AA43" s="662"/>
      <c r="AB43" s="662"/>
      <c r="AC43" s="662"/>
      <c r="AD43" s="662"/>
      <c r="AE43" s="662"/>
      <c r="AF43" s="662"/>
      <c r="AG43" s="662"/>
      <c r="AH43" s="662"/>
      <c r="AI43" s="662"/>
      <c r="AJ43" s="662"/>
      <c r="AK43" s="662"/>
      <c r="AL43" s="662"/>
      <c r="AM43" s="662"/>
      <c r="AN43" s="662"/>
      <c r="AO43" s="662"/>
      <c r="AP43" s="662"/>
      <c r="AQ43" s="662"/>
      <c r="AR43" s="662"/>
      <c r="AS43" s="662"/>
      <c r="AT43" s="671" t="s">
        <v>679</v>
      </c>
      <c r="AU43" s="545"/>
      <c r="AV43" s="545"/>
      <c r="AW43" s="545"/>
      <c r="AX43" s="545"/>
      <c r="AY43" s="545"/>
      <c r="AZ43" s="545"/>
      <c r="BA43" s="545"/>
    </row>
    <row r="44" spans="1:54" ht="25.5" customHeight="1" x14ac:dyDescent="0.15">
      <c r="A44" s="643"/>
      <c r="B44" s="635"/>
      <c r="C44" s="635"/>
      <c r="D44" s="635"/>
      <c r="E44" s="635"/>
      <c r="F44" s="663" t="s">
        <v>448</v>
      </c>
      <c r="G44" s="663"/>
      <c r="H44" s="663"/>
      <c r="I44" s="663"/>
      <c r="J44" s="663"/>
      <c r="K44" s="663"/>
      <c r="L44" s="663"/>
      <c r="M44" s="663"/>
      <c r="N44" s="663"/>
      <c r="O44" s="663"/>
      <c r="P44" s="663"/>
      <c r="Q44" s="663"/>
      <c r="R44" s="664" t="s">
        <v>393</v>
      </c>
      <c r="S44" s="664"/>
      <c r="T44" s="664"/>
      <c r="U44" s="664"/>
      <c r="V44" s="664"/>
      <c r="W44" s="664"/>
      <c r="X44" s="664"/>
      <c r="Y44" s="664" t="s">
        <v>454</v>
      </c>
      <c r="Z44" s="664"/>
      <c r="AA44" s="664"/>
      <c r="AB44" s="664"/>
      <c r="AC44" s="664"/>
      <c r="AD44" s="664"/>
      <c r="AE44" s="664"/>
      <c r="AF44" s="664" t="s">
        <v>455</v>
      </c>
      <c r="AG44" s="664"/>
      <c r="AH44" s="664"/>
      <c r="AI44" s="664"/>
      <c r="AJ44" s="664"/>
      <c r="AK44" s="664"/>
      <c r="AL44" s="664"/>
      <c r="AM44" s="665" t="s">
        <v>678</v>
      </c>
      <c r="AN44" s="665"/>
      <c r="AO44" s="665"/>
      <c r="AP44" s="665"/>
      <c r="AQ44" s="665"/>
      <c r="AR44" s="665"/>
      <c r="AS44" s="665"/>
      <c r="AT44" s="646"/>
      <c r="AU44" s="547"/>
      <c r="AV44" s="547"/>
      <c r="AW44" s="547"/>
      <c r="AX44" s="547"/>
      <c r="AY44" s="547"/>
      <c r="AZ44" s="547"/>
      <c r="BA44" s="547"/>
      <c r="BB44" s="62"/>
    </row>
    <row r="45" spans="1:54" ht="4.5" customHeight="1" x14ac:dyDescent="0.15">
      <c r="A45" s="241"/>
      <c r="B45" s="241"/>
      <c r="C45" s="241"/>
      <c r="D45" s="263"/>
      <c r="E45" s="264"/>
      <c r="F45" s="241"/>
      <c r="G45" s="241"/>
      <c r="H45" s="90"/>
      <c r="I45" s="90"/>
      <c r="J45" s="90"/>
      <c r="K45" s="90"/>
      <c r="L45" s="90"/>
      <c r="M45" s="90"/>
      <c r="N45" s="90"/>
      <c r="O45" s="90"/>
      <c r="P45" s="241"/>
      <c r="Q45" s="241"/>
      <c r="R45" s="241"/>
      <c r="S45" s="242"/>
      <c r="T45" s="242"/>
      <c r="U45" s="242"/>
      <c r="V45" s="242"/>
      <c r="W45" s="242"/>
      <c r="X45" s="242"/>
      <c r="Y45" s="241"/>
      <c r="Z45" s="242"/>
      <c r="AA45" s="242"/>
      <c r="AB45" s="242"/>
      <c r="AC45" s="242"/>
      <c r="AD45" s="242"/>
      <c r="AE45" s="242"/>
      <c r="AF45" s="241"/>
      <c r="AG45" s="242"/>
      <c r="AH45" s="242"/>
      <c r="AI45" s="242"/>
      <c r="AJ45" s="242"/>
      <c r="AK45" s="242"/>
      <c r="AL45" s="242"/>
      <c r="AM45" s="241"/>
      <c r="AN45" s="242"/>
      <c r="AO45" s="242"/>
      <c r="AP45" s="242"/>
      <c r="AQ45" s="242"/>
      <c r="AR45" s="242"/>
      <c r="AS45" s="242"/>
      <c r="AT45" s="242"/>
      <c r="AU45" s="242"/>
      <c r="AV45" s="242"/>
      <c r="AW45" s="242"/>
      <c r="AX45" s="242"/>
      <c r="AY45" s="242"/>
      <c r="AZ45" s="242"/>
      <c r="BA45" s="242"/>
    </row>
    <row r="46" spans="1:54" ht="26.25" customHeight="1" x14ac:dyDescent="0.15">
      <c r="A46" s="523" t="s">
        <v>661</v>
      </c>
      <c r="B46" s="523"/>
      <c r="C46" s="523"/>
      <c r="D46" s="538" t="s">
        <v>659</v>
      </c>
      <c r="E46" s="639"/>
      <c r="F46" s="241"/>
      <c r="G46" s="241"/>
      <c r="H46" s="224"/>
      <c r="I46" s="224"/>
      <c r="J46" s="569">
        <f>S46+Z46+AG46+AN46</f>
        <v>25115</v>
      </c>
      <c r="K46" s="569"/>
      <c r="L46" s="569"/>
      <c r="M46" s="569"/>
      <c r="N46" s="224"/>
      <c r="O46" s="224"/>
      <c r="P46" s="241"/>
      <c r="Q46" s="241"/>
      <c r="R46" s="241"/>
      <c r="S46" s="628">
        <v>12044</v>
      </c>
      <c r="T46" s="628"/>
      <c r="U46" s="628"/>
      <c r="V46" s="628"/>
      <c r="W46" s="628"/>
      <c r="X46" s="265"/>
      <c r="Y46" s="266"/>
      <c r="Z46" s="628">
        <v>10046</v>
      </c>
      <c r="AA46" s="628"/>
      <c r="AB46" s="628"/>
      <c r="AC46" s="628"/>
      <c r="AD46" s="628"/>
      <c r="AE46" s="265"/>
      <c r="AF46" s="266"/>
      <c r="AG46" s="628">
        <v>1555</v>
      </c>
      <c r="AH46" s="628"/>
      <c r="AI46" s="628"/>
      <c r="AJ46" s="628"/>
      <c r="AK46" s="628"/>
      <c r="AL46" s="265"/>
      <c r="AM46" s="266"/>
      <c r="AN46" s="628">
        <v>1470</v>
      </c>
      <c r="AO46" s="628"/>
      <c r="AP46" s="628"/>
      <c r="AQ46" s="628"/>
      <c r="AR46" s="628"/>
      <c r="AS46" s="245"/>
      <c r="AT46" s="265"/>
      <c r="AU46" s="265"/>
      <c r="AV46" s="628">
        <v>1658</v>
      </c>
      <c r="AW46" s="628"/>
      <c r="AX46" s="628"/>
      <c r="AY46" s="628"/>
      <c r="AZ46" s="265"/>
      <c r="BA46" s="265"/>
      <c r="BB46" s="7"/>
    </row>
    <row r="47" spans="1:54" ht="26.25" customHeight="1" x14ac:dyDescent="0.15">
      <c r="A47" s="523"/>
      <c r="B47" s="523"/>
      <c r="C47" s="523"/>
      <c r="D47" s="538">
        <v>2</v>
      </c>
      <c r="E47" s="639"/>
      <c r="F47" s="241"/>
      <c r="G47" s="241"/>
      <c r="H47" s="224"/>
      <c r="I47" s="224"/>
      <c r="J47" s="569">
        <f>S47+Z47+AG47+AN47</f>
        <v>13394</v>
      </c>
      <c r="K47" s="569"/>
      <c r="L47" s="569"/>
      <c r="M47" s="569"/>
      <c r="N47" s="224"/>
      <c r="O47" s="224"/>
      <c r="P47" s="241"/>
      <c r="Q47" s="241"/>
      <c r="R47" s="241"/>
      <c r="S47" s="628">
        <v>7241</v>
      </c>
      <c r="T47" s="628"/>
      <c r="U47" s="628"/>
      <c r="V47" s="628"/>
      <c r="W47" s="628"/>
      <c r="X47" s="265"/>
      <c r="Y47" s="266"/>
      <c r="Z47" s="628">
        <v>5013</v>
      </c>
      <c r="AA47" s="628"/>
      <c r="AB47" s="628"/>
      <c r="AC47" s="628"/>
      <c r="AD47" s="628"/>
      <c r="AE47" s="265"/>
      <c r="AF47" s="266"/>
      <c r="AG47" s="628">
        <v>565</v>
      </c>
      <c r="AH47" s="628"/>
      <c r="AI47" s="628"/>
      <c r="AJ47" s="628"/>
      <c r="AK47" s="628"/>
      <c r="AL47" s="265"/>
      <c r="AM47" s="266"/>
      <c r="AN47" s="628">
        <v>575</v>
      </c>
      <c r="AO47" s="628"/>
      <c r="AP47" s="628"/>
      <c r="AQ47" s="628"/>
      <c r="AR47" s="628"/>
      <c r="AS47" s="245"/>
      <c r="AT47" s="265"/>
      <c r="AU47" s="265"/>
      <c r="AV47" s="628">
        <v>820</v>
      </c>
      <c r="AW47" s="628"/>
      <c r="AX47" s="628"/>
      <c r="AY47" s="628"/>
      <c r="AZ47" s="265"/>
      <c r="BA47" s="265"/>
      <c r="BB47" s="7"/>
    </row>
    <row r="48" spans="1:54" ht="26.25" customHeight="1" x14ac:dyDescent="0.15">
      <c r="A48" s="523"/>
      <c r="B48" s="523"/>
      <c r="C48" s="523"/>
      <c r="D48" s="538">
        <v>3</v>
      </c>
      <c r="E48" s="639"/>
      <c r="F48" s="241"/>
      <c r="G48" s="241"/>
      <c r="H48" s="224"/>
      <c r="I48" s="224"/>
      <c r="J48" s="569">
        <f>S48+Z48+AG48+AN48</f>
        <v>20393</v>
      </c>
      <c r="K48" s="569"/>
      <c r="L48" s="569"/>
      <c r="M48" s="569"/>
      <c r="N48" s="224"/>
      <c r="O48" s="224"/>
      <c r="P48" s="241"/>
      <c r="Q48" s="241"/>
      <c r="R48" s="241"/>
      <c r="S48" s="628">
        <v>10996</v>
      </c>
      <c r="T48" s="628"/>
      <c r="U48" s="628"/>
      <c r="V48" s="628"/>
      <c r="W48" s="628"/>
      <c r="X48" s="265"/>
      <c r="Y48" s="266"/>
      <c r="Z48" s="628">
        <v>7751</v>
      </c>
      <c r="AA48" s="628"/>
      <c r="AB48" s="628"/>
      <c r="AC48" s="628"/>
      <c r="AD48" s="628"/>
      <c r="AE48" s="265"/>
      <c r="AF48" s="266"/>
      <c r="AG48" s="628">
        <v>971</v>
      </c>
      <c r="AH48" s="628"/>
      <c r="AI48" s="628"/>
      <c r="AJ48" s="628"/>
      <c r="AK48" s="628"/>
      <c r="AL48" s="265"/>
      <c r="AM48" s="266"/>
      <c r="AN48" s="628">
        <v>675</v>
      </c>
      <c r="AO48" s="628"/>
      <c r="AP48" s="628"/>
      <c r="AQ48" s="628"/>
      <c r="AR48" s="628"/>
      <c r="AS48" s="245"/>
      <c r="AT48" s="265"/>
      <c r="AU48" s="265"/>
      <c r="AV48" s="628">
        <v>692</v>
      </c>
      <c r="AW48" s="628"/>
      <c r="AX48" s="628"/>
      <c r="AY48" s="628"/>
      <c r="AZ48" s="265"/>
      <c r="BA48" s="265"/>
      <c r="BB48" s="7"/>
    </row>
    <row r="49" spans="1:59" ht="26.25" customHeight="1" x14ac:dyDescent="0.15">
      <c r="A49" s="241"/>
      <c r="B49" s="241"/>
      <c r="C49" s="241"/>
      <c r="D49" s="538">
        <v>4</v>
      </c>
      <c r="E49" s="639"/>
      <c r="F49" s="241"/>
      <c r="G49" s="241"/>
      <c r="H49" s="224"/>
      <c r="I49" s="224"/>
      <c r="J49" s="569">
        <v>23846</v>
      </c>
      <c r="K49" s="569"/>
      <c r="L49" s="569"/>
      <c r="M49" s="569"/>
      <c r="N49" s="224"/>
      <c r="O49" s="224"/>
      <c r="P49" s="241"/>
      <c r="Q49" s="241"/>
      <c r="R49" s="241"/>
      <c r="S49" s="628">
        <v>13591</v>
      </c>
      <c r="T49" s="628"/>
      <c r="U49" s="628"/>
      <c r="V49" s="628"/>
      <c r="W49" s="628"/>
      <c r="X49" s="265"/>
      <c r="Y49" s="266"/>
      <c r="Z49" s="628">
        <v>7747</v>
      </c>
      <c r="AA49" s="628"/>
      <c r="AB49" s="628"/>
      <c r="AC49" s="628"/>
      <c r="AD49" s="628"/>
      <c r="AE49" s="265"/>
      <c r="AF49" s="266"/>
      <c r="AG49" s="628">
        <v>1227</v>
      </c>
      <c r="AH49" s="628"/>
      <c r="AI49" s="628"/>
      <c r="AJ49" s="628"/>
      <c r="AK49" s="628"/>
      <c r="AL49" s="265"/>
      <c r="AM49" s="266"/>
      <c r="AN49" s="628">
        <v>1281</v>
      </c>
      <c r="AO49" s="628"/>
      <c r="AP49" s="628"/>
      <c r="AQ49" s="628"/>
      <c r="AR49" s="628"/>
      <c r="AS49" s="245"/>
      <c r="AT49" s="265"/>
      <c r="AU49" s="265"/>
      <c r="AV49" s="628" t="s">
        <v>78</v>
      </c>
      <c r="AW49" s="628"/>
      <c r="AX49" s="628"/>
      <c r="AY49" s="628"/>
      <c r="AZ49" s="265"/>
      <c r="BA49" s="265"/>
      <c r="BB49" s="7"/>
    </row>
    <row r="50" spans="1:59" ht="26.25" customHeight="1" x14ac:dyDescent="0.15">
      <c r="A50" s="241"/>
      <c r="B50" s="241"/>
      <c r="C50" s="242"/>
      <c r="D50" s="538">
        <v>5</v>
      </c>
      <c r="E50" s="639"/>
      <c r="F50" s="267"/>
      <c r="G50" s="268"/>
      <c r="H50" s="226"/>
      <c r="I50" s="226"/>
      <c r="J50" s="543">
        <v>22422</v>
      </c>
      <c r="K50" s="543"/>
      <c r="L50" s="543"/>
      <c r="M50" s="543"/>
      <c r="N50" s="225"/>
      <c r="O50" s="225"/>
      <c r="P50" s="269"/>
      <c r="Q50" s="269"/>
      <c r="R50" s="269"/>
      <c r="S50" s="461">
        <v>13197</v>
      </c>
      <c r="T50" s="461"/>
      <c r="U50" s="461"/>
      <c r="V50" s="461"/>
      <c r="W50" s="461"/>
      <c r="X50" s="229"/>
      <c r="Y50" s="270"/>
      <c r="Z50" s="461">
        <v>7023</v>
      </c>
      <c r="AA50" s="461"/>
      <c r="AB50" s="461"/>
      <c r="AC50" s="461"/>
      <c r="AD50" s="461"/>
      <c r="AE50" s="229"/>
      <c r="AF50" s="270"/>
      <c r="AG50" s="461">
        <v>1005</v>
      </c>
      <c r="AH50" s="461"/>
      <c r="AI50" s="461"/>
      <c r="AJ50" s="461"/>
      <c r="AK50" s="461"/>
      <c r="AL50" s="229"/>
      <c r="AM50" s="270"/>
      <c r="AN50" s="461">
        <v>1197</v>
      </c>
      <c r="AO50" s="461"/>
      <c r="AP50" s="461"/>
      <c r="AQ50" s="461"/>
      <c r="AR50" s="461"/>
      <c r="AS50" s="231"/>
      <c r="AT50" s="229"/>
      <c r="AU50" s="229"/>
      <c r="AV50" s="461" t="s">
        <v>691</v>
      </c>
      <c r="AW50" s="461"/>
      <c r="AX50" s="461"/>
      <c r="AY50" s="461"/>
      <c r="AZ50" s="245"/>
      <c r="BA50" s="245"/>
      <c r="BB50" s="7"/>
    </row>
    <row r="51" spans="1:59" ht="4.5" customHeight="1" x14ac:dyDescent="0.15">
      <c r="A51" s="5"/>
      <c r="F51" s="131"/>
      <c r="G51" s="132"/>
      <c r="H51" s="132"/>
      <c r="I51" s="132"/>
      <c r="J51" s="132"/>
      <c r="K51" s="132"/>
      <c r="L51" s="132"/>
      <c r="M51" s="132"/>
      <c r="N51" s="7"/>
      <c r="V51" s="135"/>
      <c r="W51" s="135"/>
      <c r="X51" s="135"/>
      <c r="Y51" s="135"/>
      <c r="Z51" s="135"/>
      <c r="AA51" s="135"/>
      <c r="AB51" s="135"/>
      <c r="AC51" s="135"/>
      <c r="AU51" s="5"/>
      <c r="AV51" s="5"/>
      <c r="AW51" s="5"/>
      <c r="AX51" s="5"/>
      <c r="AY51" s="5"/>
      <c r="AZ51" s="5"/>
      <c r="BA51" s="5"/>
      <c r="BB51" s="7"/>
      <c r="BC51" s="7"/>
      <c r="BD51" s="7"/>
      <c r="BE51" s="7"/>
      <c r="BF51" s="7"/>
      <c r="BG51" s="7"/>
    </row>
    <row r="52" spans="1:59" ht="4.5" customHeight="1" x14ac:dyDescent="0.1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7"/>
      <c r="AV52" s="7"/>
      <c r="AW52" s="7"/>
      <c r="AX52" s="7"/>
      <c r="AY52" s="7"/>
      <c r="AZ52" s="7"/>
      <c r="BA52" s="7"/>
    </row>
    <row r="53" spans="1:59" ht="12" customHeight="1" x14ac:dyDescent="0.15">
      <c r="U53" s="7"/>
      <c r="V53" s="7"/>
      <c r="W53" s="7"/>
      <c r="X53" s="7"/>
      <c r="Y53" s="7"/>
      <c r="Z53" s="7"/>
      <c r="AA53" s="7"/>
      <c r="AB53" s="387" t="s">
        <v>18</v>
      </c>
      <c r="AC53" s="387"/>
      <c r="AD53" s="387"/>
      <c r="AE53" s="387"/>
      <c r="AF53" s="387"/>
      <c r="AG53" s="387"/>
      <c r="AH53" s="387"/>
      <c r="AI53" s="387"/>
      <c r="AJ53" s="387"/>
      <c r="AK53" s="387"/>
      <c r="AL53" s="387"/>
      <c r="AM53" s="387"/>
      <c r="AN53" s="387"/>
      <c r="AO53" s="387"/>
      <c r="AP53" s="387"/>
      <c r="AQ53" s="387"/>
      <c r="AR53" s="387"/>
      <c r="AS53" s="387"/>
      <c r="AT53" s="387"/>
      <c r="AU53" s="387"/>
      <c r="AV53" s="387"/>
      <c r="AW53" s="387"/>
      <c r="AX53" s="387"/>
      <c r="AY53" s="387"/>
      <c r="AZ53" s="387"/>
      <c r="BA53" s="387"/>
    </row>
  </sheetData>
  <mergeCells count="225">
    <mergeCell ref="AB53:BA53"/>
    <mergeCell ref="A3:E4"/>
    <mergeCell ref="A20:M22"/>
    <mergeCell ref="N21:R22"/>
    <mergeCell ref="AC21:AG22"/>
    <mergeCell ref="AH21:AL22"/>
    <mergeCell ref="AW21:BA22"/>
    <mergeCell ref="A43:E44"/>
    <mergeCell ref="AT43:BA44"/>
    <mergeCell ref="D49:E49"/>
    <mergeCell ref="J49:M49"/>
    <mergeCell ref="S49:W49"/>
    <mergeCell ref="Z49:AD49"/>
    <mergeCell ref="AG49:AK49"/>
    <mergeCell ref="AN49:AR49"/>
    <mergeCell ref="AV49:AY49"/>
    <mergeCell ref="D50:E50"/>
    <mergeCell ref="J50:M50"/>
    <mergeCell ref="S50:W50"/>
    <mergeCell ref="Z50:AD50"/>
    <mergeCell ref="AG50:AK50"/>
    <mergeCell ref="AN50:AR50"/>
    <mergeCell ref="AV50:AY50"/>
    <mergeCell ref="A47:C47"/>
    <mergeCell ref="D47:E47"/>
    <mergeCell ref="J47:M47"/>
    <mergeCell ref="S47:W47"/>
    <mergeCell ref="Z47:AD47"/>
    <mergeCell ref="AG47:AK47"/>
    <mergeCell ref="AN47:AR47"/>
    <mergeCell ref="AV47:AY47"/>
    <mergeCell ref="A48:C48"/>
    <mergeCell ref="D48:E48"/>
    <mergeCell ref="J48:M48"/>
    <mergeCell ref="S48:W48"/>
    <mergeCell ref="Z48:AD48"/>
    <mergeCell ref="AG48:AK48"/>
    <mergeCell ref="AN48:AR48"/>
    <mergeCell ref="AV48:AY48"/>
    <mergeCell ref="AR36:BA36"/>
    <mergeCell ref="AO41:BA41"/>
    <mergeCell ref="F43:AS43"/>
    <mergeCell ref="F44:Q44"/>
    <mergeCell ref="R44:X44"/>
    <mergeCell ref="Y44:AE44"/>
    <mergeCell ref="AF44:AL44"/>
    <mergeCell ref="AM44:AS44"/>
    <mergeCell ref="A46:C46"/>
    <mergeCell ref="D46:E46"/>
    <mergeCell ref="J46:M46"/>
    <mergeCell ref="S46:W46"/>
    <mergeCell ref="Z46:AD46"/>
    <mergeCell ref="AG46:AK46"/>
    <mergeCell ref="AN46:AR46"/>
    <mergeCell ref="AV46:AY46"/>
    <mergeCell ref="B33:L33"/>
    <mergeCell ref="O33:Q33"/>
    <mergeCell ref="S33:W33"/>
    <mergeCell ref="X33:AB33"/>
    <mergeCell ref="AC33:AF33"/>
    <mergeCell ref="AI33:AK33"/>
    <mergeCell ref="AM33:AQ33"/>
    <mergeCell ref="AR33:AV33"/>
    <mergeCell ref="AW33:AZ33"/>
    <mergeCell ref="B32:L32"/>
    <mergeCell ref="O32:Q32"/>
    <mergeCell ref="S32:W32"/>
    <mergeCell ref="X32:AB32"/>
    <mergeCell ref="AC32:AF32"/>
    <mergeCell ref="AI32:AK32"/>
    <mergeCell ref="AM32:AQ32"/>
    <mergeCell ref="AR32:AV32"/>
    <mergeCell ref="AW32:AZ32"/>
    <mergeCell ref="B31:L31"/>
    <mergeCell ref="O31:Q31"/>
    <mergeCell ref="S31:W31"/>
    <mergeCell ref="X31:AB31"/>
    <mergeCell ref="AC31:AF31"/>
    <mergeCell ref="AI31:AK31"/>
    <mergeCell ref="AM31:AQ31"/>
    <mergeCell ref="AR31:AV31"/>
    <mergeCell ref="AW31:AZ31"/>
    <mergeCell ref="B30:L30"/>
    <mergeCell ref="O30:Q30"/>
    <mergeCell ref="S30:W30"/>
    <mergeCell ref="X30:AB30"/>
    <mergeCell ref="AC30:AF30"/>
    <mergeCell ref="AI30:AK30"/>
    <mergeCell ref="AM30:AQ30"/>
    <mergeCell ref="AR30:AV30"/>
    <mergeCell ref="AW30:AZ30"/>
    <mergeCell ref="B29:L29"/>
    <mergeCell ref="O29:Q29"/>
    <mergeCell ref="S29:W29"/>
    <mergeCell ref="X29:AB29"/>
    <mergeCell ref="AC29:AF29"/>
    <mergeCell ref="AI29:AK29"/>
    <mergeCell ref="AM29:AQ29"/>
    <mergeCell ref="AR29:AV29"/>
    <mergeCell ref="AW29:AZ29"/>
    <mergeCell ref="B28:L28"/>
    <mergeCell ref="O28:Q28"/>
    <mergeCell ref="S28:W28"/>
    <mergeCell ref="X28:AB28"/>
    <mergeCell ref="AC28:AF28"/>
    <mergeCell ref="AI28:AK28"/>
    <mergeCell ref="AM28:AQ28"/>
    <mergeCell ref="AR28:AV28"/>
    <mergeCell ref="AW28:AZ28"/>
    <mergeCell ref="B27:L27"/>
    <mergeCell ref="O27:Q27"/>
    <mergeCell ref="S27:W27"/>
    <mergeCell ref="X27:AB27"/>
    <mergeCell ref="AC27:AF27"/>
    <mergeCell ref="AI27:AK27"/>
    <mergeCell ref="AM27:AQ27"/>
    <mergeCell ref="AR27:AV27"/>
    <mergeCell ref="AW27:AZ27"/>
    <mergeCell ref="B26:L26"/>
    <mergeCell ref="O26:Q26"/>
    <mergeCell ref="S26:W26"/>
    <mergeCell ref="X26:AB26"/>
    <mergeCell ref="AC26:AF26"/>
    <mergeCell ref="AI26:AK26"/>
    <mergeCell ref="AM26:AQ26"/>
    <mergeCell ref="AR26:AV26"/>
    <mergeCell ref="AW26:AZ26"/>
    <mergeCell ref="B25:L25"/>
    <mergeCell ref="O25:Q25"/>
    <mergeCell ref="S25:W25"/>
    <mergeCell ref="X25:AB25"/>
    <mergeCell ref="AC25:AF25"/>
    <mergeCell ref="AI25:AK25"/>
    <mergeCell ref="AM25:AQ25"/>
    <mergeCell ref="AR25:AV25"/>
    <mergeCell ref="AW25:AZ25"/>
    <mergeCell ref="B24:L24"/>
    <mergeCell ref="O24:Q24"/>
    <mergeCell ref="S24:W24"/>
    <mergeCell ref="X24:AB24"/>
    <mergeCell ref="AC24:AF24"/>
    <mergeCell ref="AI24:AK24"/>
    <mergeCell ref="AM24:AQ24"/>
    <mergeCell ref="AR24:AV24"/>
    <mergeCell ref="AW24:AZ24"/>
    <mergeCell ref="A13:AH13"/>
    <mergeCell ref="AQ13:BA13"/>
    <mergeCell ref="N20:AG20"/>
    <mergeCell ref="AH20:BA20"/>
    <mergeCell ref="S21:AB21"/>
    <mergeCell ref="AM21:AV21"/>
    <mergeCell ref="S22:W22"/>
    <mergeCell ref="X22:AB22"/>
    <mergeCell ref="AM22:AQ22"/>
    <mergeCell ref="AR22:AV22"/>
    <mergeCell ref="D10:E10"/>
    <mergeCell ref="G10:J10"/>
    <mergeCell ref="L10:Q10"/>
    <mergeCell ref="S10:V10"/>
    <mergeCell ref="X10:AB10"/>
    <mergeCell ref="AE10:AH10"/>
    <mergeCell ref="AJ10:AO10"/>
    <mergeCell ref="AQ10:AT10"/>
    <mergeCell ref="AV10:AZ10"/>
    <mergeCell ref="D9:E9"/>
    <mergeCell ref="G9:J9"/>
    <mergeCell ref="L9:Q9"/>
    <mergeCell ref="S9:V9"/>
    <mergeCell ref="X9:AB9"/>
    <mergeCell ref="AE9:AH9"/>
    <mergeCell ref="AJ9:AO9"/>
    <mergeCell ref="AQ9:AT9"/>
    <mergeCell ref="AV9:AZ9"/>
    <mergeCell ref="AV7:AZ7"/>
    <mergeCell ref="A8:C8"/>
    <mergeCell ref="D8:E8"/>
    <mergeCell ref="G8:J8"/>
    <mergeCell ref="L8:Q8"/>
    <mergeCell ref="S8:V8"/>
    <mergeCell ref="X8:AB8"/>
    <mergeCell ref="AE8:AH8"/>
    <mergeCell ref="AJ8:AO8"/>
    <mergeCell ref="AQ8:AT8"/>
    <mergeCell ref="AV8:AZ8"/>
    <mergeCell ref="A7:C7"/>
    <mergeCell ref="D7:E7"/>
    <mergeCell ref="G7:J7"/>
    <mergeCell ref="L7:Q7"/>
    <mergeCell ref="S7:V7"/>
    <mergeCell ref="X7:AB7"/>
    <mergeCell ref="AE7:AH7"/>
    <mergeCell ref="AJ7:AO7"/>
    <mergeCell ref="AQ7:AT7"/>
    <mergeCell ref="AV5:AZ5"/>
    <mergeCell ref="A6:C6"/>
    <mergeCell ref="D6:E6"/>
    <mergeCell ref="G6:J6"/>
    <mergeCell ref="L6:Q6"/>
    <mergeCell ref="S6:V6"/>
    <mergeCell ref="X6:AB6"/>
    <mergeCell ref="AE6:AH6"/>
    <mergeCell ref="AJ6:AO6"/>
    <mergeCell ref="AQ6:AT6"/>
    <mergeCell ref="AV6:AZ6"/>
    <mergeCell ref="A5:C5"/>
    <mergeCell ref="D5:E5"/>
    <mergeCell ref="G5:J5"/>
    <mergeCell ref="L5:Q5"/>
    <mergeCell ref="S5:V5"/>
    <mergeCell ref="X5:AB5"/>
    <mergeCell ref="AE5:AH5"/>
    <mergeCell ref="AJ5:AO5"/>
    <mergeCell ref="AQ5:AT5"/>
    <mergeCell ref="F3:Q3"/>
    <mergeCell ref="R3:AC3"/>
    <mergeCell ref="AD3:AO3"/>
    <mergeCell ref="AP3:BA3"/>
    <mergeCell ref="F4:K4"/>
    <mergeCell ref="L4:Q4"/>
    <mergeCell ref="R4:W4"/>
    <mergeCell ref="X4:AC4"/>
    <mergeCell ref="AD4:AI4"/>
    <mergeCell ref="AJ4:AO4"/>
    <mergeCell ref="AP4:AU4"/>
    <mergeCell ref="AV4:BA4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H58"/>
  <sheetViews>
    <sheetView view="pageBreakPreview" zoomScaleSheetLayoutView="100" workbookViewId="0">
      <selection activeCell="AL15" sqref="AL15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53" width="1.625" style="2" customWidth="1"/>
    <col min="54" max="54" width="9" style="2" bestFit="1"/>
    <col min="55" max="16384" width="9" style="2"/>
  </cols>
  <sheetData>
    <row r="1" spans="1:60" ht="15" customHeight="1" x14ac:dyDescent="0.15">
      <c r="A1" s="3" t="s">
        <v>431</v>
      </c>
      <c r="AO1" s="379" t="s">
        <v>135</v>
      </c>
      <c r="AP1" s="379"/>
      <c r="AQ1" s="379"/>
      <c r="AR1" s="379"/>
      <c r="AS1" s="379"/>
      <c r="AT1" s="379"/>
      <c r="AU1" s="379"/>
      <c r="AV1" s="379"/>
      <c r="AW1" s="379"/>
      <c r="AX1" s="379"/>
      <c r="AY1" s="379"/>
      <c r="AZ1" s="379"/>
      <c r="BA1" s="379"/>
    </row>
    <row r="2" spans="1:60" ht="9" customHeight="1" x14ac:dyDescent="0.15">
      <c r="AO2" s="408"/>
      <c r="AP2" s="408"/>
      <c r="AQ2" s="408"/>
      <c r="AR2" s="408"/>
      <c r="AS2" s="408"/>
      <c r="AT2" s="408"/>
      <c r="AU2" s="408"/>
      <c r="AV2" s="408"/>
      <c r="AW2" s="408"/>
      <c r="AX2" s="408"/>
      <c r="AY2" s="408"/>
      <c r="AZ2" s="408"/>
      <c r="BA2" s="408"/>
    </row>
    <row r="3" spans="1:60" ht="18.75" customHeight="1" x14ac:dyDescent="0.15">
      <c r="A3" s="469" t="s">
        <v>154</v>
      </c>
      <c r="B3" s="469"/>
      <c r="C3" s="469"/>
      <c r="D3" s="469"/>
      <c r="E3" s="469"/>
      <c r="F3" s="470"/>
      <c r="G3" s="493" t="s">
        <v>448</v>
      </c>
      <c r="H3" s="469"/>
      <c r="I3" s="469"/>
      <c r="J3" s="469"/>
      <c r="K3" s="469"/>
      <c r="L3" s="469"/>
      <c r="M3" s="469"/>
      <c r="N3" s="469"/>
      <c r="O3" s="470"/>
      <c r="P3" s="493" t="s">
        <v>429</v>
      </c>
      <c r="Q3" s="469"/>
      <c r="R3" s="469"/>
      <c r="S3" s="469"/>
      <c r="T3" s="469"/>
      <c r="U3" s="469"/>
      <c r="V3" s="469"/>
      <c r="W3" s="470"/>
      <c r="X3" s="493" t="s">
        <v>457</v>
      </c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69"/>
      <c r="AO3" s="469"/>
      <c r="AP3" s="469"/>
      <c r="AQ3" s="469"/>
      <c r="AR3" s="469"/>
      <c r="AS3" s="469"/>
      <c r="AT3" s="469"/>
      <c r="AU3" s="469"/>
      <c r="AV3" s="469"/>
      <c r="AW3" s="469"/>
      <c r="AX3" s="469"/>
      <c r="AY3" s="469"/>
      <c r="AZ3" s="469"/>
      <c r="BA3" s="469"/>
    </row>
    <row r="4" spans="1:60" ht="18.75" customHeight="1" x14ac:dyDescent="0.15">
      <c r="A4" s="471"/>
      <c r="B4" s="471"/>
      <c r="C4" s="471"/>
      <c r="D4" s="471"/>
      <c r="E4" s="471"/>
      <c r="F4" s="472"/>
      <c r="G4" s="494"/>
      <c r="H4" s="471"/>
      <c r="I4" s="471"/>
      <c r="J4" s="471"/>
      <c r="K4" s="471"/>
      <c r="L4" s="471"/>
      <c r="M4" s="471"/>
      <c r="N4" s="471"/>
      <c r="O4" s="472"/>
      <c r="P4" s="494"/>
      <c r="Q4" s="471"/>
      <c r="R4" s="471"/>
      <c r="S4" s="471"/>
      <c r="T4" s="471"/>
      <c r="U4" s="471"/>
      <c r="V4" s="471"/>
      <c r="W4" s="472"/>
      <c r="X4" s="401" t="s">
        <v>448</v>
      </c>
      <c r="Y4" s="402"/>
      <c r="Z4" s="402"/>
      <c r="AA4" s="402"/>
      <c r="AB4" s="402"/>
      <c r="AC4" s="402"/>
      <c r="AD4" s="402"/>
      <c r="AE4" s="402"/>
      <c r="AF4" s="403"/>
      <c r="AG4" s="400" t="s">
        <v>458</v>
      </c>
      <c r="AH4" s="400"/>
      <c r="AI4" s="400"/>
      <c r="AJ4" s="400"/>
      <c r="AK4" s="400"/>
      <c r="AL4" s="400"/>
      <c r="AM4" s="400"/>
      <c r="AN4" s="400" t="s">
        <v>393</v>
      </c>
      <c r="AO4" s="400"/>
      <c r="AP4" s="400"/>
      <c r="AQ4" s="400"/>
      <c r="AR4" s="400"/>
      <c r="AS4" s="400"/>
      <c r="AT4" s="400"/>
      <c r="AU4" s="400" t="s">
        <v>454</v>
      </c>
      <c r="AV4" s="400"/>
      <c r="AW4" s="400"/>
      <c r="AX4" s="400"/>
      <c r="AY4" s="400"/>
      <c r="AZ4" s="400"/>
      <c r="BA4" s="401"/>
      <c r="BB4" s="62"/>
    </row>
    <row r="5" spans="1:60" ht="4.5" customHeight="1" x14ac:dyDescent="0.15">
      <c r="F5" s="29"/>
      <c r="G5" s="32"/>
      <c r="H5" s="34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</row>
    <row r="6" spans="1:60" ht="17.25" customHeight="1" x14ac:dyDescent="0.15">
      <c r="A6" s="393" t="s">
        <v>661</v>
      </c>
      <c r="B6" s="393"/>
      <c r="C6" s="393"/>
      <c r="D6" s="383" t="s">
        <v>659</v>
      </c>
      <c r="E6" s="383"/>
      <c r="F6" s="30"/>
      <c r="G6" s="13"/>
      <c r="H6" s="7"/>
      <c r="I6" s="404">
        <f>R6+Z6</f>
        <v>26087</v>
      </c>
      <c r="J6" s="404"/>
      <c r="K6" s="404"/>
      <c r="L6" s="404"/>
      <c r="M6" s="404"/>
      <c r="N6" s="17"/>
      <c r="O6" s="17"/>
      <c r="P6" s="17"/>
      <c r="Q6" s="17"/>
      <c r="R6" s="385">
        <v>225</v>
      </c>
      <c r="S6" s="385"/>
      <c r="T6" s="385"/>
      <c r="U6" s="385"/>
      <c r="V6" s="17"/>
      <c r="W6" s="17"/>
      <c r="X6" s="17"/>
      <c r="Y6" s="17"/>
      <c r="Z6" s="404">
        <f>AH6+AO6+AV6</f>
        <v>25862</v>
      </c>
      <c r="AA6" s="404"/>
      <c r="AB6" s="404"/>
      <c r="AC6" s="404"/>
      <c r="AD6" s="404"/>
      <c r="AE6" s="17"/>
      <c r="AF6" s="17"/>
      <c r="AG6" s="17"/>
      <c r="AH6" s="385">
        <v>5859</v>
      </c>
      <c r="AI6" s="385"/>
      <c r="AJ6" s="385"/>
      <c r="AK6" s="385"/>
      <c r="AL6" s="385"/>
      <c r="AM6" s="17"/>
      <c r="AN6" s="17"/>
      <c r="AO6" s="404">
        <v>11824</v>
      </c>
      <c r="AP6" s="404"/>
      <c r="AQ6" s="404"/>
      <c r="AR6" s="404"/>
      <c r="AS6" s="404"/>
      <c r="AT6" s="17"/>
      <c r="AU6" s="17"/>
      <c r="AV6" s="404">
        <v>8179</v>
      </c>
      <c r="AW6" s="404"/>
      <c r="AX6" s="404"/>
      <c r="AY6" s="404"/>
      <c r="AZ6" s="404"/>
      <c r="BA6" s="22"/>
      <c r="BB6" s="7"/>
      <c r="BC6" s="7"/>
    </row>
    <row r="7" spans="1:60" ht="17.25" customHeight="1" x14ac:dyDescent="0.15">
      <c r="A7" s="393"/>
      <c r="B7" s="393"/>
      <c r="C7" s="393"/>
      <c r="D7" s="383">
        <v>2</v>
      </c>
      <c r="E7" s="383"/>
      <c r="F7" s="30"/>
      <c r="G7" s="13"/>
      <c r="H7" s="7"/>
      <c r="I7" s="404">
        <v>7808</v>
      </c>
      <c r="J7" s="404"/>
      <c r="K7" s="404"/>
      <c r="L7" s="404"/>
      <c r="M7" s="404"/>
      <c r="N7" s="17"/>
      <c r="O7" s="17"/>
      <c r="P7" s="17"/>
      <c r="Q7" s="17"/>
      <c r="R7" s="385" t="s">
        <v>424</v>
      </c>
      <c r="S7" s="385"/>
      <c r="T7" s="385"/>
      <c r="U7" s="385"/>
      <c r="V7" s="17"/>
      <c r="W7" s="17"/>
      <c r="X7" s="17"/>
      <c r="Y7" s="17"/>
      <c r="Z7" s="404">
        <f>AH7+AO7+AV7</f>
        <v>7808</v>
      </c>
      <c r="AA7" s="404"/>
      <c r="AB7" s="404"/>
      <c r="AC7" s="404"/>
      <c r="AD7" s="404"/>
      <c r="AE7" s="17"/>
      <c r="AF7" s="17"/>
      <c r="AG7" s="17"/>
      <c r="AH7" s="385">
        <v>1644</v>
      </c>
      <c r="AI7" s="385"/>
      <c r="AJ7" s="385"/>
      <c r="AK7" s="385"/>
      <c r="AL7" s="385"/>
      <c r="AM7" s="17"/>
      <c r="AN7" s="17"/>
      <c r="AO7" s="404">
        <v>3649</v>
      </c>
      <c r="AP7" s="404"/>
      <c r="AQ7" s="404"/>
      <c r="AR7" s="404"/>
      <c r="AS7" s="404"/>
      <c r="AT7" s="17"/>
      <c r="AU7" s="17"/>
      <c r="AV7" s="404">
        <v>2515</v>
      </c>
      <c r="AW7" s="404"/>
      <c r="AX7" s="404"/>
      <c r="AY7" s="404"/>
      <c r="AZ7" s="404"/>
      <c r="BA7" s="22"/>
      <c r="BB7" s="7"/>
      <c r="BC7" s="7"/>
    </row>
    <row r="8" spans="1:60" ht="17.25" customHeight="1" x14ac:dyDescent="0.15">
      <c r="A8" s="393"/>
      <c r="B8" s="393"/>
      <c r="C8" s="393"/>
      <c r="D8" s="383">
        <v>3</v>
      </c>
      <c r="E8" s="383"/>
      <c r="F8" s="30"/>
      <c r="G8" s="13"/>
      <c r="H8" s="7"/>
      <c r="I8" s="404">
        <v>17558</v>
      </c>
      <c r="J8" s="404"/>
      <c r="K8" s="404"/>
      <c r="L8" s="404"/>
      <c r="M8" s="404"/>
      <c r="N8" s="17"/>
      <c r="O8" s="17"/>
      <c r="P8" s="17"/>
      <c r="Q8" s="17"/>
      <c r="R8" s="385" t="s">
        <v>424</v>
      </c>
      <c r="S8" s="385"/>
      <c r="T8" s="385"/>
      <c r="U8" s="385"/>
      <c r="V8" s="17"/>
      <c r="W8" s="17"/>
      <c r="X8" s="17"/>
      <c r="Y8" s="17"/>
      <c r="Z8" s="404">
        <f>AH8+AO8+AV8</f>
        <v>17558</v>
      </c>
      <c r="AA8" s="404"/>
      <c r="AB8" s="404"/>
      <c r="AC8" s="404"/>
      <c r="AD8" s="404"/>
      <c r="AE8" s="17"/>
      <c r="AF8" s="17"/>
      <c r="AG8" s="17"/>
      <c r="AH8" s="385">
        <v>3879</v>
      </c>
      <c r="AI8" s="385"/>
      <c r="AJ8" s="385"/>
      <c r="AK8" s="385"/>
      <c r="AL8" s="385"/>
      <c r="AM8" s="17"/>
      <c r="AN8" s="17"/>
      <c r="AO8" s="404">
        <v>8769</v>
      </c>
      <c r="AP8" s="404"/>
      <c r="AQ8" s="404"/>
      <c r="AR8" s="404"/>
      <c r="AS8" s="404"/>
      <c r="AT8" s="17"/>
      <c r="AU8" s="17"/>
      <c r="AV8" s="404">
        <v>4910</v>
      </c>
      <c r="AW8" s="404"/>
      <c r="AX8" s="404"/>
      <c r="AY8" s="404"/>
      <c r="AZ8" s="404"/>
      <c r="BA8" s="22"/>
      <c r="BB8" s="7"/>
      <c r="BC8" s="7"/>
    </row>
    <row r="9" spans="1:60" ht="17.25" customHeight="1" x14ac:dyDescent="0.15">
      <c r="A9" s="241"/>
      <c r="B9" s="241"/>
      <c r="C9" s="241"/>
      <c r="D9" s="538">
        <v>4</v>
      </c>
      <c r="E9" s="538"/>
      <c r="F9" s="243"/>
      <c r="G9" s="274"/>
      <c r="H9" s="242"/>
      <c r="I9" s="628">
        <v>21055</v>
      </c>
      <c r="J9" s="628"/>
      <c r="K9" s="628"/>
      <c r="L9" s="628"/>
      <c r="M9" s="628"/>
      <c r="N9" s="246"/>
      <c r="O9" s="246"/>
      <c r="P9" s="246"/>
      <c r="Q9" s="246"/>
      <c r="R9" s="537">
        <v>7</v>
      </c>
      <c r="S9" s="537"/>
      <c r="T9" s="537"/>
      <c r="U9" s="537"/>
      <c r="V9" s="246"/>
      <c r="W9" s="246"/>
      <c r="X9" s="246"/>
      <c r="Y9" s="246"/>
      <c r="Z9" s="628">
        <v>21048</v>
      </c>
      <c r="AA9" s="628"/>
      <c r="AB9" s="628"/>
      <c r="AC9" s="628"/>
      <c r="AD9" s="628"/>
      <c r="AE9" s="246"/>
      <c r="AF9" s="246"/>
      <c r="AG9" s="246"/>
      <c r="AH9" s="537">
        <v>4327</v>
      </c>
      <c r="AI9" s="537"/>
      <c r="AJ9" s="537"/>
      <c r="AK9" s="537"/>
      <c r="AL9" s="537"/>
      <c r="AM9" s="246"/>
      <c r="AN9" s="246"/>
      <c r="AO9" s="628">
        <v>11232</v>
      </c>
      <c r="AP9" s="628"/>
      <c r="AQ9" s="628"/>
      <c r="AR9" s="628"/>
      <c r="AS9" s="628"/>
      <c r="AT9" s="246"/>
      <c r="AU9" s="246"/>
      <c r="AV9" s="628">
        <v>5489</v>
      </c>
      <c r="AW9" s="628"/>
      <c r="AX9" s="628"/>
      <c r="AY9" s="628"/>
      <c r="AZ9" s="628"/>
      <c r="BA9" s="245"/>
      <c r="BB9" s="7"/>
      <c r="BC9" s="7"/>
    </row>
    <row r="10" spans="1:60" ht="17.25" customHeight="1" x14ac:dyDescent="0.15">
      <c r="A10" s="241"/>
      <c r="B10" s="241"/>
      <c r="C10" s="242"/>
      <c r="D10" s="538">
        <v>5</v>
      </c>
      <c r="E10" s="538"/>
      <c r="F10" s="243"/>
      <c r="G10" s="274"/>
      <c r="H10" s="242"/>
      <c r="I10" s="461">
        <v>22873</v>
      </c>
      <c r="J10" s="461"/>
      <c r="K10" s="461"/>
      <c r="L10" s="461"/>
      <c r="M10" s="461"/>
      <c r="N10" s="275"/>
      <c r="O10" s="275"/>
      <c r="P10" s="275"/>
      <c r="Q10" s="275"/>
      <c r="R10" s="540">
        <v>6</v>
      </c>
      <c r="S10" s="540"/>
      <c r="T10" s="540"/>
      <c r="U10" s="540"/>
      <c r="V10" s="275"/>
      <c r="W10" s="275"/>
      <c r="X10" s="275"/>
      <c r="Y10" s="275"/>
      <c r="Z10" s="461">
        <v>22867</v>
      </c>
      <c r="AA10" s="461"/>
      <c r="AB10" s="461"/>
      <c r="AC10" s="461"/>
      <c r="AD10" s="461"/>
      <c r="AE10" s="275"/>
      <c r="AF10" s="275"/>
      <c r="AG10" s="275"/>
      <c r="AH10" s="540">
        <v>4529</v>
      </c>
      <c r="AI10" s="540"/>
      <c r="AJ10" s="540"/>
      <c r="AK10" s="540"/>
      <c r="AL10" s="540"/>
      <c r="AM10" s="275"/>
      <c r="AN10" s="275"/>
      <c r="AO10" s="461">
        <v>12179</v>
      </c>
      <c r="AP10" s="461"/>
      <c r="AQ10" s="461"/>
      <c r="AR10" s="461"/>
      <c r="AS10" s="461"/>
      <c r="AT10" s="275"/>
      <c r="AU10" s="275"/>
      <c r="AV10" s="461">
        <v>6159</v>
      </c>
      <c r="AW10" s="461"/>
      <c r="AX10" s="461"/>
      <c r="AY10" s="461"/>
      <c r="AZ10" s="461"/>
      <c r="BA10" s="245"/>
      <c r="BB10" s="7"/>
      <c r="BC10" s="7"/>
    </row>
    <row r="11" spans="1:60" ht="4.5" customHeight="1" x14ac:dyDescent="0.15">
      <c r="A11" s="242"/>
      <c r="B11" s="242"/>
      <c r="C11" s="242"/>
      <c r="D11" s="242"/>
      <c r="E11" s="242"/>
      <c r="F11" s="242"/>
      <c r="G11" s="276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2"/>
      <c r="AV11" s="242"/>
      <c r="AW11" s="242"/>
      <c r="AX11" s="242"/>
      <c r="AY11" s="242"/>
      <c r="AZ11" s="242"/>
      <c r="BA11" s="251"/>
      <c r="BB11" s="7"/>
      <c r="BC11" s="7"/>
      <c r="BD11" s="7"/>
      <c r="BE11" s="7"/>
      <c r="BF11" s="7"/>
      <c r="BG11" s="7"/>
      <c r="BH11" s="7"/>
    </row>
    <row r="12" spans="1:60" ht="5.25" customHeight="1" x14ac:dyDescent="0.15">
      <c r="A12" s="252"/>
      <c r="B12" s="252"/>
      <c r="C12" s="252"/>
      <c r="D12" s="252"/>
      <c r="E12" s="252"/>
      <c r="F12" s="252"/>
      <c r="G12" s="252"/>
      <c r="H12" s="252"/>
      <c r="I12" s="252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42"/>
    </row>
    <row r="13" spans="1:60" ht="12" customHeight="1" x14ac:dyDescent="0.15">
      <c r="A13" s="242"/>
      <c r="B13" s="242"/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2"/>
      <c r="AK13" s="242"/>
      <c r="AL13" s="242"/>
      <c r="AM13" s="539" t="s">
        <v>255</v>
      </c>
      <c r="AN13" s="539"/>
      <c r="AO13" s="539"/>
      <c r="AP13" s="539"/>
      <c r="AQ13" s="539"/>
      <c r="AR13" s="539"/>
      <c r="AS13" s="539"/>
      <c r="AT13" s="539"/>
      <c r="AU13" s="539"/>
      <c r="AV13" s="539"/>
      <c r="AW13" s="539"/>
      <c r="AX13" s="539"/>
      <c r="AY13" s="539"/>
      <c r="AZ13" s="539"/>
      <c r="BA13" s="539"/>
    </row>
    <row r="14" spans="1:60" ht="12" customHeight="1" x14ac:dyDescent="0.15">
      <c r="A14" s="242"/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42"/>
      <c r="AL14" s="242"/>
      <c r="AM14" s="254"/>
      <c r="AN14" s="254"/>
      <c r="AO14" s="254"/>
      <c r="AP14" s="254"/>
      <c r="AQ14" s="254"/>
      <c r="AR14" s="254"/>
      <c r="AS14" s="254"/>
      <c r="AT14" s="254"/>
      <c r="AU14" s="254"/>
      <c r="AV14" s="254"/>
      <c r="AW14" s="254"/>
      <c r="AX14" s="254"/>
      <c r="AY14" s="254"/>
      <c r="AZ14" s="254"/>
      <c r="BA14" s="254"/>
    </row>
    <row r="15" spans="1:60" ht="16.5" customHeight="1" x14ac:dyDescent="0.15">
      <c r="A15" s="242"/>
      <c r="B15" s="242"/>
      <c r="C15" s="242"/>
      <c r="D15" s="242"/>
      <c r="E15" s="242"/>
      <c r="F15" s="242"/>
      <c r="G15" s="242"/>
      <c r="H15" s="242"/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  <c r="AJ15" s="242"/>
      <c r="AK15" s="242"/>
      <c r="AL15" s="242"/>
      <c r="AM15" s="242"/>
      <c r="AN15" s="242"/>
      <c r="AO15" s="242"/>
      <c r="AP15" s="242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</row>
    <row r="16" spans="1:60" ht="15" customHeight="1" x14ac:dyDescent="0.15">
      <c r="A16" s="255" t="s">
        <v>459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539" t="s">
        <v>135</v>
      </c>
      <c r="AR16" s="539"/>
      <c r="AS16" s="539"/>
      <c r="AT16" s="539"/>
      <c r="AU16" s="539"/>
      <c r="AV16" s="539"/>
      <c r="AW16" s="539"/>
      <c r="AX16" s="539"/>
      <c r="AY16" s="539"/>
      <c r="AZ16" s="539"/>
      <c r="BA16" s="539"/>
    </row>
    <row r="17" spans="1:53" ht="9.75" customHeight="1" x14ac:dyDescent="0.15">
      <c r="A17" s="251"/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681"/>
      <c r="AR17" s="681"/>
      <c r="AS17" s="681"/>
      <c r="AT17" s="681"/>
      <c r="AU17" s="681"/>
      <c r="AV17" s="681"/>
      <c r="AW17" s="681"/>
      <c r="AX17" s="681"/>
      <c r="AY17" s="681"/>
      <c r="AZ17" s="681"/>
      <c r="BA17" s="681"/>
    </row>
    <row r="18" spans="1:53" ht="18.75" customHeight="1" x14ac:dyDescent="0.15">
      <c r="A18" s="526" t="s">
        <v>154</v>
      </c>
      <c r="B18" s="662"/>
      <c r="C18" s="662"/>
      <c r="D18" s="662"/>
      <c r="E18" s="662"/>
      <c r="F18" s="662" t="s">
        <v>448</v>
      </c>
      <c r="G18" s="662"/>
      <c r="H18" s="662"/>
      <c r="I18" s="662"/>
      <c r="J18" s="662"/>
      <c r="K18" s="662"/>
      <c r="L18" s="682" t="s">
        <v>63</v>
      </c>
      <c r="M18" s="683"/>
      <c r="N18" s="683"/>
      <c r="O18" s="683"/>
      <c r="P18" s="683"/>
      <c r="Q18" s="684"/>
      <c r="R18" s="524" t="s">
        <v>457</v>
      </c>
      <c r="S18" s="525"/>
      <c r="T18" s="525"/>
      <c r="U18" s="525"/>
      <c r="V18" s="525"/>
      <c r="W18" s="525"/>
      <c r="X18" s="525"/>
      <c r="Y18" s="525"/>
      <c r="Z18" s="525"/>
      <c r="AA18" s="525"/>
      <c r="AB18" s="525"/>
      <c r="AC18" s="525"/>
      <c r="AD18" s="525"/>
      <c r="AE18" s="525"/>
      <c r="AF18" s="525"/>
      <c r="AG18" s="525"/>
      <c r="AH18" s="525"/>
      <c r="AI18" s="525"/>
      <c r="AJ18" s="525"/>
      <c r="AK18" s="525"/>
      <c r="AL18" s="525"/>
      <c r="AM18" s="525"/>
      <c r="AN18" s="525"/>
      <c r="AO18" s="525"/>
      <c r="AP18" s="525"/>
      <c r="AQ18" s="525"/>
      <c r="AR18" s="525"/>
      <c r="AS18" s="525"/>
      <c r="AT18" s="525"/>
      <c r="AU18" s="525"/>
      <c r="AV18" s="671" t="s">
        <v>411</v>
      </c>
      <c r="AW18" s="545"/>
      <c r="AX18" s="545"/>
      <c r="AY18" s="545"/>
      <c r="AZ18" s="545"/>
      <c r="BA18" s="546"/>
    </row>
    <row r="19" spans="1:53" ht="18.75" customHeight="1" x14ac:dyDescent="0.15">
      <c r="A19" s="529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85"/>
      <c r="M19" s="686"/>
      <c r="N19" s="686"/>
      <c r="O19" s="686"/>
      <c r="P19" s="686"/>
      <c r="Q19" s="687"/>
      <c r="R19" s="527" t="s">
        <v>448</v>
      </c>
      <c r="S19" s="528"/>
      <c r="T19" s="528"/>
      <c r="U19" s="528"/>
      <c r="V19" s="528"/>
      <c r="W19" s="528"/>
      <c r="X19" s="528"/>
      <c r="Y19" s="528"/>
      <c r="Z19" s="529"/>
      <c r="AA19" s="626" t="s">
        <v>458</v>
      </c>
      <c r="AB19" s="626"/>
      <c r="AC19" s="626"/>
      <c r="AD19" s="626"/>
      <c r="AE19" s="626"/>
      <c r="AF19" s="626"/>
      <c r="AG19" s="626"/>
      <c r="AH19" s="626" t="s">
        <v>393</v>
      </c>
      <c r="AI19" s="626"/>
      <c r="AJ19" s="626"/>
      <c r="AK19" s="626"/>
      <c r="AL19" s="626"/>
      <c r="AM19" s="626"/>
      <c r="AN19" s="626"/>
      <c r="AO19" s="548" t="s">
        <v>454</v>
      </c>
      <c r="AP19" s="672"/>
      <c r="AQ19" s="672"/>
      <c r="AR19" s="672"/>
      <c r="AS19" s="672"/>
      <c r="AT19" s="672"/>
      <c r="AU19" s="646"/>
      <c r="AV19" s="646"/>
      <c r="AW19" s="547"/>
      <c r="AX19" s="547"/>
      <c r="AY19" s="547"/>
      <c r="AZ19" s="547"/>
      <c r="BA19" s="548"/>
    </row>
    <row r="20" spans="1:53" ht="4.5" customHeight="1" x14ac:dyDescent="0.15">
      <c r="A20" s="241"/>
      <c r="B20" s="241"/>
      <c r="C20" s="241"/>
      <c r="D20" s="241"/>
      <c r="E20" s="260"/>
      <c r="F20" s="242"/>
      <c r="G20" s="242"/>
      <c r="H20" s="242"/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</row>
    <row r="21" spans="1:53" ht="17.25" customHeight="1" x14ac:dyDescent="0.15">
      <c r="A21" s="523" t="s">
        <v>661</v>
      </c>
      <c r="B21" s="523"/>
      <c r="C21" s="523"/>
      <c r="D21" s="538" t="s">
        <v>659</v>
      </c>
      <c r="E21" s="639"/>
      <c r="F21" s="242"/>
      <c r="G21" s="628">
        <v>24637</v>
      </c>
      <c r="H21" s="628"/>
      <c r="I21" s="628"/>
      <c r="J21" s="628"/>
      <c r="K21" s="265"/>
      <c r="L21" s="265"/>
      <c r="M21" s="673">
        <v>6800</v>
      </c>
      <c r="N21" s="673"/>
      <c r="O21" s="673"/>
      <c r="P21" s="673"/>
      <c r="Q21" s="141"/>
      <c r="R21" s="246"/>
      <c r="S21" s="241"/>
      <c r="T21" s="628">
        <v>17837</v>
      </c>
      <c r="U21" s="628"/>
      <c r="V21" s="628"/>
      <c r="W21" s="628"/>
      <c r="X21" s="628"/>
      <c r="Y21" s="246"/>
      <c r="Z21" s="246"/>
      <c r="AA21" s="246"/>
      <c r="AB21" s="628">
        <v>4614</v>
      </c>
      <c r="AC21" s="628"/>
      <c r="AD21" s="628"/>
      <c r="AE21" s="628"/>
      <c r="AF21" s="628"/>
      <c r="AG21" s="265"/>
      <c r="AH21" s="265"/>
      <c r="AI21" s="628">
        <v>7007</v>
      </c>
      <c r="AJ21" s="628"/>
      <c r="AK21" s="628"/>
      <c r="AL21" s="628"/>
      <c r="AM21" s="628"/>
      <c r="AN21" s="265"/>
      <c r="AO21" s="265"/>
      <c r="AP21" s="628">
        <v>6033</v>
      </c>
      <c r="AQ21" s="628"/>
      <c r="AR21" s="628"/>
      <c r="AS21" s="628"/>
      <c r="AT21" s="628"/>
      <c r="AU21" s="245"/>
      <c r="AV21" s="141"/>
      <c r="AW21" s="628">
        <v>183</v>
      </c>
      <c r="AX21" s="628"/>
      <c r="AY21" s="628"/>
      <c r="AZ21" s="628"/>
      <c r="BA21" s="265"/>
    </row>
    <row r="22" spans="1:53" ht="17.25" customHeight="1" x14ac:dyDescent="0.15">
      <c r="A22" s="538"/>
      <c r="B22" s="538"/>
      <c r="C22" s="538"/>
      <c r="D22" s="538">
        <v>2</v>
      </c>
      <c r="E22" s="639"/>
      <c r="F22" s="242"/>
      <c r="G22" s="628">
        <v>12620</v>
      </c>
      <c r="H22" s="628"/>
      <c r="I22" s="628"/>
      <c r="J22" s="628"/>
      <c r="K22" s="265"/>
      <c r="L22" s="265"/>
      <c r="M22" s="673">
        <v>4982</v>
      </c>
      <c r="N22" s="673"/>
      <c r="O22" s="673"/>
      <c r="P22" s="673"/>
      <c r="Q22" s="141"/>
      <c r="R22" s="246"/>
      <c r="S22" s="241"/>
      <c r="T22" s="628">
        <v>7638</v>
      </c>
      <c r="U22" s="628"/>
      <c r="V22" s="628"/>
      <c r="W22" s="628"/>
      <c r="X22" s="628"/>
      <c r="Y22" s="246"/>
      <c r="Z22" s="246"/>
      <c r="AA22" s="246"/>
      <c r="AB22" s="628">
        <v>1512</v>
      </c>
      <c r="AC22" s="628"/>
      <c r="AD22" s="628"/>
      <c r="AE22" s="628"/>
      <c r="AF22" s="628"/>
      <c r="AG22" s="265"/>
      <c r="AH22" s="265"/>
      <c r="AI22" s="628">
        <v>3767</v>
      </c>
      <c r="AJ22" s="628"/>
      <c r="AK22" s="628"/>
      <c r="AL22" s="628"/>
      <c r="AM22" s="628"/>
      <c r="AN22" s="265"/>
      <c r="AO22" s="265"/>
      <c r="AP22" s="628">
        <v>2359</v>
      </c>
      <c r="AQ22" s="628"/>
      <c r="AR22" s="628"/>
      <c r="AS22" s="628"/>
      <c r="AT22" s="628"/>
      <c r="AU22" s="245"/>
      <c r="AV22" s="141"/>
      <c r="AW22" s="628">
        <v>362</v>
      </c>
      <c r="AX22" s="628"/>
      <c r="AY22" s="628"/>
      <c r="AZ22" s="628"/>
      <c r="BA22" s="265"/>
    </row>
    <row r="23" spans="1:53" ht="17.25" customHeight="1" x14ac:dyDescent="0.15">
      <c r="A23" s="538"/>
      <c r="B23" s="538"/>
      <c r="C23" s="538"/>
      <c r="D23" s="538">
        <v>3</v>
      </c>
      <c r="E23" s="639"/>
      <c r="F23" s="242"/>
      <c r="G23" s="628">
        <v>19467</v>
      </c>
      <c r="H23" s="628"/>
      <c r="I23" s="628"/>
      <c r="J23" s="628"/>
      <c r="K23" s="265"/>
      <c r="L23" s="265"/>
      <c r="M23" s="673">
        <v>7009</v>
      </c>
      <c r="N23" s="673"/>
      <c r="O23" s="673"/>
      <c r="P23" s="673"/>
      <c r="Q23" s="141"/>
      <c r="R23" s="246"/>
      <c r="S23" s="241"/>
      <c r="T23" s="628">
        <v>12458</v>
      </c>
      <c r="U23" s="628"/>
      <c r="V23" s="628"/>
      <c r="W23" s="628"/>
      <c r="X23" s="628"/>
      <c r="Y23" s="246"/>
      <c r="Z23" s="246"/>
      <c r="AA23" s="246"/>
      <c r="AB23" s="628">
        <v>2286</v>
      </c>
      <c r="AC23" s="628"/>
      <c r="AD23" s="628"/>
      <c r="AE23" s="628"/>
      <c r="AF23" s="628"/>
      <c r="AG23" s="265"/>
      <c r="AH23" s="265"/>
      <c r="AI23" s="628">
        <v>6633</v>
      </c>
      <c r="AJ23" s="628"/>
      <c r="AK23" s="628"/>
      <c r="AL23" s="628"/>
      <c r="AM23" s="628"/>
      <c r="AN23" s="265"/>
      <c r="AO23" s="265"/>
      <c r="AP23" s="628">
        <v>3539</v>
      </c>
      <c r="AQ23" s="628"/>
      <c r="AR23" s="628"/>
      <c r="AS23" s="628"/>
      <c r="AT23" s="628"/>
      <c r="AU23" s="245"/>
      <c r="AV23" s="141"/>
      <c r="AW23" s="628">
        <v>777</v>
      </c>
      <c r="AX23" s="628"/>
      <c r="AY23" s="628"/>
      <c r="AZ23" s="628"/>
      <c r="BA23" s="265"/>
    </row>
    <row r="24" spans="1:53" ht="17.25" customHeight="1" x14ac:dyDescent="0.15">
      <c r="A24" s="241"/>
      <c r="B24" s="241"/>
      <c r="C24" s="241"/>
      <c r="D24" s="538">
        <v>4</v>
      </c>
      <c r="E24" s="639"/>
      <c r="F24" s="242"/>
      <c r="G24" s="628">
        <v>23941</v>
      </c>
      <c r="H24" s="628"/>
      <c r="I24" s="628"/>
      <c r="J24" s="628"/>
      <c r="K24" s="265"/>
      <c r="L24" s="265"/>
      <c r="M24" s="673">
        <v>9307</v>
      </c>
      <c r="N24" s="673"/>
      <c r="O24" s="673"/>
      <c r="P24" s="673"/>
      <c r="Q24" s="245"/>
      <c r="R24" s="246"/>
      <c r="S24" s="241"/>
      <c r="T24" s="628">
        <v>14634</v>
      </c>
      <c r="U24" s="628"/>
      <c r="V24" s="628"/>
      <c r="W24" s="628"/>
      <c r="X24" s="628"/>
      <c r="Y24" s="246"/>
      <c r="Z24" s="246"/>
      <c r="AA24" s="246"/>
      <c r="AB24" s="628">
        <v>2496</v>
      </c>
      <c r="AC24" s="628"/>
      <c r="AD24" s="628"/>
      <c r="AE24" s="628"/>
      <c r="AF24" s="628"/>
      <c r="AG24" s="265"/>
      <c r="AH24" s="265"/>
      <c r="AI24" s="628">
        <v>7233</v>
      </c>
      <c r="AJ24" s="628"/>
      <c r="AK24" s="628"/>
      <c r="AL24" s="628"/>
      <c r="AM24" s="628"/>
      <c r="AN24" s="265"/>
      <c r="AO24" s="265"/>
      <c r="AP24" s="628">
        <v>4905</v>
      </c>
      <c r="AQ24" s="628"/>
      <c r="AR24" s="628"/>
      <c r="AS24" s="628"/>
      <c r="AT24" s="628"/>
      <c r="AU24" s="245"/>
      <c r="AV24" s="245"/>
      <c r="AW24" s="628" t="s">
        <v>78</v>
      </c>
      <c r="AX24" s="628"/>
      <c r="AY24" s="628"/>
      <c r="AZ24" s="628"/>
      <c r="BA24" s="265"/>
    </row>
    <row r="25" spans="1:53" ht="17.25" customHeight="1" x14ac:dyDescent="0.15">
      <c r="A25" s="241"/>
      <c r="B25" s="241"/>
      <c r="C25" s="242"/>
      <c r="D25" s="538">
        <v>5</v>
      </c>
      <c r="E25" s="639"/>
      <c r="F25" s="242"/>
      <c r="G25" s="540">
        <v>26931</v>
      </c>
      <c r="H25" s="540"/>
      <c r="I25" s="540"/>
      <c r="J25" s="540"/>
      <c r="K25" s="231"/>
      <c r="L25" s="239"/>
      <c r="M25" s="674">
        <v>9564</v>
      </c>
      <c r="N25" s="674"/>
      <c r="O25" s="674"/>
      <c r="P25" s="674"/>
      <c r="Q25" s="231"/>
      <c r="R25" s="275"/>
      <c r="S25" s="231"/>
      <c r="T25" s="461">
        <v>17367</v>
      </c>
      <c r="U25" s="461"/>
      <c r="V25" s="461"/>
      <c r="W25" s="461"/>
      <c r="X25" s="461"/>
      <c r="Y25" s="275"/>
      <c r="Z25" s="275"/>
      <c r="AA25" s="275"/>
      <c r="AB25" s="461">
        <v>3592</v>
      </c>
      <c r="AC25" s="461"/>
      <c r="AD25" s="461"/>
      <c r="AE25" s="461"/>
      <c r="AF25" s="461"/>
      <c r="AG25" s="239"/>
      <c r="AH25" s="239"/>
      <c r="AI25" s="461">
        <v>7806</v>
      </c>
      <c r="AJ25" s="461"/>
      <c r="AK25" s="461"/>
      <c r="AL25" s="461"/>
      <c r="AM25" s="461"/>
      <c r="AN25" s="239"/>
      <c r="AO25" s="239"/>
      <c r="AP25" s="461">
        <v>5969</v>
      </c>
      <c r="AQ25" s="461"/>
      <c r="AR25" s="461"/>
      <c r="AS25" s="461"/>
      <c r="AT25" s="461"/>
      <c r="AU25" s="231"/>
      <c r="AV25" s="231"/>
      <c r="AW25" s="461" t="s">
        <v>78</v>
      </c>
      <c r="AX25" s="467"/>
      <c r="AY25" s="467"/>
      <c r="AZ25" s="467"/>
      <c r="BA25" s="265"/>
    </row>
    <row r="26" spans="1:53" ht="4.5" customHeight="1" x14ac:dyDescent="0.15">
      <c r="A26" s="251"/>
      <c r="B26" s="251"/>
      <c r="C26" s="251"/>
      <c r="D26" s="251"/>
      <c r="E26" s="261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51"/>
      <c r="AT26" s="251"/>
      <c r="AU26" s="251"/>
      <c r="AV26" s="251"/>
      <c r="AW26" s="251"/>
      <c r="AX26" s="251"/>
      <c r="AY26" s="251"/>
      <c r="AZ26" s="251"/>
      <c r="BA26" s="251"/>
    </row>
    <row r="27" spans="1:53" ht="6.75" customHeight="1" x14ac:dyDescent="0.15">
      <c r="A27" s="24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  <c r="AJ27" s="242"/>
      <c r="AK27" s="242"/>
      <c r="AL27" s="242"/>
      <c r="AM27" s="242"/>
      <c r="AN27" s="242"/>
      <c r="AO27" s="242"/>
      <c r="AP27" s="242"/>
      <c r="AQ27" s="242"/>
      <c r="AR27" s="242"/>
      <c r="AS27" s="242"/>
      <c r="AT27" s="242"/>
      <c r="AU27" s="242"/>
      <c r="AV27" s="242"/>
      <c r="AW27" s="242"/>
      <c r="AX27" s="242"/>
      <c r="AY27" s="242"/>
      <c r="AZ27" s="242"/>
      <c r="BA27" s="242"/>
    </row>
    <row r="28" spans="1:53" ht="12" customHeight="1" x14ac:dyDescent="0.15">
      <c r="A28" s="241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1"/>
      <c r="X28" s="241"/>
      <c r="Y28" s="241"/>
      <c r="Z28" s="241"/>
      <c r="AA28" s="241"/>
      <c r="AB28" s="241"/>
      <c r="AC28" s="241"/>
      <c r="AD28" s="241"/>
      <c r="AE28" s="241"/>
      <c r="AF28" s="241"/>
      <c r="AG28" s="242"/>
      <c r="AH28" s="242"/>
      <c r="AI28" s="539" t="s">
        <v>199</v>
      </c>
      <c r="AJ28" s="539"/>
      <c r="AK28" s="539"/>
      <c r="AL28" s="539"/>
      <c r="AM28" s="539"/>
      <c r="AN28" s="539"/>
      <c r="AO28" s="539"/>
      <c r="AP28" s="539"/>
      <c r="AQ28" s="539"/>
      <c r="AR28" s="539"/>
      <c r="AS28" s="539"/>
      <c r="AT28" s="539"/>
      <c r="AU28" s="539"/>
      <c r="AV28" s="539"/>
      <c r="AW28" s="539"/>
      <c r="AX28" s="539"/>
      <c r="AY28" s="539"/>
      <c r="AZ28" s="539"/>
      <c r="BA28" s="539"/>
    </row>
    <row r="29" spans="1:53" x14ac:dyDescent="0.15">
      <c r="A29" s="241"/>
      <c r="B29" s="241"/>
      <c r="C29" s="241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41"/>
      <c r="Z29" s="241"/>
      <c r="AA29" s="241"/>
      <c r="AB29" s="241"/>
      <c r="AC29" s="241"/>
      <c r="AD29" s="241"/>
      <c r="AE29" s="241"/>
      <c r="AF29" s="241"/>
      <c r="AG29" s="241"/>
      <c r="AH29" s="241"/>
      <c r="AI29" s="241"/>
      <c r="AJ29" s="241"/>
      <c r="AK29" s="241"/>
      <c r="AL29" s="241"/>
      <c r="AM29" s="241"/>
      <c r="AN29" s="241"/>
      <c r="AO29" s="241"/>
      <c r="AP29" s="241"/>
      <c r="AQ29" s="241"/>
      <c r="AR29" s="241"/>
      <c r="AS29" s="241"/>
      <c r="AT29" s="241"/>
      <c r="AU29" s="241"/>
      <c r="AV29" s="241"/>
      <c r="AW29" s="241"/>
      <c r="AX29" s="241"/>
      <c r="AY29" s="241"/>
      <c r="AZ29" s="241"/>
      <c r="BA29" s="241"/>
    </row>
    <row r="30" spans="1:53" x14ac:dyDescent="0.15">
      <c r="A30" s="241"/>
      <c r="B30" s="241"/>
      <c r="C30" s="241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41"/>
      <c r="Z30" s="241"/>
      <c r="AA30" s="241"/>
      <c r="AB30" s="241"/>
      <c r="AC30" s="241"/>
      <c r="AD30" s="241"/>
      <c r="AE30" s="241"/>
      <c r="AF30" s="241"/>
      <c r="AG30" s="241"/>
      <c r="AH30" s="241"/>
      <c r="AI30" s="241"/>
      <c r="AJ30" s="241"/>
      <c r="AK30" s="241"/>
      <c r="AL30" s="241"/>
      <c r="AM30" s="241"/>
      <c r="AN30" s="241"/>
      <c r="AO30" s="241"/>
      <c r="AP30" s="241"/>
      <c r="AQ30" s="241"/>
      <c r="AR30" s="241"/>
      <c r="AS30" s="241"/>
      <c r="AT30" s="241"/>
      <c r="AU30" s="241"/>
      <c r="AV30" s="241"/>
      <c r="AW30" s="241"/>
      <c r="AX30" s="241"/>
      <c r="AY30" s="241"/>
      <c r="AZ30" s="241"/>
      <c r="BA30" s="241"/>
    </row>
    <row r="31" spans="1:53" ht="15" customHeight="1" x14ac:dyDescent="0.15">
      <c r="A31" s="255" t="s">
        <v>227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54"/>
      <c r="AI31" s="254"/>
      <c r="AJ31" s="254"/>
      <c r="AK31" s="254"/>
      <c r="AL31" s="254"/>
      <c r="AM31" s="254"/>
      <c r="AN31" s="254"/>
      <c r="AO31" s="254"/>
      <c r="AP31" s="241"/>
      <c r="AQ31" s="541" t="s">
        <v>225</v>
      </c>
      <c r="AR31" s="541"/>
      <c r="AS31" s="541"/>
      <c r="AT31" s="541"/>
      <c r="AU31" s="541"/>
      <c r="AV31" s="541"/>
      <c r="AW31" s="541"/>
      <c r="AX31" s="541"/>
      <c r="AY31" s="541"/>
      <c r="AZ31" s="541"/>
      <c r="BA31" s="541"/>
    </row>
    <row r="32" spans="1:53" ht="6.75" customHeight="1" x14ac:dyDescent="0.15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681"/>
      <c r="AR32" s="681"/>
      <c r="AS32" s="681"/>
      <c r="AT32" s="681"/>
      <c r="AU32" s="681"/>
      <c r="AV32" s="681"/>
      <c r="AW32" s="681"/>
      <c r="AX32" s="681"/>
      <c r="AY32" s="681"/>
      <c r="AZ32" s="681"/>
      <c r="BA32" s="681"/>
    </row>
    <row r="33" spans="1:56" ht="18.75" customHeight="1" x14ac:dyDescent="0.15">
      <c r="A33" s="399" t="s">
        <v>154</v>
      </c>
      <c r="B33" s="559"/>
      <c r="C33" s="559"/>
      <c r="D33" s="559"/>
      <c r="E33" s="559"/>
      <c r="F33" s="559" t="s">
        <v>448</v>
      </c>
      <c r="G33" s="559"/>
      <c r="H33" s="559"/>
      <c r="I33" s="559"/>
      <c r="J33" s="559"/>
      <c r="K33" s="559"/>
      <c r="L33" s="380" t="s">
        <v>304</v>
      </c>
      <c r="M33" s="380"/>
      <c r="N33" s="380"/>
      <c r="O33" s="380"/>
      <c r="P33" s="380"/>
      <c r="Q33" s="380"/>
      <c r="R33" s="511" t="s">
        <v>457</v>
      </c>
      <c r="S33" s="511"/>
      <c r="T33" s="511"/>
      <c r="U33" s="511"/>
      <c r="V33" s="511"/>
      <c r="W33" s="511"/>
      <c r="X33" s="559"/>
      <c r="Y33" s="559"/>
      <c r="Z33" s="559"/>
      <c r="AA33" s="559"/>
      <c r="AB33" s="559"/>
      <c r="AC33" s="559"/>
      <c r="AD33" s="559"/>
      <c r="AE33" s="559"/>
      <c r="AF33" s="559"/>
      <c r="AG33" s="559"/>
      <c r="AH33" s="559"/>
      <c r="AI33" s="559"/>
      <c r="AJ33" s="559"/>
      <c r="AK33" s="559"/>
      <c r="AL33" s="559"/>
      <c r="AM33" s="559"/>
      <c r="AN33" s="559"/>
      <c r="AO33" s="559"/>
      <c r="AP33" s="493" t="s">
        <v>461</v>
      </c>
      <c r="AQ33" s="469"/>
      <c r="AR33" s="469"/>
      <c r="AS33" s="469"/>
      <c r="AT33" s="469"/>
      <c r="AU33" s="469"/>
      <c r="AV33" s="493" t="s">
        <v>61</v>
      </c>
      <c r="AW33" s="469"/>
      <c r="AX33" s="469"/>
      <c r="AY33" s="469"/>
      <c r="AZ33" s="469"/>
      <c r="BA33" s="469"/>
    </row>
    <row r="34" spans="1:56" ht="18.75" customHeight="1" x14ac:dyDescent="0.15">
      <c r="A34" s="403"/>
      <c r="B34" s="400"/>
      <c r="C34" s="400"/>
      <c r="D34" s="400"/>
      <c r="E34" s="400"/>
      <c r="F34" s="400"/>
      <c r="G34" s="400"/>
      <c r="H34" s="400"/>
      <c r="I34" s="400"/>
      <c r="J34" s="400"/>
      <c r="K34" s="400"/>
      <c r="L34" s="381"/>
      <c r="M34" s="381"/>
      <c r="N34" s="381"/>
      <c r="O34" s="381"/>
      <c r="P34" s="381"/>
      <c r="Q34" s="381"/>
      <c r="R34" s="400" t="s">
        <v>448</v>
      </c>
      <c r="S34" s="400"/>
      <c r="T34" s="400"/>
      <c r="U34" s="400"/>
      <c r="V34" s="400"/>
      <c r="W34" s="400"/>
      <c r="X34" s="400" t="s">
        <v>458</v>
      </c>
      <c r="Y34" s="400"/>
      <c r="Z34" s="400"/>
      <c r="AA34" s="400"/>
      <c r="AB34" s="400"/>
      <c r="AC34" s="400"/>
      <c r="AD34" s="400" t="s">
        <v>393</v>
      </c>
      <c r="AE34" s="400"/>
      <c r="AF34" s="400"/>
      <c r="AG34" s="400"/>
      <c r="AH34" s="400"/>
      <c r="AI34" s="400"/>
      <c r="AJ34" s="400" t="s">
        <v>454</v>
      </c>
      <c r="AK34" s="400"/>
      <c r="AL34" s="400"/>
      <c r="AM34" s="400"/>
      <c r="AN34" s="400"/>
      <c r="AO34" s="400"/>
      <c r="AP34" s="494"/>
      <c r="AQ34" s="471"/>
      <c r="AR34" s="471"/>
      <c r="AS34" s="471"/>
      <c r="AT34" s="471"/>
      <c r="AU34" s="471"/>
      <c r="AV34" s="494"/>
      <c r="AW34" s="471"/>
      <c r="AX34" s="471"/>
      <c r="AY34" s="471"/>
      <c r="AZ34" s="471"/>
      <c r="BA34" s="471"/>
    </row>
    <row r="35" spans="1:56" ht="4.5" customHeight="1" x14ac:dyDescent="0.15">
      <c r="F35" s="3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</row>
    <row r="36" spans="1:56" ht="17.25" customHeight="1" x14ac:dyDescent="0.15">
      <c r="A36" s="393" t="s">
        <v>661</v>
      </c>
      <c r="B36" s="393"/>
      <c r="C36" s="393"/>
      <c r="D36" s="383" t="s">
        <v>659</v>
      </c>
      <c r="E36" s="383"/>
      <c r="F36" s="15"/>
      <c r="G36" s="404">
        <v>16754</v>
      </c>
      <c r="H36" s="404"/>
      <c r="I36" s="404"/>
      <c r="J36" s="404"/>
      <c r="K36" s="20"/>
      <c r="L36" s="20"/>
      <c r="M36" s="404" t="s">
        <v>424</v>
      </c>
      <c r="N36" s="404"/>
      <c r="O36" s="404"/>
      <c r="P36" s="20"/>
      <c r="Q36" s="20"/>
      <c r="R36" s="20"/>
      <c r="S36" s="404">
        <v>16165</v>
      </c>
      <c r="T36" s="404"/>
      <c r="U36" s="404"/>
      <c r="V36" s="404"/>
      <c r="W36" s="20"/>
      <c r="X36" s="20"/>
      <c r="Y36" s="404">
        <v>341</v>
      </c>
      <c r="Z36" s="404"/>
      <c r="AA36" s="404"/>
      <c r="AB36" s="404"/>
      <c r="AC36" s="20"/>
      <c r="AD36" s="20"/>
      <c r="AE36" s="404">
        <v>6091</v>
      </c>
      <c r="AF36" s="404"/>
      <c r="AG36" s="404"/>
      <c r="AH36" s="404"/>
      <c r="AI36" s="20"/>
      <c r="AJ36" s="20"/>
      <c r="AK36" s="404">
        <v>9733</v>
      </c>
      <c r="AL36" s="404"/>
      <c r="AM36" s="404"/>
      <c r="AN36" s="404"/>
      <c r="AO36" s="20"/>
      <c r="AP36" s="20"/>
      <c r="AQ36" s="404">
        <v>220</v>
      </c>
      <c r="AR36" s="404"/>
      <c r="AS36" s="404"/>
      <c r="AT36" s="404"/>
      <c r="AU36" s="17"/>
      <c r="AV36" s="8"/>
      <c r="AW36" s="383">
        <v>369</v>
      </c>
      <c r="AX36" s="383"/>
      <c r="AY36" s="383"/>
      <c r="AZ36" s="383"/>
      <c r="BA36" s="7"/>
      <c r="BB36" s="7"/>
      <c r="BC36" s="7"/>
      <c r="BD36" s="7"/>
    </row>
    <row r="37" spans="1:56" ht="17.25" customHeight="1" x14ac:dyDescent="0.15">
      <c r="A37" s="383"/>
      <c r="B37" s="383"/>
      <c r="C37" s="383"/>
      <c r="D37" s="383">
        <v>2</v>
      </c>
      <c r="E37" s="383"/>
      <c r="F37" s="15"/>
      <c r="G37" s="404">
        <v>8721</v>
      </c>
      <c r="H37" s="404"/>
      <c r="I37" s="404"/>
      <c r="J37" s="404"/>
      <c r="K37" s="20"/>
      <c r="L37" s="20"/>
      <c r="M37" s="404" t="s">
        <v>424</v>
      </c>
      <c r="N37" s="404"/>
      <c r="O37" s="404"/>
      <c r="P37" s="20"/>
      <c r="Q37" s="20"/>
      <c r="R37" s="20"/>
      <c r="S37" s="404">
        <v>8455</v>
      </c>
      <c r="T37" s="404"/>
      <c r="U37" s="404"/>
      <c r="V37" s="404"/>
      <c r="W37" s="20"/>
      <c r="X37" s="20"/>
      <c r="Y37" s="404">
        <v>44</v>
      </c>
      <c r="Z37" s="404"/>
      <c r="AA37" s="404"/>
      <c r="AB37" s="404"/>
      <c r="AC37" s="20"/>
      <c r="AD37" s="20"/>
      <c r="AE37" s="404">
        <v>2366</v>
      </c>
      <c r="AF37" s="404"/>
      <c r="AG37" s="404"/>
      <c r="AH37" s="404"/>
      <c r="AI37" s="20"/>
      <c r="AJ37" s="20"/>
      <c r="AK37" s="404">
        <v>6045</v>
      </c>
      <c r="AL37" s="404"/>
      <c r="AM37" s="404"/>
      <c r="AN37" s="404"/>
      <c r="AO37" s="20"/>
      <c r="AP37" s="20"/>
      <c r="AQ37" s="404">
        <v>7</v>
      </c>
      <c r="AR37" s="404"/>
      <c r="AS37" s="404"/>
      <c r="AT37" s="404"/>
      <c r="AU37" s="17"/>
      <c r="AV37" s="8"/>
      <c r="AW37" s="383">
        <v>259</v>
      </c>
      <c r="AX37" s="383"/>
      <c r="AY37" s="383"/>
      <c r="AZ37" s="383"/>
      <c r="BA37" s="7"/>
      <c r="BB37" s="7"/>
      <c r="BC37" s="7"/>
      <c r="BD37" s="7"/>
    </row>
    <row r="38" spans="1:56" ht="17.25" customHeight="1" x14ac:dyDescent="0.15">
      <c r="A38" s="383"/>
      <c r="B38" s="383"/>
      <c r="C38" s="383"/>
      <c r="D38" s="383">
        <v>3</v>
      </c>
      <c r="E38" s="383"/>
      <c r="F38" s="15"/>
      <c r="G38" s="404">
        <v>11561</v>
      </c>
      <c r="H38" s="404"/>
      <c r="I38" s="404"/>
      <c r="J38" s="404"/>
      <c r="K38" s="20"/>
      <c r="L38" s="20"/>
      <c r="M38" s="404" t="s">
        <v>424</v>
      </c>
      <c r="N38" s="404"/>
      <c r="O38" s="404"/>
      <c r="P38" s="20"/>
      <c r="Q38" s="20"/>
      <c r="R38" s="20"/>
      <c r="S38" s="404">
        <v>11255</v>
      </c>
      <c r="T38" s="404"/>
      <c r="U38" s="404"/>
      <c r="V38" s="404"/>
      <c r="W38" s="20"/>
      <c r="X38" s="20"/>
      <c r="Y38" s="404">
        <v>165</v>
      </c>
      <c r="Z38" s="404"/>
      <c r="AA38" s="404"/>
      <c r="AB38" s="404"/>
      <c r="AC38" s="20"/>
      <c r="AD38" s="20"/>
      <c r="AE38" s="404">
        <v>2830</v>
      </c>
      <c r="AF38" s="404"/>
      <c r="AG38" s="404"/>
      <c r="AH38" s="404"/>
      <c r="AI38" s="20"/>
      <c r="AJ38" s="20"/>
      <c r="AK38" s="404">
        <v>8260</v>
      </c>
      <c r="AL38" s="404"/>
      <c r="AM38" s="404"/>
      <c r="AN38" s="404"/>
      <c r="AO38" s="20"/>
      <c r="AP38" s="20"/>
      <c r="AQ38" s="404">
        <v>30</v>
      </c>
      <c r="AR38" s="404"/>
      <c r="AS38" s="404"/>
      <c r="AT38" s="404"/>
      <c r="AU38" s="17"/>
      <c r="AV38" s="8"/>
      <c r="AW38" s="383">
        <v>276</v>
      </c>
      <c r="AX38" s="383"/>
      <c r="AY38" s="383"/>
      <c r="AZ38" s="383"/>
      <c r="BA38" s="7"/>
      <c r="BB38" s="7"/>
      <c r="BC38" s="7"/>
      <c r="BD38" s="7"/>
    </row>
    <row r="39" spans="1:56" ht="17.25" customHeight="1" x14ac:dyDescent="0.15">
      <c r="D39" s="383">
        <v>4</v>
      </c>
      <c r="E39" s="383"/>
      <c r="F39" s="15"/>
      <c r="G39" s="404">
        <v>15564</v>
      </c>
      <c r="H39" s="404"/>
      <c r="I39" s="404"/>
      <c r="J39" s="404"/>
      <c r="K39" s="20"/>
      <c r="L39" s="20"/>
      <c r="M39" s="404" t="s">
        <v>424</v>
      </c>
      <c r="N39" s="404"/>
      <c r="O39" s="404"/>
      <c r="P39" s="20"/>
      <c r="Q39" s="20"/>
      <c r="R39" s="20"/>
      <c r="S39" s="404">
        <v>15051</v>
      </c>
      <c r="T39" s="404"/>
      <c r="U39" s="404"/>
      <c r="V39" s="404"/>
      <c r="W39" s="20"/>
      <c r="X39" s="20"/>
      <c r="Y39" s="404">
        <v>604</v>
      </c>
      <c r="Z39" s="404"/>
      <c r="AA39" s="404"/>
      <c r="AB39" s="404"/>
      <c r="AC39" s="20"/>
      <c r="AD39" s="20"/>
      <c r="AE39" s="404">
        <v>4817</v>
      </c>
      <c r="AF39" s="404"/>
      <c r="AG39" s="404"/>
      <c r="AH39" s="404"/>
      <c r="AI39" s="20"/>
      <c r="AJ39" s="20"/>
      <c r="AK39" s="404">
        <v>9630</v>
      </c>
      <c r="AL39" s="404"/>
      <c r="AM39" s="404"/>
      <c r="AN39" s="404"/>
      <c r="AO39" s="20"/>
      <c r="AP39" s="20"/>
      <c r="AQ39" s="404">
        <v>200</v>
      </c>
      <c r="AR39" s="404"/>
      <c r="AS39" s="404"/>
      <c r="AT39" s="404"/>
      <c r="AU39" s="17"/>
      <c r="AV39" s="8"/>
      <c r="AW39" s="383">
        <v>313</v>
      </c>
      <c r="AX39" s="383"/>
      <c r="AY39" s="383"/>
      <c r="AZ39" s="383"/>
      <c r="BA39" s="7"/>
      <c r="BB39" s="7"/>
      <c r="BC39" s="7"/>
      <c r="BD39" s="7"/>
    </row>
    <row r="40" spans="1:56" ht="17.25" customHeight="1" x14ac:dyDescent="0.15">
      <c r="A40" s="7"/>
      <c r="B40" s="7"/>
      <c r="C40" s="7"/>
      <c r="D40" s="383">
        <v>5</v>
      </c>
      <c r="E40" s="383"/>
      <c r="F40" s="15"/>
      <c r="G40" s="553">
        <v>31338</v>
      </c>
      <c r="H40" s="553"/>
      <c r="I40" s="553"/>
      <c r="J40" s="553"/>
      <c r="K40" s="238"/>
      <c r="L40" s="238"/>
      <c r="M40" s="553" t="s">
        <v>701</v>
      </c>
      <c r="N40" s="675"/>
      <c r="O40" s="675"/>
      <c r="P40" s="238"/>
      <c r="Q40" s="238"/>
      <c r="R40" s="238"/>
      <c r="S40" s="553">
        <f>SUM(Y40,AE40,AK40)</f>
        <v>29728</v>
      </c>
      <c r="T40" s="553"/>
      <c r="U40" s="553"/>
      <c r="V40" s="553"/>
      <c r="W40" s="238"/>
      <c r="X40" s="238"/>
      <c r="Y40" s="553">
        <v>1483</v>
      </c>
      <c r="Z40" s="553"/>
      <c r="AA40" s="553"/>
      <c r="AB40" s="553"/>
      <c r="AC40" s="238"/>
      <c r="AD40" s="238"/>
      <c r="AE40" s="553">
        <v>9429</v>
      </c>
      <c r="AF40" s="553"/>
      <c r="AG40" s="553"/>
      <c r="AH40" s="553"/>
      <c r="AI40" s="238"/>
      <c r="AJ40" s="238"/>
      <c r="AK40" s="553">
        <v>18816</v>
      </c>
      <c r="AL40" s="553"/>
      <c r="AM40" s="553"/>
      <c r="AN40" s="553"/>
      <c r="AO40" s="238"/>
      <c r="AP40" s="238"/>
      <c r="AQ40" s="553">
        <v>811</v>
      </c>
      <c r="AR40" s="553"/>
      <c r="AS40" s="553"/>
      <c r="AT40" s="553"/>
      <c r="AU40" s="272"/>
      <c r="AV40" s="273"/>
      <c r="AW40" s="676">
        <v>799</v>
      </c>
      <c r="AX40" s="676"/>
      <c r="AY40" s="676"/>
      <c r="AZ40" s="676"/>
      <c r="BA40" s="7"/>
      <c r="BB40" s="7"/>
      <c r="BC40" s="7"/>
      <c r="BD40" s="7"/>
    </row>
    <row r="41" spans="1:56" ht="4.5" customHeight="1" x14ac:dyDescent="0.15">
      <c r="A41" s="7"/>
      <c r="F41" s="35"/>
      <c r="G41" s="7"/>
    </row>
    <row r="42" spans="1:56" ht="4.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1:56" ht="13.5" customHeight="1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M43" s="387" t="s">
        <v>463</v>
      </c>
      <c r="AN43" s="387"/>
      <c r="AO43" s="387"/>
      <c r="AP43" s="387"/>
      <c r="AQ43" s="387"/>
      <c r="AR43" s="387"/>
      <c r="AS43" s="387"/>
      <c r="AT43" s="387"/>
      <c r="AU43" s="387"/>
      <c r="AV43" s="387"/>
      <c r="AW43" s="387"/>
      <c r="AX43" s="387"/>
      <c r="AY43" s="387"/>
      <c r="AZ43" s="387"/>
      <c r="BA43" s="387"/>
    </row>
    <row r="46" spans="1:56" ht="15" customHeight="1" x14ac:dyDescent="0.15">
      <c r="A46" s="130" t="s">
        <v>662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4"/>
      <c r="AI46" s="4"/>
      <c r="AJ46" s="4"/>
      <c r="AK46" s="4"/>
      <c r="AL46" s="4"/>
      <c r="AM46" s="4"/>
      <c r="AN46" s="4"/>
      <c r="AO46" s="4"/>
    </row>
    <row r="47" spans="1:56" ht="6.75" customHeight="1" x14ac:dyDescent="0.15">
      <c r="R47" s="5"/>
      <c r="S47" s="7"/>
      <c r="T47" s="7"/>
      <c r="U47" s="7"/>
      <c r="V47" s="7"/>
      <c r="W47" s="7"/>
      <c r="X47" s="394"/>
      <c r="Y47" s="394"/>
      <c r="Z47" s="394"/>
      <c r="AA47" s="394"/>
      <c r="AB47" s="394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</row>
    <row r="48" spans="1:56" ht="18.75" customHeight="1" x14ac:dyDescent="0.15">
      <c r="A48" s="469" t="s">
        <v>154</v>
      </c>
      <c r="B48" s="469"/>
      <c r="C48" s="469"/>
      <c r="D48" s="469"/>
      <c r="E48" s="469"/>
      <c r="F48" s="469"/>
      <c r="G48" s="469"/>
      <c r="H48" s="469"/>
      <c r="I48" s="493" t="s">
        <v>229</v>
      </c>
      <c r="J48" s="469"/>
      <c r="K48" s="469"/>
      <c r="L48" s="469"/>
      <c r="M48" s="469"/>
      <c r="N48" s="469"/>
      <c r="O48" s="469"/>
      <c r="P48" s="469"/>
      <c r="Q48" s="469"/>
      <c r="R48" s="469"/>
      <c r="S48" s="469" t="s">
        <v>665</v>
      </c>
      <c r="T48" s="469"/>
      <c r="U48" s="469"/>
      <c r="V48" s="469"/>
      <c r="W48" s="469"/>
      <c r="X48" s="469"/>
      <c r="Y48" s="469"/>
      <c r="Z48" s="469"/>
      <c r="AA48" s="469"/>
      <c r="AB48" s="469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</row>
    <row r="49" spans="1:56" ht="18.75" customHeight="1" x14ac:dyDescent="0.15">
      <c r="A49" s="471"/>
      <c r="B49" s="471"/>
      <c r="C49" s="471"/>
      <c r="D49" s="471"/>
      <c r="E49" s="471"/>
      <c r="F49" s="471"/>
      <c r="G49" s="471"/>
      <c r="H49" s="471"/>
      <c r="I49" s="494"/>
      <c r="J49" s="471"/>
      <c r="K49" s="471"/>
      <c r="L49" s="471"/>
      <c r="M49" s="471"/>
      <c r="N49" s="471"/>
      <c r="O49" s="471"/>
      <c r="P49" s="471"/>
      <c r="Q49" s="471"/>
      <c r="R49" s="471"/>
      <c r="S49" s="471"/>
      <c r="T49" s="471"/>
      <c r="U49" s="471"/>
      <c r="V49" s="471"/>
      <c r="W49" s="471"/>
      <c r="X49" s="471"/>
      <c r="Y49" s="471"/>
      <c r="Z49" s="471"/>
      <c r="AA49" s="471"/>
      <c r="AB49" s="471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</row>
    <row r="50" spans="1:56" ht="4.5" customHeight="1" x14ac:dyDescent="0.15">
      <c r="F50" s="136"/>
      <c r="G50" s="137"/>
      <c r="H50" s="137"/>
      <c r="I50" s="138"/>
      <c r="J50" s="137"/>
      <c r="K50" s="137"/>
      <c r="L50" s="137"/>
      <c r="M50" s="137"/>
      <c r="N50" s="137"/>
      <c r="O50" s="137"/>
      <c r="P50" s="137"/>
      <c r="Q50" s="137"/>
      <c r="R50" s="137"/>
      <c r="S50" s="137"/>
      <c r="T50" s="137"/>
      <c r="U50" s="137"/>
      <c r="V50" s="137"/>
      <c r="W50" s="137"/>
      <c r="X50" s="137"/>
      <c r="Y50" s="137"/>
      <c r="Z50" s="137"/>
      <c r="AA50" s="137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</row>
    <row r="51" spans="1:56" ht="23.25" customHeight="1" x14ac:dyDescent="0.15">
      <c r="A51" s="383" t="s">
        <v>65</v>
      </c>
      <c r="B51" s="383"/>
      <c r="C51" s="383"/>
      <c r="D51" s="383"/>
      <c r="E51" s="383">
        <v>4</v>
      </c>
      <c r="F51" s="383"/>
      <c r="G51" s="383"/>
      <c r="H51" s="383"/>
      <c r="I51" s="610">
        <v>282</v>
      </c>
      <c r="J51" s="385"/>
      <c r="K51" s="385"/>
      <c r="L51" s="385"/>
      <c r="M51" s="385"/>
      <c r="N51" s="385"/>
      <c r="O51" s="385"/>
      <c r="P51" s="385"/>
      <c r="Q51" s="385"/>
      <c r="R51" s="385"/>
      <c r="S51" s="385">
        <v>29355</v>
      </c>
      <c r="T51" s="385"/>
      <c r="U51" s="385"/>
      <c r="V51" s="385"/>
      <c r="W51" s="385"/>
      <c r="X51" s="385"/>
      <c r="Y51" s="385"/>
      <c r="Z51" s="385"/>
      <c r="AA51" s="385"/>
      <c r="AB51" s="385"/>
      <c r="AC51" s="142"/>
      <c r="AD51" s="142"/>
      <c r="AE51" s="143"/>
      <c r="AF51" s="143"/>
      <c r="AG51" s="143"/>
      <c r="AH51" s="143"/>
      <c r="AI51" s="142"/>
      <c r="AJ51" s="142"/>
      <c r="AK51" s="143"/>
      <c r="AL51" s="143"/>
      <c r="AM51" s="143"/>
      <c r="AN51" s="143"/>
      <c r="AO51" s="142"/>
      <c r="AP51" s="142"/>
      <c r="AQ51" s="143"/>
      <c r="AR51" s="143"/>
      <c r="AS51" s="143"/>
      <c r="AT51" s="143"/>
      <c r="AU51" s="139"/>
      <c r="AV51" s="144"/>
      <c r="AW51" s="137"/>
      <c r="AX51" s="137"/>
      <c r="AY51" s="137"/>
      <c r="AZ51" s="137"/>
      <c r="BA51" s="137"/>
      <c r="BB51" s="7"/>
      <c r="BC51" s="7"/>
      <c r="BD51" s="7"/>
    </row>
    <row r="52" spans="1:56" ht="17.25" customHeight="1" x14ac:dyDescent="0.15">
      <c r="A52" s="383"/>
      <c r="B52" s="383"/>
      <c r="C52" s="383"/>
      <c r="D52" s="383"/>
      <c r="E52" s="383">
        <v>5</v>
      </c>
      <c r="F52" s="383"/>
      <c r="G52" s="383"/>
      <c r="H52" s="453"/>
      <c r="I52" s="679">
        <v>309</v>
      </c>
      <c r="J52" s="680"/>
      <c r="K52" s="680"/>
      <c r="L52" s="680"/>
      <c r="M52" s="680"/>
      <c r="N52" s="680"/>
      <c r="O52" s="680"/>
      <c r="P52" s="680"/>
      <c r="Q52" s="680"/>
      <c r="R52" s="680"/>
      <c r="S52" s="680">
        <v>17702</v>
      </c>
      <c r="T52" s="680"/>
      <c r="U52" s="680"/>
      <c r="V52" s="680"/>
      <c r="W52" s="680"/>
      <c r="X52" s="680"/>
      <c r="Y52" s="680"/>
      <c r="Z52" s="680"/>
      <c r="AA52" s="680"/>
      <c r="AB52" s="680"/>
      <c r="AC52" s="20"/>
      <c r="AD52" s="20"/>
      <c r="AE52" s="22"/>
      <c r="AF52" s="22"/>
      <c r="AG52" s="22"/>
      <c r="AH52" s="22"/>
      <c r="AI52" s="20"/>
      <c r="AJ52" s="20"/>
      <c r="AK52" s="22"/>
      <c r="AL52" s="22"/>
      <c r="AM52" s="22"/>
      <c r="AN52" s="22"/>
      <c r="AO52" s="20"/>
      <c r="AP52" s="20"/>
      <c r="AQ52" s="22"/>
      <c r="AR52" s="22"/>
      <c r="AS52" s="22"/>
      <c r="AT52" s="22"/>
      <c r="AU52" s="17"/>
      <c r="AV52" s="8"/>
      <c r="AW52" s="7"/>
      <c r="AX52" s="7"/>
      <c r="AY52" s="7"/>
      <c r="AZ52" s="7"/>
      <c r="BA52" s="7"/>
      <c r="BB52" s="7"/>
      <c r="BC52" s="7"/>
      <c r="BD52" s="7"/>
    </row>
    <row r="53" spans="1:56" ht="17.25" customHeight="1" x14ac:dyDescent="0.15">
      <c r="A53" s="383"/>
      <c r="B53" s="383"/>
      <c r="C53" s="383"/>
      <c r="D53" s="383"/>
      <c r="E53" s="383"/>
      <c r="F53" s="383"/>
      <c r="G53" s="383"/>
      <c r="H53" s="453"/>
      <c r="I53" s="677"/>
      <c r="J53" s="678"/>
      <c r="K53" s="678"/>
      <c r="L53" s="678"/>
      <c r="M53" s="678"/>
      <c r="N53" s="678"/>
      <c r="O53" s="678"/>
      <c r="P53" s="678"/>
      <c r="Q53" s="678"/>
      <c r="R53" s="678"/>
      <c r="S53" s="678"/>
      <c r="T53" s="678"/>
      <c r="U53" s="678"/>
      <c r="V53" s="678"/>
      <c r="W53" s="678"/>
      <c r="X53" s="678"/>
      <c r="Y53" s="678"/>
      <c r="Z53" s="678"/>
      <c r="AA53" s="678"/>
      <c r="AB53" s="678"/>
      <c r="AC53" s="20"/>
      <c r="AD53" s="20"/>
      <c r="AE53" s="22"/>
      <c r="AF53" s="22"/>
      <c r="AG53" s="22"/>
      <c r="AH53" s="22"/>
      <c r="AI53" s="20"/>
      <c r="AJ53" s="20"/>
      <c r="AK53" s="22"/>
      <c r="AL53" s="22"/>
      <c r="AM53" s="22"/>
      <c r="AN53" s="22"/>
      <c r="AO53" s="20"/>
      <c r="AP53" s="20"/>
      <c r="AQ53" s="22"/>
      <c r="AR53" s="22"/>
      <c r="AS53" s="22"/>
      <c r="AT53" s="22"/>
      <c r="AU53" s="17"/>
      <c r="AV53" s="8"/>
      <c r="AW53" s="7"/>
      <c r="AX53" s="7"/>
      <c r="AY53" s="7"/>
      <c r="AZ53" s="7"/>
      <c r="BA53" s="7"/>
      <c r="BB53" s="7"/>
      <c r="BC53" s="7"/>
      <c r="BD53" s="7"/>
    </row>
    <row r="54" spans="1:56" ht="17.25" customHeight="1" x14ac:dyDescent="0.15">
      <c r="A54" s="383"/>
      <c r="B54" s="383"/>
      <c r="C54" s="383"/>
      <c r="D54" s="383"/>
      <c r="E54" s="383"/>
      <c r="F54" s="383"/>
      <c r="G54" s="383"/>
      <c r="H54" s="453"/>
      <c r="I54" s="677"/>
      <c r="J54" s="678"/>
      <c r="K54" s="678"/>
      <c r="L54" s="678"/>
      <c r="M54" s="678"/>
      <c r="N54" s="678"/>
      <c r="O54" s="678"/>
      <c r="P54" s="678"/>
      <c r="Q54" s="678"/>
      <c r="R54" s="678"/>
      <c r="S54" s="678"/>
      <c r="T54" s="678"/>
      <c r="U54" s="678"/>
      <c r="V54" s="678"/>
      <c r="W54" s="678"/>
      <c r="X54" s="678"/>
      <c r="Y54" s="678"/>
      <c r="Z54" s="678"/>
      <c r="AA54" s="678"/>
      <c r="AB54" s="678"/>
      <c r="AC54" s="20"/>
      <c r="AD54" s="20"/>
      <c r="AE54" s="22"/>
      <c r="AF54" s="22"/>
      <c r="AG54" s="22"/>
      <c r="AH54" s="22"/>
      <c r="AI54" s="20"/>
      <c r="AJ54" s="20"/>
      <c r="AK54" s="22"/>
      <c r="AL54" s="22"/>
      <c r="AM54" s="22"/>
      <c r="AN54" s="22"/>
      <c r="AO54" s="20"/>
      <c r="AP54" s="20"/>
      <c r="AQ54" s="22"/>
      <c r="AR54" s="22"/>
      <c r="AS54" s="22"/>
      <c r="AT54" s="22"/>
      <c r="AU54" s="17"/>
      <c r="AV54" s="8"/>
      <c r="AW54" s="7"/>
      <c r="AX54" s="7"/>
      <c r="AY54" s="7"/>
      <c r="AZ54" s="7"/>
      <c r="BA54" s="7"/>
      <c r="BB54" s="7"/>
      <c r="BC54" s="7"/>
      <c r="BD54" s="7"/>
    </row>
    <row r="55" spans="1:56" ht="17.25" customHeight="1" x14ac:dyDescent="0.15">
      <c r="A55" s="383"/>
      <c r="B55" s="383"/>
      <c r="C55" s="383"/>
      <c r="D55" s="383"/>
      <c r="E55" s="383"/>
      <c r="F55" s="383"/>
      <c r="G55" s="383"/>
      <c r="H55" s="453"/>
      <c r="I55" s="677"/>
      <c r="J55" s="678"/>
      <c r="K55" s="678"/>
      <c r="L55" s="678"/>
      <c r="M55" s="678"/>
      <c r="N55" s="678"/>
      <c r="O55" s="678"/>
      <c r="P55" s="678"/>
      <c r="Q55" s="678"/>
      <c r="R55" s="678"/>
      <c r="S55" s="678"/>
      <c r="T55" s="678"/>
      <c r="U55" s="678"/>
      <c r="V55" s="678"/>
      <c r="W55" s="678"/>
      <c r="X55" s="678"/>
      <c r="Y55" s="678"/>
      <c r="Z55" s="678"/>
      <c r="AA55" s="678"/>
      <c r="AB55" s="678"/>
      <c r="AC55" s="20"/>
      <c r="AD55" s="20"/>
      <c r="AE55" s="22"/>
      <c r="AF55" s="22"/>
      <c r="AG55" s="22"/>
      <c r="AH55" s="22"/>
      <c r="AI55" s="20"/>
      <c r="AJ55" s="20"/>
      <c r="AK55" s="22"/>
      <c r="AL55" s="22"/>
      <c r="AM55" s="22"/>
      <c r="AN55" s="22"/>
      <c r="AO55" s="20"/>
      <c r="AP55" s="20"/>
      <c r="AQ55" s="22"/>
      <c r="AR55" s="22"/>
      <c r="AS55" s="22"/>
      <c r="AT55" s="22"/>
      <c r="AU55" s="17"/>
      <c r="AV55" s="8"/>
      <c r="AW55" s="7"/>
      <c r="AX55" s="7"/>
      <c r="AY55" s="7"/>
      <c r="AZ55" s="7"/>
      <c r="BA55" s="7"/>
      <c r="BB55" s="7"/>
      <c r="BC55" s="7"/>
      <c r="BD55" s="7"/>
    </row>
    <row r="56" spans="1:56" ht="4.5" customHeight="1" x14ac:dyDescent="0.15">
      <c r="A56" s="7"/>
      <c r="F56" s="5"/>
      <c r="G56" s="7"/>
      <c r="I56" s="33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</row>
    <row r="57" spans="1:56" ht="4.5" customHeight="1" x14ac:dyDescent="0.1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</row>
    <row r="58" spans="1:56" ht="13.5" customHeight="1" x14ac:dyDescent="0.15">
      <c r="A58" s="7" t="s">
        <v>682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387" t="s">
        <v>666</v>
      </c>
      <c r="V58" s="387"/>
      <c r="W58" s="387"/>
      <c r="X58" s="387"/>
      <c r="Y58" s="387"/>
      <c r="Z58" s="387"/>
      <c r="AA58" s="387"/>
      <c r="AB58" s="387"/>
      <c r="AC58" s="7"/>
      <c r="AD58" s="7"/>
      <c r="AE58" s="7"/>
      <c r="AF58" s="7"/>
      <c r="AG58" s="7"/>
      <c r="AH58" s="7"/>
      <c r="AI58" s="7"/>
    </row>
  </sheetData>
  <mergeCells count="187">
    <mergeCell ref="U58:AB58"/>
    <mergeCell ref="AO1:BA2"/>
    <mergeCell ref="A3:F4"/>
    <mergeCell ref="G3:O4"/>
    <mergeCell ref="P3:W4"/>
    <mergeCell ref="AQ16:BA17"/>
    <mergeCell ref="A18:E19"/>
    <mergeCell ref="F18:K19"/>
    <mergeCell ref="L18:Q19"/>
    <mergeCell ref="AV18:BA19"/>
    <mergeCell ref="AQ31:BA32"/>
    <mergeCell ref="A33:E34"/>
    <mergeCell ref="F33:K34"/>
    <mergeCell ref="L33:Q34"/>
    <mergeCell ref="AP33:AU34"/>
    <mergeCell ref="AV33:BA34"/>
    <mergeCell ref="A48:H49"/>
    <mergeCell ref="I48:R49"/>
    <mergeCell ref="S48:AB49"/>
    <mergeCell ref="A53:D53"/>
    <mergeCell ref="E53:H53"/>
    <mergeCell ref="I53:R53"/>
    <mergeCell ref="S53:AB53"/>
    <mergeCell ref="A54:D54"/>
    <mergeCell ref="E54:H54"/>
    <mergeCell ref="I54:R54"/>
    <mergeCell ref="S54:AB54"/>
    <mergeCell ref="A55:D55"/>
    <mergeCell ref="E55:H55"/>
    <mergeCell ref="I55:R55"/>
    <mergeCell ref="S55:AB55"/>
    <mergeCell ref="AM43:BA43"/>
    <mergeCell ref="X47:AB47"/>
    <mergeCell ref="A51:D51"/>
    <mergeCell ref="E51:H51"/>
    <mergeCell ref="I51:R51"/>
    <mergeCell ref="S51:AB51"/>
    <mergeCell ref="A52:D52"/>
    <mergeCell ref="E52:H52"/>
    <mergeCell ref="I52:R52"/>
    <mergeCell ref="S52:AB52"/>
    <mergeCell ref="D40:E40"/>
    <mergeCell ref="G40:J40"/>
    <mergeCell ref="M40:O40"/>
    <mergeCell ref="S40:V40"/>
    <mergeCell ref="Y40:AB40"/>
    <mergeCell ref="AE40:AH40"/>
    <mergeCell ref="AK40:AN40"/>
    <mergeCell ref="AQ40:AT40"/>
    <mergeCell ref="AW40:AZ40"/>
    <mergeCell ref="D39:E39"/>
    <mergeCell ref="G39:J39"/>
    <mergeCell ref="M39:O39"/>
    <mergeCell ref="S39:V39"/>
    <mergeCell ref="Y39:AB39"/>
    <mergeCell ref="AE39:AH39"/>
    <mergeCell ref="AK39:AN39"/>
    <mergeCell ref="AQ39:AT39"/>
    <mergeCell ref="AW39:AZ39"/>
    <mergeCell ref="AW37:AZ37"/>
    <mergeCell ref="A38:C38"/>
    <mergeCell ref="D38:E38"/>
    <mergeCell ref="G38:J38"/>
    <mergeCell ref="M38:O38"/>
    <mergeCell ref="S38:V38"/>
    <mergeCell ref="Y38:AB38"/>
    <mergeCell ref="AE38:AH38"/>
    <mergeCell ref="AK38:AN38"/>
    <mergeCell ref="AQ38:AT38"/>
    <mergeCell ref="AW38:AZ38"/>
    <mergeCell ref="A37:C37"/>
    <mergeCell ref="D37:E37"/>
    <mergeCell ref="G37:J37"/>
    <mergeCell ref="M37:O37"/>
    <mergeCell ref="S37:V37"/>
    <mergeCell ref="Y37:AB37"/>
    <mergeCell ref="AE37:AH37"/>
    <mergeCell ref="AK37:AN37"/>
    <mergeCell ref="AQ37:AT37"/>
    <mergeCell ref="AI28:BA28"/>
    <mergeCell ref="R33:AO33"/>
    <mergeCell ref="R34:W34"/>
    <mergeCell ref="X34:AC34"/>
    <mergeCell ref="AD34:AI34"/>
    <mergeCell ref="AJ34:AO34"/>
    <mergeCell ref="A36:C36"/>
    <mergeCell ref="D36:E36"/>
    <mergeCell ref="G36:J36"/>
    <mergeCell ref="M36:O36"/>
    <mergeCell ref="S36:V36"/>
    <mergeCell ref="Y36:AB36"/>
    <mergeCell ref="AE36:AH36"/>
    <mergeCell ref="AK36:AN36"/>
    <mergeCell ref="AQ36:AT36"/>
    <mergeCell ref="AW36:AZ36"/>
    <mergeCell ref="D24:E24"/>
    <mergeCell ref="G24:J24"/>
    <mergeCell ref="M24:P24"/>
    <mergeCell ref="T24:X24"/>
    <mergeCell ref="AB24:AF24"/>
    <mergeCell ref="AI24:AM24"/>
    <mergeCell ref="AP24:AT24"/>
    <mergeCell ref="AW24:AZ24"/>
    <mergeCell ref="D25:E25"/>
    <mergeCell ref="G25:J25"/>
    <mergeCell ref="M25:P25"/>
    <mergeCell ref="T25:X25"/>
    <mergeCell ref="AB25:AF25"/>
    <mergeCell ref="AI25:AM25"/>
    <mergeCell ref="AP25:AT25"/>
    <mergeCell ref="AW25:AZ25"/>
    <mergeCell ref="A23:C23"/>
    <mergeCell ref="D23:E23"/>
    <mergeCell ref="G23:J23"/>
    <mergeCell ref="M23:P23"/>
    <mergeCell ref="T23:X23"/>
    <mergeCell ref="AB23:AF23"/>
    <mergeCell ref="AI23:AM23"/>
    <mergeCell ref="AP23:AT23"/>
    <mergeCell ref="AW23:AZ23"/>
    <mergeCell ref="A22:C22"/>
    <mergeCell ref="D22:E22"/>
    <mergeCell ref="G22:J22"/>
    <mergeCell ref="M22:P22"/>
    <mergeCell ref="T22:X22"/>
    <mergeCell ref="AB22:AF22"/>
    <mergeCell ref="AI22:AM22"/>
    <mergeCell ref="AP22:AT22"/>
    <mergeCell ref="AW22:AZ22"/>
    <mergeCell ref="AM13:BA13"/>
    <mergeCell ref="R18:AU18"/>
    <mergeCell ref="R19:Z19"/>
    <mergeCell ref="AA19:AG19"/>
    <mergeCell ref="AH19:AN19"/>
    <mergeCell ref="AO19:AU19"/>
    <mergeCell ref="A21:C21"/>
    <mergeCell ref="D21:E21"/>
    <mergeCell ref="G21:J21"/>
    <mergeCell ref="M21:P21"/>
    <mergeCell ref="T21:X21"/>
    <mergeCell ref="AB21:AF21"/>
    <mergeCell ref="AI21:AM21"/>
    <mergeCell ref="AP21:AT21"/>
    <mergeCell ref="AW21:AZ21"/>
    <mergeCell ref="D9:E9"/>
    <mergeCell ref="I9:M9"/>
    <mergeCell ref="R9:U9"/>
    <mergeCell ref="Z9:AD9"/>
    <mergeCell ref="AH9:AL9"/>
    <mergeCell ref="AO9:AS9"/>
    <mergeCell ref="AV9:AZ9"/>
    <mergeCell ref="D10:E10"/>
    <mergeCell ref="I10:M10"/>
    <mergeCell ref="R10:U10"/>
    <mergeCell ref="Z10:AD10"/>
    <mergeCell ref="AH10:AL10"/>
    <mergeCell ref="AO10:AS10"/>
    <mergeCell ref="AV10:AZ10"/>
    <mergeCell ref="A7:C7"/>
    <mergeCell ref="D7:E7"/>
    <mergeCell ref="I7:M7"/>
    <mergeCell ref="R7:U7"/>
    <mergeCell ref="Z7:AD7"/>
    <mergeCell ref="AH7:AL7"/>
    <mergeCell ref="AO7:AS7"/>
    <mergeCell ref="AV7:AZ7"/>
    <mergeCell ref="A8:C8"/>
    <mergeCell ref="D8:E8"/>
    <mergeCell ref="I8:M8"/>
    <mergeCell ref="R8:U8"/>
    <mergeCell ref="Z8:AD8"/>
    <mergeCell ref="AH8:AL8"/>
    <mergeCell ref="AO8:AS8"/>
    <mergeCell ref="AV8:AZ8"/>
    <mergeCell ref="X3:BA3"/>
    <mergeCell ref="X4:AF4"/>
    <mergeCell ref="AG4:AM4"/>
    <mergeCell ref="AN4:AT4"/>
    <mergeCell ref="AU4:BA4"/>
    <mergeCell ref="A6:C6"/>
    <mergeCell ref="D6:E6"/>
    <mergeCell ref="I6:M6"/>
    <mergeCell ref="R6:U6"/>
    <mergeCell ref="Z6:AD6"/>
    <mergeCell ref="AH6:AL6"/>
    <mergeCell ref="AO6:AS6"/>
    <mergeCell ref="AV6:AZ6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56"/>
  <sheetViews>
    <sheetView view="pageBreakPreview" zoomScaleSheetLayoutView="100" workbookViewId="0">
      <selection activeCell="AH30" sqref="AH30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58" width="1.625" style="2" customWidth="1"/>
    <col min="59" max="94" width="1.5" style="2" customWidth="1"/>
    <col min="95" max="95" width="9" style="2" bestFit="1"/>
    <col min="96" max="16384" width="9" style="2"/>
  </cols>
  <sheetData>
    <row r="1" spans="1:53" customFormat="1" ht="14.25" x14ac:dyDescent="0.15">
      <c r="A1" s="130" t="s">
        <v>663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7"/>
      <c r="AO1" s="7"/>
      <c r="AP1" s="7"/>
      <c r="AQ1" s="7"/>
      <c r="AR1" s="7"/>
      <c r="AS1" s="7"/>
      <c r="AT1" s="7"/>
      <c r="AU1" s="7"/>
    </row>
    <row r="2" spans="1:53" customFormat="1" ht="13.5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4"/>
      <c r="AD2" s="4"/>
      <c r="AE2" s="4"/>
      <c r="AF2" s="4"/>
      <c r="AG2" s="7"/>
      <c r="AH2" s="7"/>
      <c r="AI2" s="7"/>
      <c r="AJ2" s="7"/>
      <c r="AK2" s="7"/>
      <c r="AL2" s="7"/>
      <c r="AM2" s="7"/>
      <c r="AN2" s="7"/>
      <c r="AO2" s="7"/>
      <c r="AP2" s="387" t="s">
        <v>225</v>
      </c>
      <c r="AQ2" s="387"/>
      <c r="AR2" s="387"/>
      <c r="AS2" s="387"/>
      <c r="AT2" s="387"/>
      <c r="AU2" s="387"/>
      <c r="AV2" s="387"/>
      <c r="AW2" s="387"/>
      <c r="AX2" s="387"/>
      <c r="AY2" s="387"/>
      <c r="AZ2" s="387"/>
      <c r="BA2" s="387"/>
    </row>
    <row r="3" spans="1:53" customFormat="1" ht="6.75" customHeight="1" x14ac:dyDescent="0.1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53" customFormat="1" ht="27" customHeight="1" x14ac:dyDescent="0.15">
      <c r="A4" s="399" t="s">
        <v>386</v>
      </c>
      <c r="B4" s="559"/>
      <c r="C4" s="559"/>
      <c r="D4" s="559"/>
      <c r="E4" s="559"/>
      <c r="F4" s="399" t="s">
        <v>448</v>
      </c>
      <c r="G4" s="559"/>
      <c r="H4" s="559"/>
      <c r="I4" s="559"/>
      <c r="J4" s="559"/>
      <c r="K4" s="559"/>
      <c r="L4" s="559"/>
      <c r="M4" s="397"/>
      <c r="N4" s="397" t="s">
        <v>393</v>
      </c>
      <c r="O4" s="398"/>
      <c r="P4" s="398"/>
      <c r="Q4" s="398"/>
      <c r="R4" s="398"/>
      <c r="S4" s="398"/>
      <c r="T4" s="398"/>
      <c r="U4" s="399"/>
      <c r="V4" s="397" t="s">
        <v>409</v>
      </c>
      <c r="W4" s="398"/>
      <c r="X4" s="398"/>
      <c r="Y4" s="398"/>
      <c r="Z4" s="398"/>
      <c r="AA4" s="398"/>
      <c r="AB4" s="398"/>
      <c r="AC4" s="399"/>
      <c r="AD4" s="397" t="s">
        <v>419</v>
      </c>
      <c r="AE4" s="398"/>
      <c r="AF4" s="398"/>
      <c r="AG4" s="398"/>
      <c r="AH4" s="398"/>
      <c r="AI4" s="398"/>
      <c r="AJ4" s="398"/>
      <c r="AK4" s="399"/>
      <c r="AL4" s="397" t="s">
        <v>465</v>
      </c>
      <c r="AM4" s="398"/>
      <c r="AN4" s="398"/>
      <c r="AO4" s="398"/>
      <c r="AP4" s="398"/>
      <c r="AQ4" s="398"/>
      <c r="AR4" s="398"/>
      <c r="AS4" s="399"/>
      <c r="AT4" s="397" t="s">
        <v>384</v>
      </c>
      <c r="AU4" s="398"/>
      <c r="AV4" s="398"/>
      <c r="AW4" s="398"/>
      <c r="AX4" s="398"/>
      <c r="AY4" s="398"/>
      <c r="AZ4" s="398"/>
      <c r="BA4" s="398"/>
    </row>
    <row r="5" spans="1:53" customFormat="1" ht="6.75" customHeight="1" x14ac:dyDescent="0.15">
      <c r="A5" s="7"/>
      <c r="B5" s="7"/>
      <c r="C5" s="7"/>
      <c r="D5" s="7"/>
      <c r="E5" s="11"/>
      <c r="F5" s="34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</row>
    <row r="6" spans="1:53" customFormat="1" ht="20.25" customHeight="1" x14ac:dyDescent="0.15">
      <c r="A6" s="383" t="s">
        <v>30</v>
      </c>
      <c r="B6" s="383"/>
      <c r="C6" s="383"/>
      <c r="D6" s="383">
        <v>30</v>
      </c>
      <c r="E6" s="383"/>
      <c r="F6" s="35"/>
      <c r="G6" s="404">
        <f>SUM(O6,W6,AF6,AM6,AV6)</f>
        <v>13232</v>
      </c>
      <c r="H6" s="404"/>
      <c r="I6" s="404"/>
      <c r="J6" s="404"/>
      <c r="K6" s="404"/>
      <c r="L6" s="20"/>
      <c r="M6" s="4"/>
      <c r="N6" s="20"/>
      <c r="O6" s="404">
        <v>977</v>
      </c>
      <c r="P6" s="404"/>
      <c r="Q6" s="404"/>
      <c r="R6" s="404"/>
      <c r="S6" s="404"/>
      <c r="T6" s="4"/>
      <c r="U6" s="20"/>
      <c r="V6" s="20"/>
      <c r="W6" s="404">
        <v>1114</v>
      </c>
      <c r="X6" s="404"/>
      <c r="Y6" s="404"/>
      <c r="Z6" s="404"/>
      <c r="AA6" s="404"/>
      <c r="AB6" s="20"/>
      <c r="AC6" s="4"/>
      <c r="AD6" s="20"/>
      <c r="AE6" s="20"/>
      <c r="AF6" s="404">
        <v>1154</v>
      </c>
      <c r="AG6" s="404"/>
      <c r="AH6" s="404"/>
      <c r="AI6" s="404"/>
      <c r="AJ6" s="22"/>
      <c r="AK6" s="22"/>
      <c r="AL6" s="7"/>
      <c r="AM6" s="404">
        <v>8787</v>
      </c>
      <c r="AN6" s="404"/>
      <c r="AO6" s="404"/>
      <c r="AP6" s="404"/>
      <c r="AQ6" s="404"/>
      <c r="AR6" s="22"/>
      <c r="AS6" s="22"/>
      <c r="AT6" s="7"/>
      <c r="AV6" s="387">
        <v>1200</v>
      </c>
      <c r="AW6" s="387"/>
      <c r="AX6" s="387"/>
      <c r="AY6" s="387"/>
      <c r="AZ6" s="7"/>
    </row>
    <row r="7" spans="1:53" customFormat="1" ht="20.25" customHeight="1" x14ac:dyDescent="0.15">
      <c r="A7" s="383" t="s">
        <v>65</v>
      </c>
      <c r="B7" s="383"/>
      <c r="C7" s="383"/>
      <c r="D7" s="383" t="s">
        <v>659</v>
      </c>
      <c r="E7" s="383"/>
      <c r="F7" s="35"/>
      <c r="G7" s="404">
        <f>SUM(O7,W7,AF7,AM7,AV7)</f>
        <v>9914</v>
      </c>
      <c r="H7" s="404"/>
      <c r="I7" s="404"/>
      <c r="J7" s="404"/>
      <c r="K7" s="404"/>
      <c r="L7" s="20"/>
      <c r="M7" s="4"/>
      <c r="N7" s="20"/>
      <c r="O7" s="404">
        <v>932</v>
      </c>
      <c r="P7" s="404"/>
      <c r="Q7" s="404"/>
      <c r="R7" s="404"/>
      <c r="S7" s="404"/>
      <c r="T7" s="4"/>
      <c r="U7" s="20"/>
      <c r="V7" s="20"/>
      <c r="W7" s="404">
        <v>1045</v>
      </c>
      <c r="X7" s="404"/>
      <c r="Y7" s="404"/>
      <c r="Z7" s="404"/>
      <c r="AA7" s="404"/>
      <c r="AB7" s="20"/>
      <c r="AC7" s="4"/>
      <c r="AD7" s="20"/>
      <c r="AE7" s="20"/>
      <c r="AF7" s="404">
        <v>1245</v>
      </c>
      <c r="AG7" s="404"/>
      <c r="AH7" s="404"/>
      <c r="AI7" s="404"/>
      <c r="AJ7" s="22"/>
      <c r="AK7" s="22"/>
      <c r="AL7" s="7"/>
      <c r="AM7" s="404">
        <v>6502</v>
      </c>
      <c r="AN7" s="404"/>
      <c r="AO7" s="404"/>
      <c r="AP7" s="404"/>
      <c r="AQ7" s="404"/>
      <c r="AR7" s="22"/>
      <c r="AS7" s="22"/>
      <c r="AT7" s="7"/>
      <c r="AV7" s="387">
        <v>190</v>
      </c>
      <c r="AW7" s="387"/>
      <c r="AX7" s="387"/>
      <c r="AY7" s="387"/>
      <c r="AZ7" s="7"/>
    </row>
    <row r="8" spans="1:53" customFormat="1" ht="20.25" customHeight="1" x14ac:dyDescent="0.15">
      <c r="A8" s="383"/>
      <c r="B8" s="383"/>
      <c r="C8" s="383"/>
      <c r="D8" s="383">
        <v>2</v>
      </c>
      <c r="E8" s="383"/>
      <c r="F8" s="35"/>
      <c r="G8" s="404">
        <v>4032</v>
      </c>
      <c r="H8" s="404"/>
      <c r="I8" s="404"/>
      <c r="J8" s="404"/>
      <c r="K8" s="404"/>
      <c r="L8" s="20"/>
      <c r="M8" s="4"/>
      <c r="N8" s="20"/>
      <c r="O8" s="404">
        <v>181</v>
      </c>
      <c r="P8" s="404"/>
      <c r="Q8" s="404"/>
      <c r="R8" s="404"/>
      <c r="S8" s="404"/>
      <c r="T8" s="4"/>
      <c r="U8" s="20"/>
      <c r="V8" s="20"/>
      <c r="W8" s="404">
        <v>176</v>
      </c>
      <c r="X8" s="404"/>
      <c r="Y8" s="404"/>
      <c r="Z8" s="404"/>
      <c r="AA8" s="404"/>
      <c r="AB8" s="20"/>
      <c r="AC8" s="4"/>
      <c r="AD8" s="20"/>
      <c r="AE8" s="20"/>
      <c r="AF8" s="404">
        <v>185</v>
      </c>
      <c r="AG8" s="404"/>
      <c r="AH8" s="404"/>
      <c r="AI8" s="404"/>
      <c r="AJ8" s="22"/>
      <c r="AK8" s="22"/>
      <c r="AL8" s="7"/>
      <c r="AM8" s="404">
        <v>3490</v>
      </c>
      <c r="AN8" s="404"/>
      <c r="AO8" s="404"/>
      <c r="AP8" s="404"/>
      <c r="AQ8" s="404"/>
      <c r="AR8" s="22"/>
      <c r="AS8" s="22"/>
      <c r="AT8" s="7"/>
      <c r="AV8" s="387" t="s">
        <v>424</v>
      </c>
      <c r="AW8" s="387"/>
      <c r="AX8" s="387"/>
      <c r="AY8" s="387"/>
      <c r="AZ8" s="7"/>
    </row>
    <row r="9" spans="1:53" customFormat="1" ht="20.25" customHeight="1" x14ac:dyDescent="0.15">
      <c r="A9" s="383"/>
      <c r="B9" s="383"/>
      <c r="C9" s="383"/>
      <c r="D9" s="383">
        <v>3</v>
      </c>
      <c r="E9" s="383"/>
      <c r="F9" s="35"/>
      <c r="G9" s="404">
        <v>6640</v>
      </c>
      <c r="H9" s="404"/>
      <c r="I9" s="404"/>
      <c r="J9" s="404"/>
      <c r="K9" s="404"/>
      <c r="L9" s="20"/>
      <c r="M9" s="4"/>
      <c r="N9" s="20"/>
      <c r="O9" s="404">
        <v>310</v>
      </c>
      <c r="P9" s="404"/>
      <c r="Q9" s="404"/>
      <c r="R9" s="404"/>
      <c r="S9" s="404"/>
      <c r="T9" s="4"/>
      <c r="U9" s="20"/>
      <c r="V9" s="20"/>
      <c r="W9" s="404">
        <v>169</v>
      </c>
      <c r="X9" s="404"/>
      <c r="Y9" s="404"/>
      <c r="Z9" s="404"/>
      <c r="AA9" s="404"/>
      <c r="AB9" s="20"/>
      <c r="AC9" s="4"/>
      <c r="AD9" s="20"/>
      <c r="AE9" s="20"/>
      <c r="AF9" s="404">
        <v>167</v>
      </c>
      <c r="AG9" s="404"/>
      <c r="AH9" s="404"/>
      <c r="AI9" s="404"/>
      <c r="AJ9" s="22"/>
      <c r="AK9" s="22"/>
      <c r="AL9" s="7"/>
      <c r="AM9" s="404">
        <v>5977</v>
      </c>
      <c r="AN9" s="404"/>
      <c r="AO9" s="404"/>
      <c r="AP9" s="404"/>
      <c r="AQ9" s="404"/>
      <c r="AR9" s="22"/>
      <c r="AS9" s="22"/>
      <c r="AT9" s="7"/>
      <c r="AV9" s="551">
        <v>17</v>
      </c>
      <c r="AW9" s="551"/>
      <c r="AX9" s="551"/>
      <c r="AY9" s="551"/>
      <c r="AZ9" s="7"/>
    </row>
    <row r="10" spans="1:53" customFormat="1" ht="20.25" customHeight="1" x14ac:dyDescent="0.15">
      <c r="A10" s="7"/>
      <c r="B10" s="7"/>
      <c r="C10" s="7"/>
      <c r="D10" s="383">
        <v>4</v>
      </c>
      <c r="E10" s="383"/>
      <c r="F10" s="35"/>
      <c r="G10" s="404">
        <v>10085</v>
      </c>
      <c r="H10" s="404"/>
      <c r="I10" s="404"/>
      <c r="J10" s="404"/>
      <c r="K10" s="404"/>
      <c r="L10" s="20"/>
      <c r="M10" s="4"/>
      <c r="N10" s="20"/>
      <c r="O10" s="404">
        <v>722</v>
      </c>
      <c r="P10" s="404"/>
      <c r="Q10" s="404"/>
      <c r="R10" s="404"/>
      <c r="S10" s="404"/>
      <c r="T10" s="4"/>
      <c r="U10" s="20"/>
      <c r="V10" s="20"/>
      <c r="W10" s="404">
        <v>537</v>
      </c>
      <c r="X10" s="404"/>
      <c r="Y10" s="404"/>
      <c r="Z10" s="404"/>
      <c r="AA10" s="404"/>
      <c r="AB10" s="20"/>
      <c r="AC10" s="4"/>
      <c r="AD10" s="20"/>
      <c r="AE10" s="20"/>
      <c r="AF10" s="404">
        <v>513</v>
      </c>
      <c r="AG10" s="404"/>
      <c r="AH10" s="404"/>
      <c r="AI10" s="404"/>
      <c r="AJ10" s="22"/>
      <c r="AK10" s="22"/>
      <c r="AL10" s="7"/>
      <c r="AM10" s="404">
        <v>8313</v>
      </c>
      <c r="AN10" s="404"/>
      <c r="AO10" s="404"/>
      <c r="AP10" s="404"/>
      <c r="AQ10" s="404"/>
      <c r="AR10" s="22"/>
      <c r="AS10" s="22"/>
      <c r="AT10" s="7"/>
      <c r="AV10" s="387" t="s">
        <v>424</v>
      </c>
      <c r="AW10" s="387"/>
      <c r="AX10" s="387"/>
      <c r="AY10" s="387"/>
      <c r="AZ10" s="7"/>
    </row>
    <row r="11" spans="1:53" customFormat="1" ht="20.25" customHeight="1" x14ac:dyDescent="0.15">
      <c r="A11" s="8"/>
      <c r="B11" s="8"/>
      <c r="C11" s="8"/>
      <c r="D11" s="435">
        <v>5</v>
      </c>
      <c r="E11" s="435"/>
      <c r="F11" s="145"/>
      <c r="G11" s="688">
        <v>10516</v>
      </c>
      <c r="H11" s="688"/>
      <c r="I11" s="688"/>
      <c r="J11" s="688"/>
      <c r="K11" s="688"/>
      <c r="L11" s="368"/>
      <c r="M11" s="321"/>
      <c r="N11" s="368"/>
      <c r="O11" s="688">
        <v>876</v>
      </c>
      <c r="P11" s="688"/>
      <c r="Q11" s="688"/>
      <c r="R11" s="688"/>
      <c r="S11" s="688"/>
      <c r="T11" s="321"/>
      <c r="U11" s="368"/>
      <c r="V11" s="368"/>
      <c r="W11" s="688">
        <v>381</v>
      </c>
      <c r="X11" s="688"/>
      <c r="Y11" s="688"/>
      <c r="Z11" s="688"/>
      <c r="AA11" s="688"/>
      <c r="AB11" s="368"/>
      <c r="AC11" s="321"/>
      <c r="AD11" s="368"/>
      <c r="AE11" s="368"/>
      <c r="AF11" s="688">
        <v>368</v>
      </c>
      <c r="AG11" s="688"/>
      <c r="AH11" s="688"/>
      <c r="AI11" s="688"/>
      <c r="AJ11" s="369"/>
      <c r="AK11" s="369"/>
      <c r="AL11" s="330"/>
      <c r="AM11" s="688">
        <v>8851</v>
      </c>
      <c r="AN11" s="688"/>
      <c r="AO11" s="688"/>
      <c r="AP11" s="688"/>
      <c r="AQ11" s="688"/>
      <c r="AR11" s="369"/>
      <c r="AS11" s="369"/>
      <c r="AT11" s="330"/>
      <c r="AU11" s="150"/>
      <c r="AV11" s="554">
        <v>40</v>
      </c>
      <c r="AW11" s="554"/>
      <c r="AX11" s="554"/>
      <c r="AY11" s="554"/>
      <c r="AZ11" s="7"/>
    </row>
    <row r="12" spans="1:53" customFormat="1" ht="4.5" customHeight="1" x14ac:dyDescent="0.15">
      <c r="A12" s="7"/>
      <c r="B12" s="7"/>
      <c r="C12" s="7"/>
      <c r="D12" s="7"/>
      <c r="E12" s="11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</row>
    <row r="13" spans="1:53" ht="4.5" customHeight="1" x14ac:dyDescent="0.15">
      <c r="A13" s="5"/>
      <c r="B13" s="5"/>
      <c r="C13" s="5"/>
      <c r="D13" s="5"/>
      <c r="E13" s="12"/>
      <c r="F13" s="5"/>
      <c r="G13" s="5"/>
      <c r="H13" s="5"/>
      <c r="AT13" s="5"/>
      <c r="AU13" s="5"/>
      <c r="AV13" s="5"/>
      <c r="AW13" s="5"/>
      <c r="AX13" s="5"/>
      <c r="AY13" s="5"/>
      <c r="AZ13" s="5"/>
      <c r="BA13" s="5"/>
    </row>
    <row r="14" spans="1:53" ht="3.7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7"/>
    </row>
    <row r="15" spans="1:53" ht="13.5" customHeight="1" x14ac:dyDescent="0.15">
      <c r="A15" s="7"/>
      <c r="B15" s="7"/>
      <c r="C15" s="7"/>
      <c r="D15" s="7"/>
      <c r="E15" s="7"/>
      <c r="F15" s="7"/>
      <c r="G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N15" s="36"/>
      <c r="AO15" s="36"/>
      <c r="AP15" s="379" t="s">
        <v>450</v>
      </c>
      <c r="AQ15" s="379"/>
      <c r="AR15" s="379"/>
      <c r="AS15" s="379"/>
      <c r="AT15" s="379"/>
      <c r="AU15" s="379"/>
      <c r="AV15" s="379"/>
      <c r="AW15" s="379"/>
      <c r="AX15" s="379"/>
      <c r="AY15" s="379"/>
      <c r="AZ15" s="379"/>
      <c r="BA15" s="379"/>
    </row>
    <row r="17" spans="1:53" ht="14.25" x14ac:dyDescent="0.15">
      <c r="A17" s="130" t="s">
        <v>664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W17" s="2" t="s">
        <v>135</v>
      </c>
    </row>
    <row r="18" spans="1:53" ht="9.75" customHeight="1" x14ac:dyDescent="0.15"/>
    <row r="19" spans="1:53" ht="13.5" customHeight="1" x14ac:dyDescent="0.15">
      <c r="A19" s="469" t="s">
        <v>386</v>
      </c>
      <c r="B19" s="469"/>
      <c r="C19" s="469"/>
      <c r="D19" s="469"/>
      <c r="E19" s="469"/>
      <c r="F19" s="469"/>
      <c r="G19" s="470"/>
      <c r="H19" s="493" t="s">
        <v>229</v>
      </c>
      <c r="I19" s="469"/>
      <c r="J19" s="469"/>
      <c r="K19" s="469"/>
      <c r="L19" s="469"/>
      <c r="M19" s="469"/>
      <c r="N19" s="469"/>
      <c r="O19" s="469"/>
      <c r="P19" s="469"/>
      <c r="Q19" s="469"/>
      <c r="R19" s="469"/>
      <c r="S19" s="470"/>
      <c r="T19" s="493" t="s">
        <v>467</v>
      </c>
      <c r="U19" s="469"/>
      <c r="V19" s="469"/>
      <c r="W19" s="469"/>
      <c r="X19" s="469"/>
      <c r="Y19" s="469"/>
      <c r="Z19" s="469"/>
      <c r="AA19" s="469"/>
      <c r="AB19" s="469"/>
      <c r="AC19" s="469"/>
      <c r="AD19" s="469"/>
      <c r="AE19" s="470"/>
      <c r="AF19" s="493" t="s">
        <v>468</v>
      </c>
      <c r="AG19" s="469"/>
      <c r="AH19" s="469"/>
      <c r="AI19" s="469"/>
      <c r="AJ19" s="469"/>
      <c r="AK19" s="469"/>
      <c r="AL19" s="469"/>
      <c r="AM19" s="469"/>
      <c r="AN19" s="469"/>
      <c r="AO19" s="469"/>
      <c r="AP19" s="469"/>
      <c r="AQ19" s="469"/>
      <c r="AR19" s="469"/>
      <c r="AS19" s="469"/>
      <c r="AT19" s="469"/>
      <c r="AU19" s="469"/>
      <c r="AV19" s="469"/>
      <c r="AW19" s="469"/>
      <c r="AX19" s="469"/>
      <c r="AY19" s="469"/>
      <c r="AZ19" s="469"/>
      <c r="BA19" s="469"/>
    </row>
    <row r="20" spans="1:53" ht="13.5" customHeight="1" x14ac:dyDescent="0.15">
      <c r="A20" s="471"/>
      <c r="B20" s="471"/>
      <c r="C20" s="471"/>
      <c r="D20" s="471"/>
      <c r="E20" s="471"/>
      <c r="F20" s="471"/>
      <c r="G20" s="472"/>
      <c r="H20" s="494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2"/>
      <c r="T20" s="494"/>
      <c r="U20" s="471"/>
      <c r="V20" s="471"/>
      <c r="W20" s="471"/>
      <c r="X20" s="471"/>
      <c r="Y20" s="471"/>
      <c r="Z20" s="471"/>
      <c r="AA20" s="471"/>
      <c r="AB20" s="471"/>
      <c r="AC20" s="471"/>
      <c r="AD20" s="471"/>
      <c r="AE20" s="472"/>
      <c r="AF20" s="401" t="s">
        <v>276</v>
      </c>
      <c r="AG20" s="402"/>
      <c r="AH20" s="402"/>
      <c r="AI20" s="402"/>
      <c r="AJ20" s="402"/>
      <c r="AK20" s="402"/>
      <c r="AL20" s="402"/>
      <c r="AM20" s="402"/>
      <c r="AN20" s="402"/>
      <c r="AO20" s="402"/>
      <c r="AP20" s="403"/>
      <c r="AQ20" s="401" t="s">
        <v>384</v>
      </c>
      <c r="AR20" s="402"/>
      <c r="AS20" s="402"/>
      <c r="AT20" s="402"/>
      <c r="AU20" s="402"/>
      <c r="AV20" s="402"/>
      <c r="AW20" s="402"/>
      <c r="AX20" s="402"/>
      <c r="AY20" s="402"/>
      <c r="AZ20" s="402"/>
      <c r="BA20" s="402"/>
    </row>
    <row r="21" spans="1:53" ht="6" customHeight="1" x14ac:dyDescent="0.15">
      <c r="A21" s="8"/>
      <c r="B21" s="8"/>
      <c r="C21" s="8"/>
      <c r="D21" s="8"/>
      <c r="E21" s="8"/>
      <c r="F21" s="8"/>
      <c r="G21" s="30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ht="20.25" customHeight="1" x14ac:dyDescent="0.15">
      <c r="A22" s="383" t="s">
        <v>661</v>
      </c>
      <c r="B22" s="383"/>
      <c r="C22" s="383"/>
      <c r="D22" s="383"/>
      <c r="E22" s="383" t="s">
        <v>659</v>
      </c>
      <c r="F22" s="383"/>
      <c r="G22" s="11"/>
      <c r="H22" s="7"/>
      <c r="I22" s="7"/>
      <c r="J22" s="22"/>
      <c r="K22" s="385">
        <v>307</v>
      </c>
      <c r="L22" s="385"/>
      <c r="M22" s="385"/>
      <c r="N22" s="385"/>
      <c r="O22" s="385"/>
      <c r="P22" s="385"/>
      <c r="Q22" s="22"/>
      <c r="R22" s="22"/>
      <c r="S22" s="7"/>
      <c r="T22" s="7"/>
      <c r="U22" s="7"/>
      <c r="V22" s="618">
        <v>23758</v>
      </c>
      <c r="W22" s="618"/>
      <c r="X22" s="618"/>
      <c r="Y22" s="618"/>
      <c r="Z22" s="618"/>
      <c r="AA22" s="618"/>
      <c r="AB22" s="140"/>
      <c r="AC22" s="140"/>
      <c r="AD22" s="148"/>
      <c r="AE22" s="7"/>
      <c r="AF22" s="7"/>
      <c r="AG22" s="7"/>
      <c r="AH22" s="618">
        <v>1478</v>
      </c>
      <c r="AI22" s="618"/>
      <c r="AJ22" s="618"/>
      <c r="AK22" s="618"/>
      <c r="AL22" s="618"/>
      <c r="AM22" s="618"/>
      <c r="AN22" s="140"/>
      <c r="AO22" s="140"/>
      <c r="AP22" s="7"/>
      <c r="AQ22" s="7"/>
      <c r="AR22" s="7"/>
      <c r="AS22" s="387" t="s">
        <v>424</v>
      </c>
      <c r="AT22" s="387"/>
      <c r="AU22" s="387"/>
      <c r="AV22" s="387"/>
      <c r="AW22" s="387"/>
      <c r="AX22" s="7"/>
      <c r="AY22" s="7"/>
      <c r="AZ22" s="7"/>
      <c r="BA22" s="123"/>
    </row>
    <row r="23" spans="1:53" ht="20.25" customHeight="1" x14ac:dyDescent="0.15">
      <c r="A23" s="383"/>
      <c r="B23" s="383"/>
      <c r="C23" s="383"/>
      <c r="D23" s="383"/>
      <c r="E23" s="393">
        <v>2</v>
      </c>
      <c r="F23" s="393"/>
      <c r="G23" s="11"/>
      <c r="H23" s="7"/>
      <c r="I23" s="7"/>
      <c r="J23" s="22"/>
      <c r="K23" s="385">
        <v>248</v>
      </c>
      <c r="L23" s="385"/>
      <c r="M23" s="385"/>
      <c r="N23" s="385"/>
      <c r="O23" s="385"/>
      <c r="P23" s="385"/>
      <c r="Q23" s="22"/>
      <c r="R23" s="22"/>
      <c r="S23" s="7"/>
      <c r="T23" s="7"/>
      <c r="U23" s="7"/>
      <c r="V23" s="618">
        <v>8412</v>
      </c>
      <c r="W23" s="618"/>
      <c r="X23" s="618"/>
      <c r="Y23" s="618"/>
      <c r="Z23" s="618"/>
      <c r="AA23" s="618"/>
      <c r="AB23" s="140"/>
      <c r="AC23" s="140"/>
      <c r="AD23" s="148"/>
      <c r="AE23" s="7"/>
      <c r="AF23" s="7"/>
      <c r="AG23" s="7"/>
      <c r="AH23" s="618">
        <v>554</v>
      </c>
      <c r="AI23" s="618"/>
      <c r="AJ23" s="618"/>
      <c r="AK23" s="618"/>
      <c r="AL23" s="618"/>
      <c r="AM23" s="618"/>
      <c r="AN23" s="140"/>
      <c r="AO23" s="140"/>
      <c r="AP23" s="7"/>
      <c r="AQ23" s="7"/>
      <c r="AR23" s="7"/>
      <c r="AS23" s="387">
        <v>10</v>
      </c>
      <c r="AT23" s="387"/>
      <c r="AU23" s="387"/>
      <c r="AV23" s="387"/>
      <c r="AW23" s="387"/>
      <c r="AX23" s="7"/>
      <c r="AY23" s="7"/>
      <c r="AZ23" s="7"/>
      <c r="BA23" s="123"/>
    </row>
    <row r="24" spans="1:53" ht="20.25" customHeight="1" x14ac:dyDescent="0.15">
      <c r="A24" s="383"/>
      <c r="B24" s="383"/>
      <c r="C24" s="383"/>
      <c r="D24" s="383"/>
      <c r="E24" s="393">
        <v>3</v>
      </c>
      <c r="F24" s="393"/>
      <c r="G24" s="11"/>
      <c r="H24" s="7"/>
      <c r="I24" s="7"/>
      <c r="J24" s="22"/>
      <c r="K24" s="385">
        <v>307</v>
      </c>
      <c r="L24" s="385"/>
      <c r="M24" s="385"/>
      <c r="N24" s="385"/>
      <c r="O24" s="385"/>
      <c r="P24" s="385"/>
      <c r="Q24" s="22"/>
      <c r="R24" s="22"/>
      <c r="S24" s="7"/>
      <c r="T24" s="7"/>
      <c r="U24" s="7"/>
      <c r="V24" s="618">
        <v>12427</v>
      </c>
      <c r="W24" s="618"/>
      <c r="X24" s="618"/>
      <c r="Y24" s="618"/>
      <c r="Z24" s="618"/>
      <c r="AA24" s="618"/>
      <c r="AB24" s="140"/>
      <c r="AC24" s="140"/>
      <c r="AD24" s="148"/>
      <c r="AE24" s="7"/>
      <c r="AF24" s="7"/>
      <c r="AG24" s="7"/>
      <c r="AH24" s="618">
        <v>950</v>
      </c>
      <c r="AI24" s="618"/>
      <c r="AJ24" s="618"/>
      <c r="AK24" s="618"/>
      <c r="AL24" s="618"/>
      <c r="AM24" s="618"/>
      <c r="AN24" s="140"/>
      <c r="AO24" s="140"/>
      <c r="AP24" s="7"/>
      <c r="AQ24" s="7"/>
      <c r="AR24" s="7"/>
      <c r="AS24" s="387">
        <v>40</v>
      </c>
      <c r="AT24" s="387"/>
      <c r="AU24" s="387"/>
      <c r="AV24" s="387"/>
      <c r="AW24" s="387"/>
      <c r="AX24" s="7"/>
      <c r="AY24" s="7"/>
      <c r="AZ24" s="7"/>
      <c r="BA24" s="123"/>
    </row>
    <row r="25" spans="1:53" ht="20.25" customHeight="1" x14ac:dyDescent="0.15">
      <c r="E25" s="393">
        <v>4</v>
      </c>
      <c r="F25" s="393"/>
      <c r="G25" s="11"/>
      <c r="H25" s="7"/>
      <c r="I25" s="7"/>
      <c r="J25" s="22"/>
      <c r="K25" s="689">
        <v>306</v>
      </c>
      <c r="L25" s="689"/>
      <c r="M25" s="689"/>
      <c r="N25" s="689"/>
      <c r="O25" s="689"/>
      <c r="P25" s="689"/>
      <c r="Q25" s="327"/>
      <c r="R25" s="327"/>
      <c r="S25" s="330"/>
      <c r="T25" s="330"/>
      <c r="U25" s="330"/>
      <c r="V25" s="690">
        <v>17226</v>
      </c>
      <c r="W25" s="690"/>
      <c r="X25" s="690"/>
      <c r="Y25" s="690"/>
      <c r="Z25" s="690"/>
      <c r="AA25" s="690"/>
      <c r="AB25" s="334"/>
      <c r="AC25" s="334"/>
      <c r="AD25" s="149"/>
      <c r="AE25" s="330"/>
      <c r="AF25" s="330"/>
      <c r="AG25" s="330"/>
      <c r="AH25" s="690">
        <v>750</v>
      </c>
      <c r="AI25" s="690"/>
      <c r="AJ25" s="690"/>
      <c r="AK25" s="690"/>
      <c r="AL25" s="690"/>
      <c r="AM25" s="690"/>
      <c r="AN25" s="334"/>
      <c r="AO25" s="334"/>
      <c r="AP25" s="330"/>
      <c r="AQ25" s="330"/>
      <c r="AR25" s="330"/>
      <c r="AS25" s="446">
        <v>200</v>
      </c>
      <c r="AT25" s="446"/>
      <c r="AU25" s="446"/>
      <c r="AV25" s="446"/>
      <c r="AW25" s="446"/>
      <c r="AX25" s="7"/>
      <c r="AY25" s="7"/>
      <c r="AZ25" s="7"/>
      <c r="BA25" s="123"/>
    </row>
    <row r="26" spans="1:53" ht="20.25" customHeight="1" x14ac:dyDescent="0.15">
      <c r="A26" s="8"/>
      <c r="B26" s="8"/>
      <c r="C26" s="8"/>
      <c r="D26" s="8"/>
      <c r="E26" s="691">
        <v>5</v>
      </c>
      <c r="F26" s="691"/>
      <c r="G26" s="127"/>
      <c r="H26" s="126"/>
      <c r="I26" s="126"/>
      <c r="J26" s="146"/>
      <c r="K26" s="689">
        <v>308</v>
      </c>
      <c r="L26" s="689"/>
      <c r="M26" s="689"/>
      <c r="N26" s="689"/>
      <c r="O26" s="689"/>
      <c r="P26" s="689"/>
      <c r="Q26" s="369"/>
      <c r="R26" s="369"/>
      <c r="S26" s="330"/>
      <c r="T26" s="330"/>
      <c r="U26" s="330"/>
      <c r="V26" s="692">
        <v>20829</v>
      </c>
      <c r="W26" s="692"/>
      <c r="X26" s="692"/>
      <c r="Y26" s="692"/>
      <c r="Z26" s="692"/>
      <c r="AA26" s="692"/>
      <c r="AB26" s="334"/>
      <c r="AC26" s="334"/>
      <c r="AD26" s="149"/>
      <c r="AE26" s="330"/>
      <c r="AF26" s="330"/>
      <c r="AG26" s="330"/>
      <c r="AH26" s="690">
        <v>1370</v>
      </c>
      <c r="AI26" s="690"/>
      <c r="AJ26" s="690"/>
      <c r="AK26" s="690"/>
      <c r="AL26" s="690"/>
      <c r="AM26" s="690"/>
      <c r="AN26" s="334"/>
      <c r="AO26" s="334"/>
      <c r="AP26" s="330"/>
      <c r="AQ26" s="330"/>
      <c r="AR26" s="330"/>
      <c r="AS26" s="446">
        <v>440</v>
      </c>
      <c r="AT26" s="446"/>
      <c r="AU26" s="446"/>
      <c r="AV26" s="446"/>
      <c r="AW26" s="446"/>
      <c r="AX26" s="7"/>
      <c r="AY26" s="7"/>
      <c r="AZ26" s="7"/>
      <c r="BA26" s="123"/>
    </row>
    <row r="27" spans="1:53" ht="3.75" customHeight="1" x14ac:dyDescent="0.15">
      <c r="A27" s="5"/>
      <c r="B27" s="5"/>
      <c r="C27" s="5"/>
      <c r="D27" s="5"/>
      <c r="E27" s="5"/>
      <c r="F27" s="5"/>
      <c r="G27" s="12"/>
      <c r="H27" s="5"/>
      <c r="I27" s="5"/>
      <c r="J27" s="5"/>
      <c r="K27" s="5"/>
      <c r="L27" s="147"/>
      <c r="M27" s="147"/>
      <c r="N27" s="147"/>
      <c r="O27" s="147"/>
      <c r="P27" s="147"/>
      <c r="Q27" s="147"/>
      <c r="R27" s="147"/>
      <c r="S27" s="147"/>
      <c r="T27" s="147"/>
      <c r="U27" s="5"/>
      <c r="V27" s="5"/>
      <c r="W27" s="5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147"/>
      <c r="AT27" s="147"/>
      <c r="AU27" s="147"/>
      <c r="AV27" s="147"/>
      <c r="AW27" s="147"/>
      <c r="AX27" s="147"/>
      <c r="AY27" s="147"/>
      <c r="AZ27" s="147"/>
      <c r="BA27" s="147"/>
    </row>
    <row r="28" spans="1:53" ht="6.75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123"/>
    </row>
    <row r="29" spans="1:53" ht="13.5" x14ac:dyDescent="0.15">
      <c r="A29" s="7"/>
      <c r="B29" s="7"/>
      <c r="C29" s="7"/>
      <c r="D29" s="7"/>
      <c r="E29" s="123"/>
      <c r="F29" s="123"/>
      <c r="G29" s="123"/>
      <c r="H29" s="123"/>
      <c r="I29" s="12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123"/>
      <c r="AG29" s="123"/>
      <c r="AH29" s="36"/>
      <c r="AI29" s="36"/>
      <c r="AJ29" s="123"/>
      <c r="AK29" s="123"/>
      <c r="AL29" s="123"/>
      <c r="AM29" s="123"/>
      <c r="AN29" s="123"/>
      <c r="AO29" s="123"/>
      <c r="AP29" s="379" t="s">
        <v>6</v>
      </c>
      <c r="AQ29" s="379"/>
      <c r="AR29" s="379"/>
      <c r="AS29" s="379"/>
      <c r="AT29" s="379"/>
      <c r="AU29" s="379"/>
      <c r="AV29" s="379"/>
      <c r="AW29" s="379"/>
      <c r="AX29" s="379"/>
      <c r="AY29" s="379"/>
      <c r="AZ29" s="379"/>
      <c r="BA29" s="379"/>
    </row>
    <row r="30" spans="1:53" ht="13.5" x14ac:dyDescent="0.15">
      <c r="A30" s="7"/>
      <c r="B30" s="7"/>
      <c r="C30" s="7"/>
      <c r="D30" s="7"/>
      <c r="E30" s="123"/>
      <c r="F30" s="123"/>
      <c r="G30" s="123"/>
      <c r="H30" s="123"/>
      <c r="I30" s="123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123"/>
      <c r="AG30" s="123"/>
      <c r="AH30" s="36"/>
      <c r="AI30" s="36"/>
      <c r="AJ30" s="123"/>
      <c r="AK30" s="123"/>
      <c r="AL30" s="123"/>
      <c r="AM30" s="123"/>
      <c r="AN30" s="123"/>
      <c r="AO30" s="123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</row>
    <row r="31" spans="1:53" ht="14.25" x14ac:dyDescent="0.15">
      <c r="A31" s="130" t="s">
        <v>674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W31" s="2" t="s">
        <v>135</v>
      </c>
    </row>
    <row r="32" spans="1:53" ht="9.75" customHeight="1" x14ac:dyDescent="0.15"/>
    <row r="33" spans="1:53" ht="13.5" customHeight="1" x14ac:dyDescent="0.15">
      <c r="A33" s="469" t="s">
        <v>386</v>
      </c>
      <c r="B33" s="469"/>
      <c r="C33" s="469"/>
      <c r="D33" s="469"/>
      <c r="E33" s="469"/>
      <c r="F33" s="469"/>
      <c r="G33" s="470"/>
      <c r="H33" s="493" t="s">
        <v>229</v>
      </c>
      <c r="I33" s="469"/>
      <c r="J33" s="469"/>
      <c r="K33" s="469"/>
      <c r="L33" s="469"/>
      <c r="M33" s="469"/>
      <c r="N33" s="469"/>
      <c r="O33" s="469"/>
      <c r="P33" s="469"/>
      <c r="Q33" s="469"/>
      <c r="R33" s="469"/>
      <c r="S33" s="470"/>
      <c r="T33" s="493" t="s">
        <v>467</v>
      </c>
      <c r="U33" s="469"/>
      <c r="V33" s="469"/>
      <c r="W33" s="469"/>
      <c r="X33" s="469"/>
      <c r="Y33" s="469"/>
      <c r="Z33" s="469"/>
      <c r="AA33" s="469"/>
      <c r="AB33" s="469"/>
      <c r="AC33" s="469"/>
      <c r="AD33" s="469"/>
      <c r="AE33" s="470"/>
      <c r="AF33" s="493" t="s">
        <v>468</v>
      </c>
      <c r="AG33" s="469"/>
      <c r="AH33" s="469"/>
      <c r="AI33" s="469"/>
      <c r="AJ33" s="469"/>
      <c r="AK33" s="469"/>
      <c r="AL33" s="469"/>
      <c r="AM33" s="469"/>
      <c r="AN33" s="469"/>
      <c r="AO33" s="469"/>
      <c r="AP33" s="469"/>
      <c r="AQ33" s="469"/>
      <c r="AR33" s="469"/>
      <c r="AS33" s="469"/>
      <c r="AT33" s="469"/>
      <c r="AU33" s="469"/>
      <c r="AV33" s="469"/>
      <c r="AW33" s="469"/>
      <c r="AX33" s="469"/>
      <c r="AY33" s="469"/>
      <c r="AZ33" s="469"/>
      <c r="BA33" s="469"/>
    </row>
    <row r="34" spans="1:53" ht="13.5" customHeight="1" x14ac:dyDescent="0.15">
      <c r="A34" s="471"/>
      <c r="B34" s="471"/>
      <c r="C34" s="471"/>
      <c r="D34" s="471"/>
      <c r="E34" s="471"/>
      <c r="F34" s="471"/>
      <c r="G34" s="472"/>
      <c r="H34" s="494"/>
      <c r="I34" s="471"/>
      <c r="J34" s="471"/>
      <c r="K34" s="471"/>
      <c r="L34" s="471"/>
      <c r="M34" s="471"/>
      <c r="N34" s="471"/>
      <c r="O34" s="471"/>
      <c r="P34" s="471"/>
      <c r="Q34" s="471"/>
      <c r="R34" s="471"/>
      <c r="S34" s="472"/>
      <c r="T34" s="494"/>
      <c r="U34" s="471"/>
      <c r="V34" s="471"/>
      <c r="W34" s="471"/>
      <c r="X34" s="471"/>
      <c r="Y34" s="471"/>
      <c r="Z34" s="471"/>
      <c r="AA34" s="471"/>
      <c r="AB34" s="471"/>
      <c r="AC34" s="471"/>
      <c r="AD34" s="471"/>
      <c r="AE34" s="472"/>
      <c r="AF34" s="401" t="s">
        <v>673</v>
      </c>
      <c r="AG34" s="402"/>
      <c r="AH34" s="402"/>
      <c r="AI34" s="402"/>
      <c r="AJ34" s="402"/>
      <c r="AK34" s="402"/>
      <c r="AL34" s="402"/>
      <c r="AM34" s="402"/>
      <c r="AN34" s="402"/>
      <c r="AO34" s="402"/>
      <c r="AP34" s="403"/>
      <c r="AQ34" s="401" t="s">
        <v>61</v>
      </c>
      <c r="AR34" s="402"/>
      <c r="AS34" s="402"/>
      <c r="AT34" s="402"/>
      <c r="AU34" s="402"/>
      <c r="AV34" s="402"/>
      <c r="AW34" s="402"/>
      <c r="AX34" s="402"/>
      <c r="AY34" s="402"/>
      <c r="AZ34" s="402"/>
      <c r="BA34" s="402"/>
    </row>
    <row r="35" spans="1:53" ht="6" customHeight="1" x14ac:dyDescent="0.15">
      <c r="A35" s="8"/>
      <c r="B35" s="8"/>
      <c r="C35" s="8"/>
      <c r="D35" s="8"/>
      <c r="E35" s="8"/>
      <c r="F35" s="8"/>
      <c r="G35" s="3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</row>
    <row r="36" spans="1:53" ht="20.25" customHeight="1" x14ac:dyDescent="0.15">
      <c r="A36" s="383" t="s">
        <v>65</v>
      </c>
      <c r="B36" s="383"/>
      <c r="C36" s="383"/>
      <c r="D36" s="383"/>
      <c r="E36" s="383">
        <v>4</v>
      </c>
      <c r="F36" s="383"/>
      <c r="G36" s="11"/>
      <c r="H36" s="7"/>
      <c r="I36" s="7"/>
      <c r="J36" s="22"/>
      <c r="K36" s="385">
        <v>345</v>
      </c>
      <c r="L36" s="385"/>
      <c r="M36" s="385"/>
      <c r="N36" s="385"/>
      <c r="O36" s="385"/>
      <c r="P36" s="385"/>
      <c r="Q36" s="22"/>
      <c r="R36" s="22"/>
      <c r="S36" s="7"/>
      <c r="T36" s="7"/>
      <c r="U36" s="7"/>
      <c r="V36" s="618">
        <v>16810</v>
      </c>
      <c r="W36" s="618"/>
      <c r="X36" s="618"/>
      <c r="Y36" s="618"/>
      <c r="Z36" s="618"/>
      <c r="AA36" s="618"/>
      <c r="AB36" s="140"/>
      <c r="AC36" s="140"/>
      <c r="AD36" s="148"/>
      <c r="AE36" s="7"/>
      <c r="AF36" s="7"/>
      <c r="AG36" s="7"/>
      <c r="AH36" s="618">
        <f>1250+111</f>
        <v>1361</v>
      </c>
      <c r="AI36" s="618"/>
      <c r="AJ36" s="618"/>
      <c r="AK36" s="618"/>
      <c r="AL36" s="618"/>
      <c r="AM36" s="618"/>
      <c r="AN36" s="140"/>
      <c r="AO36" s="140"/>
      <c r="AP36" s="7"/>
      <c r="AQ36" s="7"/>
      <c r="AR36" s="7"/>
      <c r="AS36" s="387">
        <v>133</v>
      </c>
      <c r="AT36" s="387"/>
      <c r="AU36" s="387"/>
      <c r="AV36" s="387"/>
      <c r="AW36" s="387"/>
      <c r="AX36" s="7"/>
      <c r="AY36" s="7"/>
      <c r="AZ36" s="7"/>
      <c r="BA36" s="123"/>
    </row>
    <row r="37" spans="1:53" ht="20.25" customHeight="1" x14ac:dyDescent="0.15">
      <c r="A37" s="383"/>
      <c r="B37" s="383"/>
      <c r="C37" s="383"/>
      <c r="D37" s="383"/>
      <c r="E37" s="393">
        <v>5</v>
      </c>
      <c r="F37" s="393"/>
      <c r="G37" s="11"/>
      <c r="H37" s="7"/>
      <c r="I37" s="7"/>
      <c r="J37" s="22"/>
      <c r="K37" s="689">
        <v>346</v>
      </c>
      <c r="L37" s="689"/>
      <c r="M37" s="689"/>
      <c r="N37" s="689"/>
      <c r="O37" s="689"/>
      <c r="P37" s="689"/>
      <c r="Q37" s="369"/>
      <c r="R37" s="369"/>
      <c r="S37" s="330"/>
      <c r="T37" s="330"/>
      <c r="U37" s="330"/>
      <c r="V37" s="690">
        <v>16980</v>
      </c>
      <c r="W37" s="690"/>
      <c r="X37" s="690"/>
      <c r="Y37" s="690"/>
      <c r="Z37" s="690"/>
      <c r="AA37" s="690"/>
      <c r="AB37" s="334"/>
      <c r="AC37" s="334"/>
      <c r="AD37" s="149"/>
      <c r="AE37" s="330"/>
      <c r="AF37" s="330"/>
      <c r="AG37" s="330"/>
      <c r="AH37" s="690">
        <v>1035</v>
      </c>
      <c r="AI37" s="690"/>
      <c r="AJ37" s="690"/>
      <c r="AK37" s="690"/>
      <c r="AL37" s="690"/>
      <c r="AM37" s="690"/>
      <c r="AN37" s="334"/>
      <c r="AO37" s="334"/>
      <c r="AP37" s="330"/>
      <c r="AQ37" s="330"/>
      <c r="AR37" s="330"/>
      <c r="AS37" s="446">
        <v>88</v>
      </c>
      <c r="AT37" s="446"/>
      <c r="AU37" s="446"/>
      <c r="AV37" s="446"/>
      <c r="AW37" s="446"/>
      <c r="AX37" s="7"/>
      <c r="AY37" s="7"/>
      <c r="AZ37" s="7"/>
      <c r="BA37" s="123"/>
    </row>
    <row r="38" spans="1:53" ht="20.25" customHeight="1" x14ac:dyDescent="0.15">
      <c r="A38" s="7"/>
      <c r="B38" s="7"/>
      <c r="C38" s="7"/>
      <c r="D38" s="7"/>
      <c r="E38" s="393"/>
      <c r="F38" s="393"/>
      <c r="G38" s="11"/>
      <c r="H38" s="7"/>
      <c r="I38" s="7"/>
      <c r="J38" s="22"/>
      <c r="K38" s="385"/>
      <c r="L38" s="385"/>
      <c r="M38" s="385"/>
      <c r="N38" s="385"/>
      <c r="O38" s="385"/>
      <c r="P38" s="385"/>
      <c r="Q38" s="22"/>
      <c r="R38" s="22"/>
      <c r="S38" s="7"/>
      <c r="T38" s="7"/>
      <c r="U38" s="7"/>
      <c r="V38" s="618"/>
      <c r="W38" s="618"/>
      <c r="X38" s="618"/>
      <c r="Y38" s="618"/>
      <c r="Z38" s="618"/>
      <c r="AA38" s="618"/>
      <c r="AB38" s="140"/>
      <c r="AC38" s="140"/>
      <c r="AD38" s="148"/>
      <c r="AE38" s="7"/>
      <c r="AF38" s="7"/>
      <c r="AG38" s="7"/>
      <c r="AH38" s="618"/>
      <c r="AI38" s="618"/>
      <c r="AJ38" s="618"/>
      <c r="AK38" s="618"/>
      <c r="AL38" s="618"/>
      <c r="AM38" s="618"/>
      <c r="AN38" s="140"/>
      <c r="AO38" s="140"/>
      <c r="AP38" s="7"/>
      <c r="AQ38" s="7"/>
      <c r="AR38" s="7"/>
      <c r="AS38" s="387"/>
      <c r="AT38" s="387"/>
      <c r="AU38" s="387"/>
      <c r="AV38" s="387"/>
      <c r="AW38" s="387"/>
      <c r="AX38" s="7"/>
      <c r="AY38" s="7"/>
      <c r="AZ38" s="7"/>
      <c r="BA38" s="123"/>
    </row>
    <row r="39" spans="1:53" ht="20.25" customHeight="1" x14ac:dyDescent="0.15">
      <c r="E39" s="393"/>
      <c r="F39" s="393"/>
      <c r="G39" s="11"/>
      <c r="H39" s="7"/>
      <c r="I39" s="7"/>
      <c r="J39" s="22"/>
      <c r="K39" s="385"/>
      <c r="L39" s="385"/>
      <c r="M39" s="385"/>
      <c r="N39" s="385"/>
      <c r="O39" s="385"/>
      <c r="P39" s="385"/>
      <c r="Q39" s="22"/>
      <c r="R39" s="22"/>
      <c r="S39" s="7"/>
      <c r="T39" s="7"/>
      <c r="U39" s="7"/>
      <c r="V39" s="618"/>
      <c r="W39" s="618"/>
      <c r="X39" s="618"/>
      <c r="Y39" s="618"/>
      <c r="Z39" s="618"/>
      <c r="AA39" s="618"/>
      <c r="AB39" s="140"/>
      <c r="AC39" s="140"/>
      <c r="AD39" s="148"/>
      <c r="AE39" s="7"/>
      <c r="AF39" s="7"/>
      <c r="AG39" s="7"/>
      <c r="AH39" s="618"/>
      <c r="AI39" s="618"/>
      <c r="AJ39" s="618"/>
      <c r="AK39" s="618"/>
      <c r="AL39" s="618"/>
      <c r="AM39" s="618"/>
      <c r="AN39" s="140"/>
      <c r="AO39" s="140"/>
      <c r="AP39" s="7"/>
      <c r="AQ39" s="7"/>
      <c r="AR39" s="7"/>
      <c r="AS39" s="387"/>
      <c r="AT39" s="387"/>
      <c r="AU39" s="387"/>
      <c r="AV39" s="387"/>
      <c r="AW39" s="387"/>
      <c r="AX39" s="7"/>
      <c r="AY39" s="7"/>
      <c r="AZ39" s="7"/>
      <c r="BA39" s="123"/>
    </row>
    <row r="40" spans="1:53" ht="20.25" customHeight="1" x14ac:dyDescent="0.15">
      <c r="A40" s="8"/>
      <c r="B40" s="8"/>
      <c r="C40" s="8"/>
      <c r="D40" s="8"/>
      <c r="E40" s="693"/>
      <c r="F40" s="693"/>
      <c r="G40" s="11"/>
      <c r="H40" s="7"/>
      <c r="I40" s="7"/>
      <c r="J40" s="22"/>
      <c r="K40" s="385"/>
      <c r="L40" s="385"/>
      <c r="M40" s="385"/>
      <c r="N40" s="385"/>
      <c r="O40" s="385"/>
      <c r="P40" s="385"/>
      <c r="Q40" s="22"/>
      <c r="R40" s="22"/>
      <c r="S40" s="7"/>
      <c r="T40" s="7"/>
      <c r="U40" s="7"/>
      <c r="V40" s="694"/>
      <c r="W40" s="694"/>
      <c r="X40" s="694"/>
      <c r="Y40" s="694"/>
      <c r="Z40" s="694"/>
      <c r="AA40" s="694"/>
      <c r="AB40" s="140"/>
      <c r="AC40" s="140"/>
      <c r="AD40" s="148"/>
      <c r="AE40" s="7"/>
      <c r="AF40" s="7"/>
      <c r="AG40" s="7"/>
      <c r="AH40" s="618"/>
      <c r="AI40" s="618"/>
      <c r="AJ40" s="618"/>
      <c r="AK40" s="618"/>
      <c r="AL40" s="618"/>
      <c r="AM40" s="618"/>
      <c r="AN40" s="140"/>
      <c r="AO40" s="140"/>
      <c r="AP40" s="7"/>
      <c r="AQ40" s="7"/>
      <c r="AR40" s="7"/>
      <c r="AS40" s="387"/>
      <c r="AT40" s="387"/>
      <c r="AU40" s="387"/>
      <c r="AV40" s="387"/>
      <c r="AW40" s="387"/>
      <c r="AX40" s="7"/>
      <c r="AY40" s="7"/>
      <c r="AZ40" s="7"/>
      <c r="BA40" s="123"/>
    </row>
    <row r="41" spans="1:53" ht="3.75" customHeight="1" x14ac:dyDescent="0.15">
      <c r="A41" s="5"/>
      <c r="B41" s="5"/>
      <c r="C41" s="5"/>
      <c r="D41" s="5"/>
      <c r="E41" s="5"/>
      <c r="F41" s="5"/>
      <c r="G41" s="12"/>
      <c r="H41" s="5"/>
      <c r="I41" s="5"/>
      <c r="J41" s="5"/>
      <c r="K41" s="5"/>
      <c r="L41" s="147"/>
      <c r="M41" s="147"/>
      <c r="N41" s="147"/>
      <c r="O41" s="147"/>
      <c r="P41" s="147"/>
      <c r="Q41" s="147"/>
      <c r="R41" s="147"/>
      <c r="S41" s="147"/>
      <c r="T41" s="147"/>
      <c r="U41" s="5"/>
      <c r="V41" s="5"/>
      <c r="W41" s="5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147"/>
      <c r="AT41" s="147"/>
      <c r="AU41" s="147"/>
      <c r="AV41" s="147"/>
      <c r="AW41" s="147"/>
      <c r="AX41" s="147"/>
      <c r="AY41" s="147"/>
      <c r="AZ41" s="147"/>
      <c r="BA41" s="147"/>
    </row>
    <row r="42" spans="1:53" ht="6.7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123"/>
    </row>
    <row r="43" spans="1:53" ht="13.5" x14ac:dyDescent="0.15">
      <c r="A43" s="7" t="s">
        <v>680</v>
      </c>
      <c r="B43" s="7"/>
      <c r="C43" s="7"/>
      <c r="D43" s="7"/>
      <c r="E43" s="123"/>
      <c r="F43" s="123"/>
      <c r="G43" s="123"/>
      <c r="H43" s="123"/>
      <c r="I43" s="123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123"/>
      <c r="AG43" s="123"/>
      <c r="AH43" s="36"/>
      <c r="AI43" s="36"/>
      <c r="AJ43" s="123"/>
      <c r="AK43" s="123"/>
      <c r="AL43" s="123"/>
      <c r="AM43" s="123"/>
      <c r="AN43" s="123"/>
      <c r="AO43" s="123"/>
      <c r="AP43" s="379" t="s">
        <v>6</v>
      </c>
      <c r="AQ43" s="379"/>
      <c r="AR43" s="379"/>
      <c r="AS43" s="379"/>
      <c r="AT43" s="379"/>
      <c r="AU43" s="379"/>
      <c r="AV43" s="379"/>
      <c r="AW43" s="379"/>
      <c r="AX43" s="379"/>
      <c r="AY43" s="379"/>
      <c r="AZ43" s="379"/>
      <c r="BA43" s="379"/>
    </row>
    <row r="44" spans="1:53" customFormat="1" ht="13.5" customHeight="1" x14ac:dyDescent="0.15"/>
    <row r="45" spans="1:53" customFormat="1" ht="15" customHeight="1" x14ac:dyDescent="0.15"/>
    <row r="46" spans="1:53" customFormat="1" ht="13.5" customHeight="1" x14ac:dyDescent="0.15"/>
    <row r="47" spans="1:53" customFormat="1" ht="5.25" customHeight="1" x14ac:dyDescent="0.15"/>
    <row r="48" spans="1:53" customFormat="1" ht="27" customHeight="1" x14ac:dyDescent="0.15"/>
    <row r="49" customFormat="1" ht="4.5" customHeight="1" x14ac:dyDescent="0.15"/>
    <row r="50" customFormat="1" ht="20.25" customHeight="1" x14ac:dyDescent="0.15"/>
    <row r="51" customFormat="1" ht="20.25" customHeight="1" x14ac:dyDescent="0.15"/>
    <row r="52" customFormat="1" ht="20.25" customHeight="1" x14ac:dyDescent="0.15"/>
    <row r="53" customFormat="1" ht="20.25" customHeight="1" x14ac:dyDescent="0.15"/>
    <row r="54" customFormat="1" ht="4.5" customHeight="1" x14ac:dyDescent="0.15"/>
    <row r="55" customFormat="1" ht="5.25" customHeight="1" x14ac:dyDescent="0.15"/>
    <row r="56" customFormat="1" ht="12" customHeight="1" x14ac:dyDescent="0.15"/>
  </sheetData>
  <mergeCells count="124">
    <mergeCell ref="E40:F40"/>
    <mergeCell ref="K40:P40"/>
    <mergeCell ref="V40:AA40"/>
    <mergeCell ref="AH40:AM40"/>
    <mergeCell ref="AS40:AW40"/>
    <mergeCell ref="AP43:BA43"/>
    <mergeCell ref="A19:G20"/>
    <mergeCell ref="H19:S20"/>
    <mergeCell ref="T19:AE20"/>
    <mergeCell ref="A33:G34"/>
    <mergeCell ref="H33:S34"/>
    <mergeCell ref="T33:AE34"/>
    <mergeCell ref="E38:F38"/>
    <mergeCell ref="K38:P38"/>
    <mergeCell ref="V38:AA38"/>
    <mergeCell ref="AH38:AM38"/>
    <mergeCell ref="AS38:AW38"/>
    <mergeCell ref="E39:F39"/>
    <mergeCell ref="K39:P39"/>
    <mergeCell ref="V39:AA39"/>
    <mergeCell ref="AH39:AM39"/>
    <mergeCell ref="AS39:AW39"/>
    <mergeCell ref="A36:D36"/>
    <mergeCell ref="E36:F36"/>
    <mergeCell ref="K36:P36"/>
    <mergeCell ref="V36:AA36"/>
    <mergeCell ref="AH36:AM36"/>
    <mergeCell ref="AS36:AW36"/>
    <mergeCell ref="A37:D37"/>
    <mergeCell ref="E37:F37"/>
    <mergeCell ref="K37:P37"/>
    <mergeCell ref="V37:AA37"/>
    <mergeCell ref="AH37:AM37"/>
    <mergeCell ref="AS37:AW37"/>
    <mergeCell ref="E26:F26"/>
    <mergeCell ref="K26:P26"/>
    <mergeCell ref="V26:AA26"/>
    <mergeCell ref="AH26:AM26"/>
    <mergeCell ref="AS26:AW26"/>
    <mergeCell ref="AP29:BA29"/>
    <mergeCell ref="AF33:BA33"/>
    <mergeCell ref="AF34:AP34"/>
    <mergeCell ref="AQ34:BA34"/>
    <mergeCell ref="A24:D24"/>
    <mergeCell ref="E24:F24"/>
    <mergeCell ref="K24:P24"/>
    <mergeCell ref="V24:AA24"/>
    <mergeCell ref="AH24:AM24"/>
    <mergeCell ref="AS24:AW24"/>
    <mergeCell ref="E25:F25"/>
    <mergeCell ref="K25:P25"/>
    <mergeCell ref="V25:AA25"/>
    <mergeCell ref="AH25:AM25"/>
    <mergeCell ref="AS25:AW25"/>
    <mergeCell ref="AF20:AP20"/>
    <mergeCell ref="AQ20:BA20"/>
    <mergeCell ref="A22:D22"/>
    <mergeCell ref="E22:F22"/>
    <mergeCell ref="K22:P22"/>
    <mergeCell ref="V22:AA22"/>
    <mergeCell ref="AH22:AM22"/>
    <mergeCell ref="AS22:AW22"/>
    <mergeCell ref="A23:D23"/>
    <mergeCell ref="E23:F23"/>
    <mergeCell ref="K23:P23"/>
    <mergeCell ref="V23:AA23"/>
    <mergeCell ref="AH23:AM23"/>
    <mergeCell ref="AS23:AW23"/>
    <mergeCell ref="D11:E11"/>
    <mergeCell ref="G11:K11"/>
    <mergeCell ref="O11:S11"/>
    <mergeCell ref="W11:AA11"/>
    <mergeCell ref="AF11:AI11"/>
    <mergeCell ref="AM11:AQ11"/>
    <mergeCell ref="AV11:AY11"/>
    <mergeCell ref="AP15:BA15"/>
    <mergeCell ref="AF19:BA19"/>
    <mergeCell ref="A9:C9"/>
    <mergeCell ref="D9:E9"/>
    <mergeCell ref="G9:K9"/>
    <mergeCell ref="O9:S9"/>
    <mergeCell ref="W9:AA9"/>
    <mergeCell ref="AF9:AI9"/>
    <mergeCell ref="AM9:AQ9"/>
    <mergeCell ref="AV9:AY9"/>
    <mergeCell ref="D10:E10"/>
    <mergeCell ref="G10:K10"/>
    <mergeCell ref="O10:S10"/>
    <mergeCell ref="W10:AA10"/>
    <mergeCell ref="AF10:AI10"/>
    <mergeCell ref="AM10:AQ10"/>
    <mergeCell ref="AV10:AY10"/>
    <mergeCell ref="A7:C7"/>
    <mergeCell ref="D7:E7"/>
    <mergeCell ref="G7:K7"/>
    <mergeCell ref="O7:S7"/>
    <mergeCell ref="W7:AA7"/>
    <mergeCell ref="AF7:AI7"/>
    <mergeCell ref="AM7:AQ7"/>
    <mergeCell ref="AV7:AY7"/>
    <mergeCell ref="A8:C8"/>
    <mergeCell ref="D8:E8"/>
    <mergeCell ref="G8:K8"/>
    <mergeCell ref="O8:S8"/>
    <mergeCell ref="W8:AA8"/>
    <mergeCell ref="AF8:AI8"/>
    <mergeCell ref="AM8:AQ8"/>
    <mergeCell ref="AV8:AY8"/>
    <mergeCell ref="AP2:BA2"/>
    <mergeCell ref="A4:E4"/>
    <mergeCell ref="F4:M4"/>
    <mergeCell ref="N4:U4"/>
    <mergeCell ref="V4:AC4"/>
    <mergeCell ref="AD4:AK4"/>
    <mergeCell ref="AL4:AS4"/>
    <mergeCell ref="AT4:BA4"/>
    <mergeCell ref="A6:C6"/>
    <mergeCell ref="D6:E6"/>
    <mergeCell ref="G6:K6"/>
    <mergeCell ref="O6:S6"/>
    <mergeCell ref="W6:AA6"/>
    <mergeCell ref="AF6:AI6"/>
    <mergeCell ref="AM6:AQ6"/>
    <mergeCell ref="AV6:AY6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55"/>
  <sheetViews>
    <sheetView view="pageBreakPreview" zoomScaleSheetLayoutView="100" workbookViewId="0">
      <selection activeCell="AL32" sqref="AL32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58" width="1.625" style="2" customWidth="1"/>
    <col min="59" max="94" width="1.5" style="2" customWidth="1"/>
    <col min="95" max="16384" width="9" style="2"/>
  </cols>
  <sheetData>
    <row r="1" spans="1:53" ht="15" customHeight="1" x14ac:dyDescent="0.15">
      <c r="A1" s="130" t="s">
        <v>675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4"/>
      <c r="AT1" s="4"/>
      <c r="AU1" s="4"/>
      <c r="AV1" s="4"/>
      <c r="AZ1" s="4"/>
      <c r="BA1" s="4" t="s">
        <v>135</v>
      </c>
    </row>
    <row r="2" spans="1:53" ht="6.75" customHeight="1" x14ac:dyDescent="0.15"/>
    <row r="3" spans="1:53" ht="27" customHeight="1" x14ac:dyDescent="0.15">
      <c r="A3" s="469" t="s">
        <v>386</v>
      </c>
      <c r="B3" s="469"/>
      <c r="C3" s="469"/>
      <c r="D3" s="469"/>
      <c r="E3" s="470"/>
      <c r="F3" s="469" t="s">
        <v>269</v>
      </c>
      <c r="G3" s="469"/>
      <c r="H3" s="469"/>
      <c r="I3" s="469"/>
      <c r="J3" s="469"/>
      <c r="K3" s="469"/>
      <c r="L3" s="469"/>
      <c r="M3" s="469"/>
      <c r="N3" s="469"/>
      <c r="O3" s="469"/>
      <c r="P3" s="469"/>
      <c r="Q3" s="469"/>
      <c r="R3" s="469"/>
      <c r="S3" s="469"/>
      <c r="T3" s="469"/>
      <c r="U3" s="469"/>
      <c r="V3" s="469"/>
      <c r="W3" s="469"/>
      <c r="X3" s="469"/>
      <c r="Y3" s="469"/>
      <c r="Z3" s="469"/>
      <c r="AA3" s="469"/>
      <c r="AB3" s="469"/>
      <c r="AC3" s="469"/>
      <c r="AD3" s="469"/>
      <c r="AE3" s="469"/>
      <c r="AF3" s="469"/>
      <c r="AG3" s="469"/>
      <c r="AH3" s="469"/>
      <c r="AI3" s="469"/>
      <c r="AJ3" s="469"/>
      <c r="AK3" s="469"/>
      <c r="AL3" s="469"/>
      <c r="AM3" s="469"/>
      <c r="AN3" s="469"/>
      <c r="AO3" s="470"/>
      <c r="AP3" s="558" t="s">
        <v>470</v>
      </c>
      <c r="AQ3" s="550"/>
      <c r="AR3" s="550"/>
      <c r="AS3" s="550"/>
      <c r="AT3" s="550"/>
      <c r="AU3" s="550"/>
      <c r="AV3" s="550"/>
      <c r="AW3" s="550"/>
      <c r="AX3" s="550"/>
      <c r="AY3" s="550"/>
      <c r="AZ3" s="550"/>
      <c r="BA3" s="550"/>
    </row>
    <row r="4" spans="1:53" ht="27" customHeight="1" x14ac:dyDescent="0.15">
      <c r="A4" s="471"/>
      <c r="B4" s="471"/>
      <c r="C4" s="471"/>
      <c r="D4" s="471"/>
      <c r="E4" s="472"/>
      <c r="F4" s="400" t="s">
        <v>448</v>
      </c>
      <c r="G4" s="400"/>
      <c r="H4" s="400"/>
      <c r="I4" s="400"/>
      <c r="J4" s="400"/>
      <c r="K4" s="400"/>
      <c r="L4" s="400" t="s">
        <v>237</v>
      </c>
      <c r="M4" s="400"/>
      <c r="N4" s="400"/>
      <c r="O4" s="400"/>
      <c r="P4" s="400"/>
      <c r="Q4" s="400"/>
      <c r="R4" s="400" t="s">
        <v>230</v>
      </c>
      <c r="S4" s="400"/>
      <c r="T4" s="400"/>
      <c r="U4" s="400"/>
      <c r="V4" s="400"/>
      <c r="W4" s="400"/>
      <c r="X4" s="695" t="s">
        <v>471</v>
      </c>
      <c r="Y4" s="400"/>
      <c r="Z4" s="400"/>
      <c r="AA4" s="400"/>
      <c r="AB4" s="400"/>
      <c r="AC4" s="400"/>
      <c r="AD4" s="695" t="s">
        <v>473</v>
      </c>
      <c r="AE4" s="400"/>
      <c r="AF4" s="400"/>
      <c r="AG4" s="400"/>
      <c r="AH4" s="400"/>
      <c r="AI4" s="400"/>
      <c r="AJ4" s="695" t="s">
        <v>474</v>
      </c>
      <c r="AK4" s="400"/>
      <c r="AL4" s="400"/>
      <c r="AM4" s="400"/>
      <c r="AN4" s="400"/>
      <c r="AO4" s="400"/>
      <c r="AP4" s="696" t="s">
        <v>291</v>
      </c>
      <c r="AQ4" s="697"/>
      <c r="AR4" s="697"/>
      <c r="AS4" s="697"/>
      <c r="AT4" s="697"/>
      <c r="AU4" s="698"/>
      <c r="AV4" s="699" t="s">
        <v>312</v>
      </c>
      <c r="AW4" s="700"/>
      <c r="AX4" s="700"/>
      <c r="AY4" s="700"/>
      <c r="AZ4" s="700"/>
      <c r="BA4" s="700"/>
    </row>
    <row r="5" spans="1:53" ht="4.5" customHeight="1" x14ac:dyDescent="0.15">
      <c r="A5" s="7"/>
      <c r="B5" s="7"/>
      <c r="C5" s="7"/>
      <c r="D5" s="7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V5" s="7"/>
      <c r="AW5" s="7"/>
      <c r="AX5" s="7"/>
      <c r="AY5" s="7"/>
      <c r="AZ5" s="7"/>
    </row>
    <row r="6" spans="1:53" ht="20.25" customHeight="1" x14ac:dyDescent="0.15">
      <c r="A6" s="383" t="s">
        <v>201</v>
      </c>
      <c r="B6" s="383"/>
      <c r="C6" s="383"/>
      <c r="D6" s="383">
        <v>2</v>
      </c>
      <c r="E6" s="383"/>
      <c r="F6" s="701">
        <f>L6+R6+X6+AD6+AJ6</f>
        <v>171163</v>
      </c>
      <c r="G6" s="702"/>
      <c r="H6" s="702"/>
      <c r="I6" s="702"/>
      <c r="J6" s="702"/>
      <c r="K6" s="702"/>
      <c r="L6" s="703">
        <v>12980</v>
      </c>
      <c r="M6" s="703"/>
      <c r="N6" s="703"/>
      <c r="O6" s="703"/>
      <c r="P6" s="703"/>
      <c r="Q6" s="703"/>
      <c r="R6" s="703">
        <v>80804</v>
      </c>
      <c r="S6" s="703"/>
      <c r="T6" s="703"/>
      <c r="U6" s="703"/>
      <c r="V6" s="703"/>
      <c r="W6" s="703"/>
      <c r="X6" s="703">
        <v>13670</v>
      </c>
      <c r="Y6" s="704"/>
      <c r="Z6" s="704"/>
      <c r="AA6" s="704"/>
      <c r="AB6" s="704"/>
      <c r="AC6" s="704"/>
      <c r="AD6" s="703">
        <v>33083</v>
      </c>
      <c r="AE6" s="703"/>
      <c r="AF6" s="703"/>
      <c r="AG6" s="703"/>
      <c r="AH6" s="703"/>
      <c r="AI6" s="703"/>
      <c r="AJ6" s="703">
        <v>30626</v>
      </c>
      <c r="AK6" s="703"/>
      <c r="AL6" s="703"/>
      <c r="AM6" s="703"/>
      <c r="AN6" s="703"/>
      <c r="AO6" s="703"/>
      <c r="AP6" s="152"/>
      <c r="AQ6" s="705">
        <v>8</v>
      </c>
      <c r="AR6" s="705"/>
      <c r="AS6" s="705"/>
      <c r="AT6" s="160"/>
      <c r="AU6" s="152"/>
      <c r="AV6" s="152"/>
      <c r="AW6" s="705">
        <v>433</v>
      </c>
      <c r="AX6" s="705"/>
      <c r="AY6" s="705"/>
      <c r="AZ6" s="705"/>
      <c r="BA6" s="7"/>
    </row>
    <row r="7" spans="1:53" ht="20.25" customHeight="1" x14ac:dyDescent="0.15">
      <c r="A7" s="383"/>
      <c r="B7" s="383"/>
      <c r="C7" s="383"/>
      <c r="D7" s="383">
        <v>3</v>
      </c>
      <c r="E7" s="383"/>
      <c r="F7" s="701">
        <f>L7+R7+X7+AD7+AJ7</f>
        <v>162374</v>
      </c>
      <c r="G7" s="702"/>
      <c r="H7" s="702"/>
      <c r="I7" s="702"/>
      <c r="J7" s="702"/>
      <c r="K7" s="702"/>
      <c r="L7" s="703">
        <v>22845</v>
      </c>
      <c r="M7" s="703"/>
      <c r="N7" s="703"/>
      <c r="O7" s="703"/>
      <c r="P7" s="703"/>
      <c r="Q7" s="703"/>
      <c r="R7" s="703">
        <v>62775</v>
      </c>
      <c r="S7" s="703"/>
      <c r="T7" s="703"/>
      <c r="U7" s="703"/>
      <c r="V7" s="703"/>
      <c r="W7" s="703"/>
      <c r="X7" s="703">
        <v>12918</v>
      </c>
      <c r="Y7" s="704"/>
      <c r="Z7" s="704"/>
      <c r="AA7" s="704"/>
      <c r="AB7" s="704"/>
      <c r="AC7" s="704"/>
      <c r="AD7" s="703">
        <v>22238</v>
      </c>
      <c r="AE7" s="703"/>
      <c r="AF7" s="703"/>
      <c r="AG7" s="703"/>
      <c r="AH7" s="703"/>
      <c r="AI7" s="703"/>
      <c r="AJ7" s="703">
        <v>41598</v>
      </c>
      <c r="AK7" s="703"/>
      <c r="AL7" s="703"/>
      <c r="AM7" s="703"/>
      <c r="AN7" s="703"/>
      <c r="AO7" s="703"/>
      <c r="AP7" s="152"/>
      <c r="AQ7" s="705">
        <v>25</v>
      </c>
      <c r="AR7" s="705"/>
      <c r="AS7" s="705"/>
      <c r="AT7" s="160"/>
      <c r="AU7" s="152"/>
      <c r="AV7" s="152"/>
      <c r="AW7" s="705">
        <v>990</v>
      </c>
      <c r="AX7" s="705"/>
      <c r="AY7" s="705"/>
      <c r="AZ7" s="705"/>
      <c r="BA7" s="7"/>
    </row>
    <row r="8" spans="1:53" ht="20.25" customHeight="1" x14ac:dyDescent="0.15">
      <c r="D8" s="383">
        <v>4</v>
      </c>
      <c r="E8" s="383"/>
      <c r="F8" s="701">
        <v>181070</v>
      </c>
      <c r="G8" s="702"/>
      <c r="H8" s="702"/>
      <c r="I8" s="702"/>
      <c r="J8" s="702"/>
      <c r="K8" s="702"/>
      <c r="L8" s="703">
        <v>29959</v>
      </c>
      <c r="M8" s="703"/>
      <c r="N8" s="703"/>
      <c r="O8" s="703"/>
      <c r="P8" s="703"/>
      <c r="Q8" s="703"/>
      <c r="R8" s="703">
        <v>47204</v>
      </c>
      <c r="S8" s="703"/>
      <c r="T8" s="703"/>
      <c r="U8" s="703"/>
      <c r="V8" s="703"/>
      <c r="W8" s="703"/>
      <c r="X8" s="703">
        <v>16385</v>
      </c>
      <c r="Y8" s="704"/>
      <c r="Z8" s="704"/>
      <c r="AA8" s="704"/>
      <c r="AB8" s="704"/>
      <c r="AC8" s="704"/>
      <c r="AD8" s="703">
        <v>29032</v>
      </c>
      <c r="AE8" s="703"/>
      <c r="AF8" s="703"/>
      <c r="AG8" s="703"/>
      <c r="AH8" s="703"/>
      <c r="AI8" s="703"/>
      <c r="AJ8" s="703">
        <v>58490</v>
      </c>
      <c r="AK8" s="703"/>
      <c r="AL8" s="703"/>
      <c r="AM8" s="703"/>
      <c r="AN8" s="703"/>
      <c r="AO8" s="703"/>
      <c r="AP8" s="152"/>
      <c r="AQ8" s="705">
        <v>27</v>
      </c>
      <c r="AR8" s="705"/>
      <c r="AS8" s="705"/>
      <c r="AT8" s="160"/>
      <c r="AU8" s="152"/>
      <c r="AV8" s="152"/>
      <c r="AW8" s="705">
        <v>1787</v>
      </c>
      <c r="AX8" s="705"/>
      <c r="AY8" s="705"/>
      <c r="AZ8" s="705"/>
      <c r="BA8" s="7"/>
    </row>
    <row r="9" spans="1:53" ht="20.25" customHeight="1" x14ac:dyDescent="0.15">
      <c r="A9" s="383"/>
      <c r="B9" s="383"/>
      <c r="C9" s="383"/>
      <c r="D9" s="383">
        <v>5</v>
      </c>
      <c r="E9" s="383"/>
      <c r="F9" s="706">
        <v>190426</v>
      </c>
      <c r="G9" s="707"/>
      <c r="H9" s="707"/>
      <c r="I9" s="707"/>
      <c r="J9" s="707"/>
      <c r="K9" s="707"/>
      <c r="L9" s="708">
        <v>30515</v>
      </c>
      <c r="M9" s="708"/>
      <c r="N9" s="708"/>
      <c r="O9" s="708"/>
      <c r="P9" s="708"/>
      <c r="Q9" s="708"/>
      <c r="R9" s="708">
        <v>45665</v>
      </c>
      <c r="S9" s="708"/>
      <c r="T9" s="708"/>
      <c r="U9" s="708"/>
      <c r="V9" s="708"/>
      <c r="W9" s="708"/>
      <c r="X9" s="708">
        <v>17618</v>
      </c>
      <c r="Y9" s="709"/>
      <c r="Z9" s="709"/>
      <c r="AA9" s="709"/>
      <c r="AB9" s="709"/>
      <c r="AC9" s="709"/>
      <c r="AD9" s="708">
        <v>29122</v>
      </c>
      <c r="AE9" s="708"/>
      <c r="AF9" s="708"/>
      <c r="AG9" s="708"/>
      <c r="AH9" s="708"/>
      <c r="AI9" s="708"/>
      <c r="AJ9" s="708">
        <v>67506</v>
      </c>
      <c r="AK9" s="708"/>
      <c r="AL9" s="708"/>
      <c r="AM9" s="708"/>
      <c r="AN9" s="708"/>
      <c r="AO9" s="708"/>
      <c r="AP9" s="227"/>
      <c r="AQ9" s="710">
        <v>37</v>
      </c>
      <c r="AR9" s="710"/>
      <c r="AS9" s="710"/>
      <c r="AT9" s="228"/>
      <c r="AU9" s="227"/>
      <c r="AV9" s="227"/>
      <c r="AW9" s="710">
        <v>2622</v>
      </c>
      <c r="AX9" s="710"/>
      <c r="AY9" s="710"/>
      <c r="AZ9" s="710"/>
      <c r="BA9" s="7"/>
    </row>
    <row r="10" spans="1:53" ht="4.5" customHeight="1" x14ac:dyDescent="0.15">
      <c r="A10" s="5"/>
      <c r="B10" s="5"/>
      <c r="C10" s="5"/>
      <c r="D10" s="5"/>
      <c r="E10" s="12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AV10" s="5"/>
      <c r="AW10" s="5"/>
      <c r="AX10" s="5"/>
      <c r="AY10" s="5"/>
      <c r="AZ10" s="5"/>
      <c r="BA10" s="5"/>
    </row>
    <row r="11" spans="1:53" ht="3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7"/>
    </row>
    <row r="12" spans="1:53" ht="13.5" customHeight="1" x14ac:dyDescent="0.15">
      <c r="A12" s="7" t="s">
        <v>475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387" t="s">
        <v>476</v>
      </c>
      <c r="AB12" s="387"/>
      <c r="AC12" s="387"/>
      <c r="AD12" s="387"/>
      <c r="AE12" s="387"/>
      <c r="AF12" s="387"/>
      <c r="AG12" s="387"/>
      <c r="AH12" s="387"/>
      <c r="AI12" s="387"/>
      <c r="AJ12" s="387"/>
      <c r="AK12" s="387"/>
      <c r="AL12" s="387"/>
      <c r="AM12" s="387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87"/>
      <c r="AZ12" s="387"/>
      <c r="BA12" s="387"/>
    </row>
    <row r="13" spans="1:53" ht="13.5" customHeight="1" x14ac:dyDescent="0.15"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</row>
    <row r="14" spans="1:53" ht="13.5" customHeigh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</row>
    <row r="15" spans="1:53" ht="15" customHeight="1" x14ac:dyDescent="0.15">
      <c r="A15" s="130" t="s">
        <v>641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4"/>
      <c r="AR15" s="4"/>
      <c r="AS15" s="4"/>
      <c r="AT15" s="4"/>
      <c r="AU15" s="393" t="s">
        <v>135</v>
      </c>
      <c r="AV15" s="393"/>
      <c r="AW15" s="393"/>
      <c r="AX15" s="393"/>
      <c r="AY15" s="393"/>
      <c r="AZ15" s="393"/>
      <c r="BA15" s="4"/>
    </row>
    <row r="16" spans="1:53" ht="5.25" customHeight="1" x14ac:dyDescent="0.15"/>
    <row r="17" spans="1:53" ht="27" customHeight="1" x14ac:dyDescent="0.15">
      <c r="A17" s="412" t="s">
        <v>290</v>
      </c>
      <c r="B17" s="380"/>
      <c r="C17" s="380"/>
      <c r="D17" s="380"/>
      <c r="E17" s="380"/>
      <c r="F17" s="151"/>
      <c r="G17" s="398" t="s">
        <v>360</v>
      </c>
      <c r="H17" s="398"/>
      <c r="I17" s="398"/>
      <c r="J17" s="398"/>
      <c r="K17" s="398"/>
      <c r="L17" s="398"/>
      <c r="M17" s="153"/>
      <c r="N17" s="154"/>
      <c r="O17" s="711" t="s">
        <v>480</v>
      </c>
      <c r="P17" s="712"/>
      <c r="Q17" s="712"/>
      <c r="R17" s="712"/>
      <c r="S17" s="712"/>
      <c r="T17" s="712"/>
      <c r="U17" s="156"/>
      <c r="V17" s="157"/>
      <c r="W17" s="711" t="s">
        <v>15</v>
      </c>
      <c r="X17" s="712"/>
      <c r="Y17" s="712"/>
      <c r="Z17" s="712"/>
      <c r="AA17" s="712"/>
      <c r="AB17" s="712"/>
      <c r="AC17" s="153"/>
      <c r="AD17" s="158"/>
      <c r="AE17" s="711" t="s">
        <v>98</v>
      </c>
      <c r="AF17" s="712"/>
      <c r="AG17" s="712"/>
      <c r="AH17" s="712"/>
      <c r="AI17" s="712"/>
      <c r="AJ17" s="712"/>
      <c r="AK17" s="155"/>
      <c r="AL17" s="159"/>
      <c r="AM17" s="711" t="s">
        <v>481</v>
      </c>
      <c r="AN17" s="712"/>
      <c r="AO17" s="712"/>
      <c r="AP17" s="712"/>
      <c r="AQ17" s="712"/>
      <c r="AR17" s="712"/>
      <c r="AS17" s="153"/>
      <c r="AT17" s="154"/>
      <c r="AU17" s="713" t="s">
        <v>425</v>
      </c>
      <c r="AV17" s="713"/>
      <c r="AW17" s="713"/>
      <c r="AX17" s="713"/>
      <c r="AY17" s="713"/>
      <c r="AZ17" s="713"/>
      <c r="BA17" s="45"/>
    </row>
    <row r="18" spans="1:53" ht="4.5" customHeight="1" x14ac:dyDescent="0.15">
      <c r="F18" s="32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</row>
    <row r="19" spans="1:53" ht="20.25" customHeight="1" x14ac:dyDescent="0.15">
      <c r="A19" s="383" t="s">
        <v>661</v>
      </c>
      <c r="B19" s="383"/>
      <c r="C19" s="383"/>
      <c r="D19" s="383">
        <v>2</v>
      </c>
      <c r="E19" s="383"/>
      <c r="F19" s="35"/>
      <c r="G19" s="404">
        <f>O19+W19+AE19+AM19+AU19</f>
        <v>103010</v>
      </c>
      <c r="H19" s="404"/>
      <c r="I19" s="404"/>
      <c r="J19" s="404"/>
      <c r="K19" s="404"/>
      <c r="L19" s="20"/>
      <c r="M19" s="4"/>
      <c r="N19" s="20"/>
      <c r="O19" s="404">
        <v>655</v>
      </c>
      <c r="P19" s="404"/>
      <c r="Q19" s="404"/>
      <c r="R19" s="404"/>
      <c r="S19" s="404"/>
      <c r="T19" s="20"/>
      <c r="U19" s="20"/>
      <c r="V19" s="20"/>
      <c r="W19" s="404">
        <v>9252</v>
      </c>
      <c r="X19" s="404"/>
      <c r="Y19" s="404"/>
      <c r="Z19" s="404"/>
      <c r="AA19" s="404"/>
      <c r="AB19" s="22"/>
      <c r="AC19" s="20"/>
      <c r="AD19" s="20"/>
      <c r="AE19" s="404">
        <v>14301</v>
      </c>
      <c r="AF19" s="404"/>
      <c r="AG19" s="404"/>
      <c r="AH19" s="404"/>
      <c r="AI19" s="404"/>
      <c r="AJ19" s="20"/>
      <c r="AK19" s="20"/>
      <c r="AL19" s="20"/>
      <c r="AM19" s="404">
        <v>7566</v>
      </c>
      <c r="AN19" s="404"/>
      <c r="AO19" s="404"/>
      <c r="AP19" s="404"/>
      <c r="AQ19" s="404"/>
      <c r="AR19" s="20"/>
      <c r="AS19" s="20"/>
      <c r="AT19" s="20"/>
      <c r="AU19" s="404">
        <v>71236</v>
      </c>
      <c r="AV19" s="404"/>
      <c r="AW19" s="404"/>
      <c r="AX19" s="404"/>
      <c r="AY19" s="404"/>
      <c r="AZ19" s="22"/>
      <c r="BA19" s="22"/>
    </row>
    <row r="20" spans="1:53" ht="20.25" customHeight="1" x14ac:dyDescent="0.15">
      <c r="A20" s="383"/>
      <c r="B20" s="383"/>
      <c r="C20" s="383"/>
      <c r="D20" s="383">
        <v>3</v>
      </c>
      <c r="E20" s="383"/>
      <c r="F20" s="35"/>
      <c r="G20" s="404">
        <f>O20+W20+AE20+AM20+AU20</f>
        <v>147538</v>
      </c>
      <c r="H20" s="404"/>
      <c r="I20" s="404"/>
      <c r="J20" s="404"/>
      <c r="K20" s="404"/>
      <c r="L20" s="20"/>
      <c r="M20" s="4"/>
      <c r="N20" s="20"/>
      <c r="O20" s="404">
        <v>627</v>
      </c>
      <c r="P20" s="404"/>
      <c r="Q20" s="404"/>
      <c r="R20" s="404"/>
      <c r="S20" s="404"/>
      <c r="T20" s="20"/>
      <c r="U20" s="20"/>
      <c r="V20" s="20"/>
      <c r="W20" s="404">
        <v>9127</v>
      </c>
      <c r="X20" s="404"/>
      <c r="Y20" s="404"/>
      <c r="Z20" s="404"/>
      <c r="AA20" s="404"/>
      <c r="AB20" s="22"/>
      <c r="AC20" s="20"/>
      <c r="AD20" s="20"/>
      <c r="AE20" s="404">
        <v>26823</v>
      </c>
      <c r="AF20" s="404"/>
      <c r="AG20" s="404"/>
      <c r="AH20" s="404"/>
      <c r="AI20" s="404"/>
      <c r="AJ20" s="20"/>
      <c r="AK20" s="20"/>
      <c r="AL20" s="20"/>
      <c r="AM20" s="404">
        <v>7974</v>
      </c>
      <c r="AN20" s="404"/>
      <c r="AO20" s="404"/>
      <c r="AP20" s="404"/>
      <c r="AQ20" s="404"/>
      <c r="AR20" s="20"/>
      <c r="AS20" s="20"/>
      <c r="AT20" s="20"/>
      <c r="AU20" s="404">
        <v>102987</v>
      </c>
      <c r="AV20" s="404"/>
      <c r="AW20" s="404"/>
      <c r="AX20" s="404"/>
      <c r="AY20" s="404"/>
      <c r="AZ20" s="22"/>
      <c r="BA20" s="22"/>
    </row>
    <row r="21" spans="1:53" ht="20.25" customHeight="1" x14ac:dyDescent="0.15">
      <c r="D21" s="383">
        <v>4</v>
      </c>
      <c r="E21" s="383"/>
      <c r="F21" s="35"/>
      <c r="G21" s="404">
        <v>192632</v>
      </c>
      <c r="H21" s="404"/>
      <c r="I21" s="404"/>
      <c r="J21" s="404"/>
      <c r="K21" s="404"/>
      <c r="L21" s="20"/>
      <c r="M21" s="4"/>
      <c r="N21" s="20"/>
      <c r="O21" s="404">
        <v>2024</v>
      </c>
      <c r="P21" s="404"/>
      <c r="Q21" s="404"/>
      <c r="R21" s="404"/>
      <c r="S21" s="404"/>
      <c r="T21" s="20"/>
      <c r="U21" s="20"/>
      <c r="V21" s="20"/>
      <c r="W21" s="404">
        <v>8790</v>
      </c>
      <c r="X21" s="404"/>
      <c r="Y21" s="404"/>
      <c r="Z21" s="404"/>
      <c r="AA21" s="404"/>
      <c r="AB21" s="22"/>
      <c r="AC21" s="20"/>
      <c r="AD21" s="20"/>
      <c r="AE21" s="404">
        <v>39002</v>
      </c>
      <c r="AF21" s="404"/>
      <c r="AG21" s="404"/>
      <c r="AH21" s="404"/>
      <c r="AI21" s="404"/>
      <c r="AJ21" s="20"/>
      <c r="AK21" s="20"/>
      <c r="AL21" s="20"/>
      <c r="AM21" s="404">
        <v>9884</v>
      </c>
      <c r="AN21" s="404"/>
      <c r="AO21" s="404"/>
      <c r="AP21" s="404"/>
      <c r="AQ21" s="404"/>
      <c r="AR21" s="20"/>
      <c r="AS21" s="20"/>
      <c r="AT21" s="20"/>
      <c r="AU21" s="404">
        <v>132932</v>
      </c>
      <c r="AV21" s="404"/>
      <c r="AW21" s="404"/>
      <c r="AX21" s="404"/>
      <c r="AY21" s="404"/>
      <c r="AZ21" s="22"/>
      <c r="BA21" s="22"/>
    </row>
    <row r="22" spans="1:53" ht="20.25" customHeight="1" x14ac:dyDescent="0.15">
      <c r="A22" s="7"/>
      <c r="B22" s="7"/>
      <c r="C22" s="7"/>
      <c r="D22" s="435">
        <v>5</v>
      </c>
      <c r="E22" s="435"/>
      <c r="F22" s="145"/>
      <c r="G22" s="461">
        <v>218996</v>
      </c>
      <c r="H22" s="461"/>
      <c r="I22" s="461"/>
      <c r="J22" s="461"/>
      <c r="K22" s="461"/>
      <c r="L22" s="229"/>
      <c r="M22" s="230"/>
      <c r="N22" s="229"/>
      <c r="O22" s="461">
        <v>4244</v>
      </c>
      <c r="P22" s="461"/>
      <c r="Q22" s="461"/>
      <c r="R22" s="461"/>
      <c r="S22" s="461"/>
      <c r="T22" s="229"/>
      <c r="U22" s="229"/>
      <c r="V22" s="229"/>
      <c r="W22" s="461">
        <v>7984</v>
      </c>
      <c r="X22" s="461"/>
      <c r="Y22" s="461"/>
      <c r="Z22" s="461"/>
      <c r="AA22" s="461"/>
      <c r="AB22" s="231"/>
      <c r="AC22" s="229"/>
      <c r="AD22" s="229"/>
      <c r="AE22" s="461">
        <v>25994</v>
      </c>
      <c r="AF22" s="461"/>
      <c r="AG22" s="461"/>
      <c r="AH22" s="461"/>
      <c r="AI22" s="461"/>
      <c r="AJ22" s="229"/>
      <c r="AK22" s="229"/>
      <c r="AL22" s="229"/>
      <c r="AM22" s="461">
        <v>10532</v>
      </c>
      <c r="AN22" s="461"/>
      <c r="AO22" s="461"/>
      <c r="AP22" s="461"/>
      <c r="AQ22" s="461"/>
      <c r="AR22" s="229"/>
      <c r="AS22" s="229"/>
      <c r="AT22" s="229"/>
      <c r="AU22" s="461">
        <v>170242</v>
      </c>
      <c r="AV22" s="461"/>
      <c r="AW22" s="461"/>
      <c r="AX22" s="461"/>
      <c r="AY22" s="461"/>
      <c r="AZ22" s="22"/>
      <c r="BA22" s="22"/>
    </row>
    <row r="23" spans="1:53" ht="4.5" customHeight="1" x14ac:dyDescent="0.15">
      <c r="A23" s="7"/>
      <c r="F23" s="35"/>
      <c r="G23" s="7"/>
      <c r="H23" s="7"/>
    </row>
    <row r="24" spans="1:53" ht="5.2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</row>
    <row r="25" spans="1:53" ht="12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AG25" s="7"/>
      <c r="AH25" s="7"/>
      <c r="AI25" s="387" t="s">
        <v>23</v>
      </c>
      <c r="AJ25" s="387"/>
      <c r="AK25" s="387"/>
      <c r="AL25" s="387"/>
      <c r="AM25" s="387"/>
      <c r="AN25" s="387"/>
      <c r="AO25" s="387"/>
      <c r="AP25" s="387"/>
      <c r="AQ25" s="387"/>
      <c r="AR25" s="387"/>
      <c r="AS25" s="387"/>
      <c r="AT25" s="387"/>
      <c r="AU25" s="387"/>
      <c r="AV25" s="387"/>
      <c r="AW25" s="387"/>
      <c r="AX25" s="387"/>
      <c r="AY25" s="387"/>
      <c r="AZ25" s="387"/>
      <c r="BA25" s="387"/>
    </row>
    <row r="26" spans="1:53" customFormat="1" ht="3.75" customHeight="1" x14ac:dyDescent="0.15"/>
    <row r="27" spans="1:53" customFormat="1" ht="6.75" customHeight="1" x14ac:dyDescent="0.15"/>
    <row r="28" spans="1:53" customFormat="1" ht="13.5" x14ac:dyDescent="0.15"/>
    <row r="29" spans="1:53" ht="13.5" x14ac:dyDescent="0.15">
      <c r="A29" s="7"/>
      <c r="B29" s="7"/>
      <c r="C29" s="7"/>
      <c r="D29" s="7"/>
      <c r="E29" s="123"/>
      <c r="F29" s="123"/>
      <c r="G29" s="123"/>
      <c r="H29" s="123"/>
      <c r="I29" s="12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123"/>
      <c r="AG29" s="123"/>
      <c r="AH29" s="36"/>
      <c r="AI29" s="36"/>
      <c r="AJ29" s="123"/>
      <c r="AK29" s="123"/>
      <c r="AL29" s="123"/>
      <c r="AM29" s="123"/>
      <c r="AN29" s="123"/>
      <c r="AO29" s="123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</row>
    <row r="30" spans="1:53" customFormat="1" ht="15" customHeight="1" x14ac:dyDescent="0.15"/>
    <row r="31" spans="1:53" customFormat="1" ht="6.75" customHeight="1" x14ac:dyDescent="0.15"/>
    <row r="32" spans="1:53" customFormat="1" ht="27" customHeight="1" x14ac:dyDescent="0.15"/>
    <row r="33" customFormat="1" ht="27" customHeight="1" x14ac:dyDescent="0.15"/>
    <row r="34" customFormat="1" ht="4.5" customHeight="1" x14ac:dyDescent="0.15"/>
    <row r="35" customFormat="1" ht="20.25" customHeight="1" x14ac:dyDescent="0.15"/>
    <row r="36" customFormat="1" ht="20.25" customHeight="1" x14ac:dyDescent="0.15"/>
    <row r="37" customFormat="1" ht="20.25" customHeight="1" x14ac:dyDescent="0.15"/>
    <row r="38" customFormat="1" ht="20.25" customHeight="1" x14ac:dyDescent="0.15"/>
    <row r="39" customFormat="1" ht="4.5" customHeight="1" x14ac:dyDescent="0.15"/>
    <row r="40" customFormat="1" ht="3" customHeight="1" x14ac:dyDescent="0.15"/>
    <row r="41" customFormat="1" ht="13.5" customHeight="1" x14ac:dyDescent="0.15"/>
    <row r="42" customFormat="1" ht="13.5" customHeight="1" x14ac:dyDescent="0.15"/>
    <row r="43" customFormat="1" ht="13.5" customHeight="1" x14ac:dyDescent="0.15"/>
    <row r="44" customFormat="1" ht="15" customHeight="1" x14ac:dyDescent="0.15"/>
    <row r="45" customFormat="1" ht="13.5" customHeight="1" x14ac:dyDescent="0.15"/>
    <row r="46" customFormat="1" ht="5.25" customHeight="1" x14ac:dyDescent="0.15"/>
    <row r="47" customFormat="1" ht="27" customHeight="1" x14ac:dyDescent="0.15"/>
    <row r="48" customFormat="1" ht="4.5" customHeight="1" x14ac:dyDescent="0.15"/>
    <row r="49" customFormat="1" ht="20.25" customHeight="1" x14ac:dyDescent="0.15"/>
    <row r="50" customFormat="1" ht="20.25" customHeight="1" x14ac:dyDescent="0.15"/>
    <row r="51" customFormat="1" ht="20.25" customHeight="1" x14ac:dyDescent="0.15"/>
    <row r="52" customFormat="1" ht="20.25" customHeight="1" x14ac:dyDescent="0.15"/>
    <row r="53" customFormat="1" ht="4.5" customHeight="1" x14ac:dyDescent="0.15"/>
    <row r="54" customFormat="1" ht="5.25" customHeight="1" x14ac:dyDescent="0.15"/>
    <row r="55" customFormat="1" ht="12" customHeight="1" x14ac:dyDescent="0.15"/>
  </sheetData>
  <mergeCells count="90">
    <mergeCell ref="AI25:BA25"/>
    <mergeCell ref="A3:E4"/>
    <mergeCell ref="AM21:AQ21"/>
    <mergeCell ref="AU21:AY21"/>
    <mergeCell ref="D22:E22"/>
    <mergeCell ref="G22:K22"/>
    <mergeCell ref="O22:S22"/>
    <mergeCell ref="W22:AA22"/>
    <mergeCell ref="AE22:AI22"/>
    <mergeCell ref="AM22:AQ22"/>
    <mergeCell ref="AU22:AY22"/>
    <mergeCell ref="D21:E21"/>
    <mergeCell ref="G21:K21"/>
    <mergeCell ref="O21:S21"/>
    <mergeCell ref="W21:AA21"/>
    <mergeCell ref="AE21:AI21"/>
    <mergeCell ref="AE19:AI19"/>
    <mergeCell ref="AM19:AQ19"/>
    <mergeCell ref="AU19:AY19"/>
    <mergeCell ref="A20:C20"/>
    <mergeCell ref="D20:E20"/>
    <mergeCell ref="G20:K20"/>
    <mergeCell ref="O20:S20"/>
    <mergeCell ref="W20:AA20"/>
    <mergeCell ref="AE20:AI20"/>
    <mergeCell ref="AM20:AQ20"/>
    <mergeCell ref="AU20:AY20"/>
    <mergeCell ref="A19:C19"/>
    <mergeCell ref="D19:E19"/>
    <mergeCell ref="G19:K19"/>
    <mergeCell ref="O19:S19"/>
    <mergeCell ref="W19:AA19"/>
    <mergeCell ref="AA12:BA12"/>
    <mergeCell ref="AU15:AZ15"/>
    <mergeCell ref="A17:E17"/>
    <mergeCell ref="G17:L17"/>
    <mergeCell ref="O17:T17"/>
    <mergeCell ref="W17:AB17"/>
    <mergeCell ref="AE17:AJ17"/>
    <mergeCell ref="AM17:AR17"/>
    <mergeCell ref="AU17:AZ17"/>
    <mergeCell ref="AJ8:AO8"/>
    <mergeCell ref="AQ8:AS8"/>
    <mergeCell ref="AW8:AZ8"/>
    <mergeCell ref="A9:C9"/>
    <mergeCell ref="D9:E9"/>
    <mergeCell ref="F9:K9"/>
    <mergeCell ref="L9:Q9"/>
    <mergeCell ref="R9:W9"/>
    <mergeCell ref="X9:AC9"/>
    <mergeCell ref="AD9:AI9"/>
    <mergeCell ref="AJ9:AO9"/>
    <mergeCell ref="AQ9:AS9"/>
    <mergeCell ref="AW9:AZ9"/>
    <mergeCell ref="D8:E8"/>
    <mergeCell ref="F8:K8"/>
    <mergeCell ref="L8:Q8"/>
    <mergeCell ref="R8:W8"/>
    <mergeCell ref="X8:AC8"/>
    <mergeCell ref="X7:AC7"/>
    <mergeCell ref="AD7:AI7"/>
    <mergeCell ref="AD8:AI8"/>
    <mergeCell ref="AJ7:AO7"/>
    <mergeCell ref="AQ7:AS7"/>
    <mergeCell ref="AW7:AZ7"/>
    <mergeCell ref="A7:C7"/>
    <mergeCell ref="D7:E7"/>
    <mergeCell ref="F7:K7"/>
    <mergeCell ref="L7:Q7"/>
    <mergeCell ref="R7:W7"/>
    <mergeCell ref="X6:AC6"/>
    <mergeCell ref="AD6:AI6"/>
    <mergeCell ref="AJ6:AO6"/>
    <mergeCell ref="AQ6:AS6"/>
    <mergeCell ref="AW6:AZ6"/>
    <mergeCell ref="A6:C6"/>
    <mergeCell ref="D6:E6"/>
    <mergeCell ref="F6:K6"/>
    <mergeCell ref="L6:Q6"/>
    <mergeCell ref="R6:W6"/>
    <mergeCell ref="F3:AO3"/>
    <mergeCell ref="AP3:BA3"/>
    <mergeCell ref="F4:K4"/>
    <mergeCell ref="L4:Q4"/>
    <mergeCell ref="R4:W4"/>
    <mergeCell ref="X4:AC4"/>
    <mergeCell ref="AD4:AI4"/>
    <mergeCell ref="AJ4:AO4"/>
    <mergeCell ref="AP4:AU4"/>
    <mergeCell ref="AV4:BA4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19"/>
  <sheetViews>
    <sheetView tabSelected="1" view="pageLayout" topLeftCell="A25" zoomScaleNormal="100" zoomScaleSheetLayoutView="100" workbookViewId="0">
      <selection activeCell="E43" sqref="E43"/>
    </sheetView>
  </sheetViews>
  <sheetFormatPr defaultColWidth="9" defaultRowHeight="12" x14ac:dyDescent="0.15"/>
  <cols>
    <col min="1" max="1" width="8.5" style="161" customWidth="1"/>
    <col min="2" max="2" width="16.875" style="161" customWidth="1"/>
    <col min="3" max="3" width="27.125" style="161" customWidth="1"/>
    <col min="4" max="4" width="21" style="161" customWidth="1"/>
    <col min="5" max="5" width="10.5" style="162" customWidth="1"/>
    <col min="6" max="6" width="9" style="161" bestFit="1"/>
    <col min="7" max="16384" width="9" style="161"/>
  </cols>
  <sheetData>
    <row r="1" spans="1:5" ht="15.75" customHeight="1" x14ac:dyDescent="0.15">
      <c r="A1" s="165" t="s">
        <v>676</v>
      </c>
      <c r="B1" s="177"/>
      <c r="C1" s="177"/>
      <c r="D1" s="177"/>
      <c r="E1" s="196" t="s">
        <v>685</v>
      </c>
    </row>
    <row r="2" spans="1:5" s="163" customFormat="1" ht="16.5" customHeight="1" x14ac:dyDescent="0.15">
      <c r="A2" s="166" t="s">
        <v>486</v>
      </c>
      <c r="B2" s="166" t="s">
        <v>309</v>
      </c>
      <c r="C2" s="166" t="s">
        <v>191</v>
      </c>
      <c r="D2" s="166" t="s">
        <v>488</v>
      </c>
      <c r="E2" s="197" t="s">
        <v>151</v>
      </c>
    </row>
    <row r="3" spans="1:5" s="164" customFormat="1" ht="11.25" x14ac:dyDescent="0.15">
      <c r="A3" s="167" t="s">
        <v>208</v>
      </c>
      <c r="B3" s="178" t="s">
        <v>289</v>
      </c>
      <c r="C3" s="178" t="s">
        <v>245</v>
      </c>
      <c r="D3" s="190" t="s">
        <v>559</v>
      </c>
      <c r="E3" s="198" t="s">
        <v>250</v>
      </c>
    </row>
    <row r="4" spans="1:5" s="164" customFormat="1" ht="22.5" x14ac:dyDescent="0.15">
      <c r="A4" s="168" t="s">
        <v>489</v>
      </c>
      <c r="B4" s="179" t="s">
        <v>36</v>
      </c>
      <c r="C4" s="179" t="s">
        <v>379</v>
      </c>
      <c r="D4" s="184" t="s">
        <v>490</v>
      </c>
      <c r="E4" s="199" t="s">
        <v>52</v>
      </c>
    </row>
    <row r="5" spans="1:5" s="164" customFormat="1" ht="7.5" customHeight="1" x14ac:dyDescent="0.15">
      <c r="A5" s="169"/>
      <c r="B5" s="180"/>
      <c r="C5" s="180"/>
      <c r="D5" s="191"/>
      <c r="E5" s="200"/>
    </row>
    <row r="6" spans="1:5" ht="14.25" x14ac:dyDescent="0.15">
      <c r="A6" s="165" t="s">
        <v>114</v>
      </c>
      <c r="B6" s="181"/>
      <c r="C6" s="187"/>
      <c r="D6" s="187"/>
      <c r="E6" s="201"/>
    </row>
    <row r="7" spans="1:5" s="163" customFormat="1" ht="16.5" customHeight="1" x14ac:dyDescent="0.15">
      <c r="A7" s="170" t="s">
        <v>486</v>
      </c>
      <c r="B7" s="166" t="s">
        <v>309</v>
      </c>
      <c r="C7" s="166" t="s">
        <v>191</v>
      </c>
      <c r="D7" s="166" t="s">
        <v>488</v>
      </c>
      <c r="E7" s="202" t="s">
        <v>151</v>
      </c>
    </row>
    <row r="8" spans="1:5" s="164" customFormat="1" ht="11.25" x14ac:dyDescent="0.15">
      <c r="A8" s="171"/>
      <c r="B8" s="182" t="s">
        <v>492</v>
      </c>
      <c r="C8" s="182" t="s">
        <v>495</v>
      </c>
      <c r="D8" s="182" t="s">
        <v>497</v>
      </c>
      <c r="E8" s="203" t="s">
        <v>499</v>
      </c>
    </row>
    <row r="9" spans="1:5" s="164" customFormat="1" ht="11.25" x14ac:dyDescent="0.15">
      <c r="A9" s="172"/>
      <c r="B9" s="183" t="s">
        <v>492</v>
      </c>
      <c r="C9" s="183" t="s">
        <v>500</v>
      </c>
      <c r="D9" s="183" t="s">
        <v>354</v>
      </c>
      <c r="E9" s="204" t="s">
        <v>381</v>
      </c>
    </row>
    <row r="10" spans="1:5" s="164" customFormat="1" ht="11.25" x14ac:dyDescent="0.15">
      <c r="A10" s="172"/>
      <c r="B10" s="183" t="s">
        <v>492</v>
      </c>
      <c r="C10" s="183" t="s">
        <v>171</v>
      </c>
      <c r="D10" s="183" t="s">
        <v>501</v>
      </c>
      <c r="E10" s="205" t="s">
        <v>247</v>
      </c>
    </row>
    <row r="11" spans="1:5" s="164" customFormat="1" ht="11.25" x14ac:dyDescent="0.15">
      <c r="A11" s="172"/>
      <c r="B11" s="183" t="s">
        <v>492</v>
      </c>
      <c r="C11" s="183" t="s">
        <v>333</v>
      </c>
      <c r="D11" s="183" t="s">
        <v>365</v>
      </c>
      <c r="E11" s="204" t="s">
        <v>466</v>
      </c>
    </row>
    <row r="12" spans="1:5" s="164" customFormat="1" ht="11.25" x14ac:dyDescent="0.15">
      <c r="A12" s="172" t="s">
        <v>417</v>
      </c>
      <c r="B12" s="183" t="s">
        <v>426</v>
      </c>
      <c r="C12" s="183" t="s">
        <v>502</v>
      </c>
      <c r="D12" s="183" t="s">
        <v>286</v>
      </c>
      <c r="E12" s="204" t="s">
        <v>410</v>
      </c>
    </row>
    <row r="13" spans="1:5" s="164" customFormat="1" ht="11.25" x14ac:dyDescent="0.15">
      <c r="A13" s="172" t="s">
        <v>503</v>
      </c>
      <c r="B13" s="183" t="s">
        <v>209</v>
      </c>
      <c r="C13" s="183" t="s">
        <v>353</v>
      </c>
      <c r="D13" s="183" t="s">
        <v>504</v>
      </c>
      <c r="E13" s="204" t="s">
        <v>120</v>
      </c>
    </row>
    <row r="14" spans="1:5" s="164" customFormat="1" ht="11.25" x14ac:dyDescent="0.15">
      <c r="A14" s="172" t="s">
        <v>505</v>
      </c>
      <c r="B14" s="183" t="s">
        <v>209</v>
      </c>
      <c r="C14" s="183" t="s">
        <v>506</v>
      </c>
      <c r="D14" s="183" t="s">
        <v>497</v>
      </c>
      <c r="E14" s="204" t="s">
        <v>120</v>
      </c>
    </row>
    <row r="15" spans="1:5" s="164" customFormat="1" ht="11.25" x14ac:dyDescent="0.15">
      <c r="A15" s="172" t="s">
        <v>507</v>
      </c>
      <c r="B15" s="183" t="s">
        <v>209</v>
      </c>
      <c r="C15" s="183" t="s">
        <v>7</v>
      </c>
      <c r="D15" s="183" t="s">
        <v>497</v>
      </c>
      <c r="E15" s="204" t="s">
        <v>120</v>
      </c>
    </row>
    <row r="16" spans="1:5" s="164" customFormat="1" ht="24.75" customHeight="1" x14ac:dyDescent="0.15">
      <c r="A16" s="172" t="s">
        <v>433</v>
      </c>
      <c r="B16" s="183" t="s">
        <v>491</v>
      </c>
      <c r="C16" s="183" t="s">
        <v>437</v>
      </c>
      <c r="D16" s="183" t="s">
        <v>299</v>
      </c>
      <c r="E16" s="204" t="s">
        <v>217</v>
      </c>
    </row>
    <row r="17" spans="1:5" s="164" customFormat="1" ht="11.25" x14ac:dyDescent="0.15">
      <c r="A17" s="172" t="s">
        <v>341</v>
      </c>
      <c r="B17" s="183" t="s">
        <v>508</v>
      </c>
      <c r="C17" s="183" t="s">
        <v>496</v>
      </c>
      <c r="D17" s="183" t="s">
        <v>497</v>
      </c>
      <c r="E17" s="204" t="s">
        <v>451</v>
      </c>
    </row>
    <row r="18" spans="1:5" s="164" customFormat="1" ht="11.25" x14ac:dyDescent="0.15">
      <c r="A18" s="173" t="s">
        <v>510</v>
      </c>
      <c r="B18" s="184" t="s">
        <v>511</v>
      </c>
      <c r="C18" s="184" t="s">
        <v>122</v>
      </c>
      <c r="D18" s="184" t="s">
        <v>512</v>
      </c>
      <c r="E18" s="206" t="s">
        <v>513</v>
      </c>
    </row>
    <row r="19" spans="1:5" ht="5.25" customHeight="1" x14ac:dyDescent="0.15">
      <c r="A19" s="129"/>
      <c r="B19" s="129"/>
      <c r="C19" s="129"/>
      <c r="D19" s="129"/>
      <c r="E19" s="207"/>
    </row>
    <row r="20" spans="1:5" ht="17.25" customHeight="1" x14ac:dyDescent="0.15">
      <c r="A20" s="714" t="s">
        <v>677</v>
      </c>
      <c r="B20" s="714"/>
      <c r="C20" s="714"/>
      <c r="D20" s="187"/>
      <c r="E20" s="201"/>
    </row>
    <row r="21" spans="1:5" s="163" customFormat="1" ht="16.5" customHeight="1" x14ac:dyDescent="0.15">
      <c r="A21" s="166" t="s">
        <v>486</v>
      </c>
      <c r="B21" s="166" t="s">
        <v>309</v>
      </c>
      <c r="C21" s="166" t="s">
        <v>191</v>
      </c>
      <c r="D21" s="166" t="s">
        <v>488</v>
      </c>
      <c r="E21" s="197" t="s">
        <v>151</v>
      </c>
    </row>
    <row r="22" spans="1:5" s="164" customFormat="1" ht="24.75" customHeight="1" x14ac:dyDescent="0.15">
      <c r="A22" s="167" t="s">
        <v>193</v>
      </c>
      <c r="B22" s="182" t="s">
        <v>514</v>
      </c>
      <c r="C22" s="182" t="s">
        <v>149</v>
      </c>
      <c r="D22" s="182" t="s">
        <v>242</v>
      </c>
      <c r="E22" s="208" t="s">
        <v>515</v>
      </c>
    </row>
    <row r="23" spans="1:5" s="164" customFormat="1" ht="24.75" customHeight="1" x14ac:dyDescent="0.15">
      <c r="A23" s="174" t="s">
        <v>516</v>
      </c>
      <c r="B23" s="183" t="s">
        <v>369</v>
      </c>
      <c r="C23" s="183" t="s">
        <v>443</v>
      </c>
      <c r="D23" s="183" t="s">
        <v>469</v>
      </c>
      <c r="E23" s="208" t="s">
        <v>515</v>
      </c>
    </row>
    <row r="24" spans="1:5" s="164" customFormat="1" ht="22.5" x14ac:dyDescent="0.15">
      <c r="A24" s="174" t="s">
        <v>517</v>
      </c>
      <c r="B24" s="183" t="s">
        <v>518</v>
      </c>
      <c r="C24" s="237" t="s">
        <v>700</v>
      </c>
      <c r="D24" s="183" t="s">
        <v>497</v>
      </c>
      <c r="E24" s="208" t="s">
        <v>515</v>
      </c>
    </row>
    <row r="25" spans="1:5" s="164" customFormat="1" ht="11.25" x14ac:dyDescent="0.15">
      <c r="A25" s="174" t="s">
        <v>428</v>
      </c>
      <c r="B25" s="183" t="s">
        <v>444</v>
      </c>
      <c r="C25" s="183" t="s">
        <v>274</v>
      </c>
      <c r="D25" s="183" t="s">
        <v>497</v>
      </c>
      <c r="E25" s="208" t="s">
        <v>515</v>
      </c>
    </row>
    <row r="26" spans="1:5" s="164" customFormat="1" ht="11.25" x14ac:dyDescent="0.15">
      <c r="A26" s="174" t="s">
        <v>44</v>
      </c>
      <c r="B26" s="183" t="s">
        <v>519</v>
      </c>
      <c r="C26" s="183" t="s">
        <v>520</v>
      </c>
      <c r="D26" s="183" t="s">
        <v>521</v>
      </c>
      <c r="E26" s="208" t="s">
        <v>515</v>
      </c>
    </row>
    <row r="27" spans="1:5" s="164" customFormat="1" ht="11.25" x14ac:dyDescent="0.15">
      <c r="A27" s="174" t="s">
        <v>522</v>
      </c>
      <c r="B27" s="183" t="s">
        <v>316</v>
      </c>
      <c r="C27" s="183" t="s">
        <v>456</v>
      </c>
      <c r="D27" s="183" t="s">
        <v>400</v>
      </c>
      <c r="E27" s="208" t="s">
        <v>515</v>
      </c>
    </row>
    <row r="28" spans="1:5" s="164" customFormat="1" ht="11.25" x14ac:dyDescent="0.15">
      <c r="A28" s="174" t="s">
        <v>526</v>
      </c>
      <c r="B28" s="183" t="s">
        <v>528</v>
      </c>
      <c r="C28" s="183" t="s">
        <v>20</v>
      </c>
      <c r="D28" s="192" t="s">
        <v>286</v>
      </c>
      <c r="E28" s="208" t="s">
        <v>515</v>
      </c>
    </row>
    <row r="29" spans="1:5" s="164" customFormat="1" ht="11.25" x14ac:dyDescent="0.15">
      <c r="A29" s="174" t="s">
        <v>358</v>
      </c>
      <c r="B29" s="183" t="s">
        <v>444</v>
      </c>
      <c r="C29" s="183" t="s">
        <v>11</v>
      </c>
      <c r="D29" s="183" t="s">
        <v>667</v>
      </c>
      <c r="E29" s="208" t="s">
        <v>452</v>
      </c>
    </row>
    <row r="30" spans="1:5" s="164" customFormat="1" ht="11.25" x14ac:dyDescent="0.15">
      <c r="A30" s="174" t="s">
        <v>527</v>
      </c>
      <c r="B30" s="183" t="s">
        <v>528</v>
      </c>
      <c r="C30" s="183" t="s">
        <v>51</v>
      </c>
      <c r="D30" s="183" t="s">
        <v>504</v>
      </c>
      <c r="E30" s="208" t="s">
        <v>452</v>
      </c>
    </row>
    <row r="31" spans="1:5" s="164" customFormat="1" ht="11.25" x14ac:dyDescent="0.15">
      <c r="A31" s="174" t="s">
        <v>301</v>
      </c>
      <c r="B31" s="183" t="s">
        <v>316</v>
      </c>
      <c r="C31" s="183" t="s">
        <v>529</v>
      </c>
      <c r="D31" s="183" t="s">
        <v>344</v>
      </c>
      <c r="E31" s="208" t="s">
        <v>356</v>
      </c>
    </row>
    <row r="32" spans="1:5" s="164" customFormat="1" ht="11.25" x14ac:dyDescent="0.15">
      <c r="A32" s="174" t="s">
        <v>530</v>
      </c>
      <c r="B32" s="183" t="s">
        <v>316</v>
      </c>
      <c r="C32" s="183" t="s">
        <v>462</v>
      </c>
      <c r="D32" s="183" t="s">
        <v>4</v>
      </c>
      <c r="E32" s="208" t="s">
        <v>356</v>
      </c>
    </row>
    <row r="33" spans="1:5" s="164" customFormat="1" ht="11.25" x14ac:dyDescent="0.15">
      <c r="A33" s="174" t="s">
        <v>531</v>
      </c>
      <c r="B33" s="183" t="s">
        <v>519</v>
      </c>
      <c r="C33" s="183" t="s">
        <v>105</v>
      </c>
      <c r="D33" s="183" t="s">
        <v>532</v>
      </c>
      <c r="E33" s="208" t="s">
        <v>356</v>
      </c>
    </row>
    <row r="34" spans="1:5" s="164" customFormat="1" ht="11.25" x14ac:dyDescent="0.15">
      <c r="A34" s="174" t="s">
        <v>79</v>
      </c>
      <c r="B34" s="183" t="s">
        <v>514</v>
      </c>
      <c r="C34" s="183" t="s">
        <v>533</v>
      </c>
      <c r="D34" s="183" t="s">
        <v>536</v>
      </c>
      <c r="E34" s="208" t="s">
        <v>356</v>
      </c>
    </row>
    <row r="35" spans="1:5" s="164" customFormat="1" ht="11.25" x14ac:dyDescent="0.15">
      <c r="A35" s="174" t="s">
        <v>205</v>
      </c>
      <c r="B35" s="183" t="s">
        <v>62</v>
      </c>
      <c r="C35" s="183" t="s">
        <v>449</v>
      </c>
      <c r="D35" s="183" t="s">
        <v>423</v>
      </c>
      <c r="E35" s="208" t="s">
        <v>356</v>
      </c>
    </row>
    <row r="36" spans="1:5" s="164" customFormat="1" ht="11.25" x14ac:dyDescent="0.15">
      <c r="A36" s="174" t="s">
        <v>16</v>
      </c>
      <c r="B36" s="183" t="s">
        <v>528</v>
      </c>
      <c r="C36" s="183" t="s">
        <v>537</v>
      </c>
      <c r="D36" s="183" t="s">
        <v>539</v>
      </c>
      <c r="E36" s="208" t="s">
        <v>347</v>
      </c>
    </row>
    <row r="37" spans="1:5" s="164" customFormat="1" ht="11.25" x14ac:dyDescent="0.15">
      <c r="A37" s="174" t="s">
        <v>414</v>
      </c>
      <c r="B37" s="183" t="s">
        <v>519</v>
      </c>
      <c r="C37" s="183" t="s">
        <v>541</v>
      </c>
      <c r="D37" s="193" t="s">
        <v>559</v>
      </c>
      <c r="E37" s="208" t="s">
        <v>222</v>
      </c>
    </row>
    <row r="38" spans="1:5" s="164" customFormat="1" ht="11.25" x14ac:dyDescent="0.15">
      <c r="A38" s="174" t="s">
        <v>303</v>
      </c>
      <c r="B38" s="183" t="s">
        <v>519</v>
      </c>
      <c r="C38" s="183" t="s">
        <v>371</v>
      </c>
      <c r="D38" s="193" t="s">
        <v>559</v>
      </c>
      <c r="E38" s="208" t="s">
        <v>222</v>
      </c>
    </row>
    <row r="39" spans="1:5" s="164" customFormat="1" ht="11.25" x14ac:dyDescent="0.15">
      <c r="A39" s="174" t="s">
        <v>542</v>
      </c>
      <c r="B39" s="183" t="s">
        <v>519</v>
      </c>
      <c r="C39" s="183" t="s">
        <v>523</v>
      </c>
      <c r="D39" s="193" t="s">
        <v>559</v>
      </c>
      <c r="E39" s="208" t="s">
        <v>222</v>
      </c>
    </row>
    <row r="40" spans="1:5" s="164" customFormat="1" ht="11.25" x14ac:dyDescent="0.15">
      <c r="A40" s="174" t="s">
        <v>103</v>
      </c>
      <c r="B40" s="183" t="s">
        <v>492</v>
      </c>
      <c r="C40" s="183" t="s">
        <v>478</v>
      </c>
      <c r="D40" s="183" t="s">
        <v>504</v>
      </c>
      <c r="E40" s="208" t="s">
        <v>222</v>
      </c>
    </row>
    <row r="41" spans="1:5" s="164" customFormat="1" ht="11.25" x14ac:dyDescent="0.15">
      <c r="A41" s="174" t="s">
        <v>325</v>
      </c>
      <c r="B41" s="183" t="s">
        <v>492</v>
      </c>
      <c r="C41" s="183" t="s">
        <v>544</v>
      </c>
      <c r="D41" s="183" t="s">
        <v>545</v>
      </c>
      <c r="E41" s="208" t="s">
        <v>222</v>
      </c>
    </row>
    <row r="42" spans="1:5" s="164" customFormat="1" ht="11.25" x14ac:dyDescent="0.15">
      <c r="A42" s="174" t="s">
        <v>546</v>
      </c>
      <c r="B42" s="183" t="s">
        <v>492</v>
      </c>
      <c r="C42" s="183" t="s">
        <v>547</v>
      </c>
      <c r="D42" s="183" t="s">
        <v>545</v>
      </c>
      <c r="E42" s="208" t="s">
        <v>222</v>
      </c>
    </row>
    <row r="43" spans="1:5" s="164" customFormat="1" ht="11.25" x14ac:dyDescent="0.15">
      <c r="A43" s="174" t="s">
        <v>487</v>
      </c>
      <c r="B43" s="183" t="s">
        <v>492</v>
      </c>
      <c r="C43" s="183" t="s">
        <v>421</v>
      </c>
      <c r="D43" s="183" t="s">
        <v>545</v>
      </c>
      <c r="E43" s="208" t="s">
        <v>222</v>
      </c>
    </row>
    <row r="44" spans="1:5" s="164" customFormat="1" ht="11.25" x14ac:dyDescent="0.15">
      <c r="A44" s="174" t="s">
        <v>479</v>
      </c>
      <c r="B44" s="183" t="s">
        <v>492</v>
      </c>
      <c r="C44" s="183" t="s">
        <v>340</v>
      </c>
      <c r="D44" s="183" t="s">
        <v>545</v>
      </c>
      <c r="E44" s="208" t="s">
        <v>222</v>
      </c>
    </row>
    <row r="45" spans="1:5" s="164" customFormat="1" ht="11.25" x14ac:dyDescent="0.15">
      <c r="A45" s="174" t="s">
        <v>485</v>
      </c>
      <c r="B45" s="183" t="s">
        <v>492</v>
      </c>
      <c r="C45" s="183" t="s">
        <v>329</v>
      </c>
      <c r="D45" s="183" t="s">
        <v>545</v>
      </c>
      <c r="E45" s="208" t="s">
        <v>222</v>
      </c>
    </row>
    <row r="46" spans="1:5" s="164" customFormat="1" ht="11.25" x14ac:dyDescent="0.15">
      <c r="A46" s="174" t="s">
        <v>366</v>
      </c>
      <c r="B46" s="183" t="s">
        <v>492</v>
      </c>
      <c r="C46" s="183" t="s">
        <v>534</v>
      </c>
      <c r="D46" s="183" t="s">
        <v>548</v>
      </c>
      <c r="E46" s="208" t="s">
        <v>222</v>
      </c>
    </row>
    <row r="47" spans="1:5" s="164" customFormat="1" ht="11.25" x14ac:dyDescent="0.15">
      <c r="A47" s="174" t="s">
        <v>550</v>
      </c>
      <c r="B47" s="183" t="s">
        <v>316</v>
      </c>
      <c r="C47" s="183" t="s">
        <v>440</v>
      </c>
      <c r="D47" s="183" t="s">
        <v>509</v>
      </c>
      <c r="E47" s="208" t="s">
        <v>222</v>
      </c>
    </row>
    <row r="48" spans="1:5" s="164" customFormat="1" ht="11.25" x14ac:dyDescent="0.15">
      <c r="A48" s="174" t="s">
        <v>551</v>
      </c>
      <c r="B48" s="183" t="s">
        <v>519</v>
      </c>
      <c r="C48" s="183" t="s">
        <v>552</v>
      </c>
      <c r="D48" s="183" t="s">
        <v>194</v>
      </c>
      <c r="E48" s="208" t="s">
        <v>222</v>
      </c>
    </row>
    <row r="49" spans="1:5" s="164" customFormat="1" ht="11.25" x14ac:dyDescent="0.15">
      <c r="A49" s="174" t="s">
        <v>553</v>
      </c>
      <c r="B49" s="183" t="s">
        <v>518</v>
      </c>
      <c r="C49" s="183" t="s">
        <v>161</v>
      </c>
      <c r="D49" s="183" t="s">
        <v>521</v>
      </c>
      <c r="E49" s="208" t="s">
        <v>222</v>
      </c>
    </row>
    <row r="50" spans="1:5" s="164" customFormat="1" ht="11.25" x14ac:dyDescent="0.15">
      <c r="A50" s="174" t="s">
        <v>554</v>
      </c>
      <c r="B50" s="183" t="s">
        <v>491</v>
      </c>
      <c r="C50" s="183" t="s">
        <v>555</v>
      </c>
      <c r="D50" s="183" t="s">
        <v>556</v>
      </c>
      <c r="E50" s="208" t="s">
        <v>222</v>
      </c>
    </row>
    <row r="51" spans="1:5" s="164" customFormat="1" ht="11.25" x14ac:dyDescent="0.15">
      <c r="A51" s="174" t="s">
        <v>557</v>
      </c>
      <c r="B51" s="183" t="s">
        <v>492</v>
      </c>
      <c r="C51" s="183" t="s">
        <v>558</v>
      </c>
      <c r="D51" s="183" t="s">
        <v>338</v>
      </c>
      <c r="E51" s="208" t="s">
        <v>222</v>
      </c>
    </row>
    <row r="52" spans="1:5" s="164" customFormat="1" ht="11.25" x14ac:dyDescent="0.15">
      <c r="A52" s="174" t="s">
        <v>119</v>
      </c>
      <c r="B52" s="183" t="s">
        <v>508</v>
      </c>
      <c r="C52" s="183" t="s">
        <v>560</v>
      </c>
      <c r="D52" s="183" t="s">
        <v>423</v>
      </c>
      <c r="E52" s="208" t="s">
        <v>561</v>
      </c>
    </row>
    <row r="53" spans="1:5" s="164" customFormat="1" ht="11.25" x14ac:dyDescent="0.15">
      <c r="A53" s="174" t="s">
        <v>564</v>
      </c>
      <c r="B53" s="183" t="s">
        <v>508</v>
      </c>
      <c r="C53" s="183" t="s">
        <v>565</v>
      </c>
      <c r="D53" s="183" t="s">
        <v>567</v>
      </c>
      <c r="E53" s="208" t="s">
        <v>561</v>
      </c>
    </row>
    <row r="54" spans="1:5" s="164" customFormat="1" ht="11.25" x14ac:dyDescent="0.15">
      <c r="A54" s="174" t="s">
        <v>568</v>
      </c>
      <c r="B54" s="183" t="s">
        <v>508</v>
      </c>
      <c r="C54" s="183" t="s">
        <v>569</v>
      </c>
      <c r="D54" s="183" t="s">
        <v>270</v>
      </c>
      <c r="E54" s="208" t="s">
        <v>561</v>
      </c>
    </row>
    <row r="55" spans="1:5" s="164" customFormat="1" ht="11.25" x14ac:dyDescent="0.15">
      <c r="A55" s="174" t="s">
        <v>571</v>
      </c>
      <c r="B55" s="183" t="s">
        <v>316</v>
      </c>
      <c r="C55" s="183" t="s">
        <v>572</v>
      </c>
      <c r="D55" s="193" t="s">
        <v>559</v>
      </c>
      <c r="E55" s="208" t="s">
        <v>573</v>
      </c>
    </row>
    <row r="56" spans="1:5" s="164" customFormat="1" ht="11.25" x14ac:dyDescent="0.15">
      <c r="A56" s="174" t="s">
        <v>211</v>
      </c>
      <c r="B56" s="183" t="s">
        <v>316</v>
      </c>
      <c r="C56" s="183" t="s">
        <v>145</v>
      </c>
      <c r="D56" s="183" t="s">
        <v>168</v>
      </c>
      <c r="E56" s="208" t="s">
        <v>574</v>
      </c>
    </row>
    <row r="57" spans="1:5" s="164" customFormat="1" ht="11.25" x14ac:dyDescent="0.15">
      <c r="A57" s="174" t="s">
        <v>106</v>
      </c>
      <c r="B57" s="183" t="s">
        <v>224</v>
      </c>
      <c r="C57" s="183" t="s">
        <v>575</v>
      </c>
      <c r="D57" s="194" t="s">
        <v>385</v>
      </c>
      <c r="E57" s="208" t="s">
        <v>577</v>
      </c>
    </row>
    <row r="58" spans="1:5" s="164" customFormat="1" ht="11.25" x14ac:dyDescent="0.15">
      <c r="A58" s="174" t="s">
        <v>578</v>
      </c>
      <c r="B58" s="183" t="s">
        <v>444</v>
      </c>
      <c r="C58" s="183" t="s">
        <v>274</v>
      </c>
      <c r="D58" s="183" t="s">
        <v>580</v>
      </c>
      <c r="E58" s="208" t="s">
        <v>581</v>
      </c>
    </row>
    <row r="59" spans="1:5" s="164" customFormat="1" ht="11.25" x14ac:dyDescent="0.15">
      <c r="A59" s="174" t="s">
        <v>582</v>
      </c>
      <c r="B59" s="183" t="s">
        <v>508</v>
      </c>
      <c r="C59" s="183" t="s">
        <v>477</v>
      </c>
      <c r="D59" s="183" t="s">
        <v>580</v>
      </c>
      <c r="E59" s="208" t="s">
        <v>382</v>
      </c>
    </row>
    <row r="60" spans="1:5" s="164" customFormat="1" ht="11.25" x14ac:dyDescent="0.15">
      <c r="A60" s="174" t="s">
        <v>525</v>
      </c>
      <c r="B60" s="183" t="s">
        <v>519</v>
      </c>
      <c r="C60" s="183" t="s">
        <v>583</v>
      </c>
      <c r="D60" s="183" t="s">
        <v>512</v>
      </c>
      <c r="E60" s="208" t="s">
        <v>584</v>
      </c>
    </row>
    <row r="61" spans="1:5" s="164" customFormat="1" ht="11.25" x14ac:dyDescent="0.15">
      <c r="A61" s="174" t="s">
        <v>585</v>
      </c>
      <c r="B61" s="183" t="s">
        <v>518</v>
      </c>
      <c r="C61" s="183" t="s">
        <v>586</v>
      </c>
      <c r="D61" s="195" t="s">
        <v>559</v>
      </c>
      <c r="E61" s="208" t="s">
        <v>22</v>
      </c>
    </row>
    <row r="62" spans="1:5" s="164" customFormat="1" ht="11.25" x14ac:dyDescent="0.15">
      <c r="A62" s="168" t="s">
        <v>562</v>
      </c>
      <c r="B62" s="184" t="s">
        <v>491</v>
      </c>
      <c r="C62" s="184" t="s">
        <v>587</v>
      </c>
      <c r="D62" s="184" t="s">
        <v>378</v>
      </c>
      <c r="E62" s="199" t="s">
        <v>262</v>
      </c>
    </row>
    <row r="63" spans="1:5" ht="17.25" customHeight="1" x14ac:dyDescent="0.15">
      <c r="A63" s="714" t="s">
        <v>203</v>
      </c>
      <c r="B63" s="714"/>
      <c r="C63" s="714"/>
      <c r="D63" s="187"/>
      <c r="E63" s="201"/>
    </row>
    <row r="64" spans="1:5" s="164" customFormat="1" x14ac:dyDescent="0.15">
      <c r="A64" s="166" t="s">
        <v>486</v>
      </c>
      <c r="B64" s="166" t="s">
        <v>309</v>
      </c>
      <c r="C64" s="166" t="s">
        <v>191</v>
      </c>
      <c r="D64" s="166" t="s">
        <v>488</v>
      </c>
      <c r="E64" s="197" t="s">
        <v>151</v>
      </c>
    </row>
    <row r="65" spans="1:5" s="164" customFormat="1" ht="11.25" x14ac:dyDescent="0.15">
      <c r="A65" s="174" t="s">
        <v>240</v>
      </c>
      <c r="B65" s="185" t="s">
        <v>519</v>
      </c>
      <c r="C65" s="185" t="s">
        <v>377</v>
      </c>
      <c r="D65" s="185" t="s">
        <v>588</v>
      </c>
      <c r="E65" s="208" t="s">
        <v>453</v>
      </c>
    </row>
    <row r="66" spans="1:5" s="164" customFormat="1" ht="11.25" x14ac:dyDescent="0.15">
      <c r="A66" s="174" t="s">
        <v>589</v>
      </c>
      <c r="B66" s="185" t="s">
        <v>519</v>
      </c>
      <c r="C66" s="185" t="s">
        <v>591</v>
      </c>
      <c r="D66" s="185" t="s">
        <v>592</v>
      </c>
      <c r="E66" s="208" t="s">
        <v>453</v>
      </c>
    </row>
    <row r="67" spans="1:5" s="164" customFormat="1" ht="11.25" x14ac:dyDescent="0.15">
      <c r="A67" s="174" t="s">
        <v>593</v>
      </c>
      <c r="B67" s="185" t="s">
        <v>519</v>
      </c>
      <c r="C67" s="185" t="s">
        <v>278</v>
      </c>
      <c r="D67" s="185" t="s">
        <v>310</v>
      </c>
      <c r="E67" s="208" t="s">
        <v>453</v>
      </c>
    </row>
    <row r="68" spans="1:5" s="164" customFormat="1" ht="11.25" x14ac:dyDescent="0.15">
      <c r="A68" s="174" t="s">
        <v>118</v>
      </c>
      <c r="B68" s="185" t="s">
        <v>519</v>
      </c>
      <c r="C68" s="185" t="s">
        <v>594</v>
      </c>
      <c r="D68" s="185" t="s">
        <v>595</v>
      </c>
      <c r="E68" s="208" t="s">
        <v>453</v>
      </c>
    </row>
    <row r="69" spans="1:5" s="164" customFormat="1" ht="11.25" x14ac:dyDescent="0.15">
      <c r="A69" s="174" t="s">
        <v>43</v>
      </c>
      <c r="B69" s="183" t="s">
        <v>492</v>
      </c>
      <c r="C69" s="183" t="s">
        <v>72</v>
      </c>
      <c r="D69" s="183" t="s">
        <v>342</v>
      </c>
      <c r="E69" s="208" t="s">
        <v>453</v>
      </c>
    </row>
    <row r="70" spans="1:5" s="164" customFormat="1" ht="11.25" x14ac:dyDescent="0.15">
      <c r="A70" s="174" t="s">
        <v>302</v>
      </c>
      <c r="B70" s="183" t="s">
        <v>492</v>
      </c>
      <c r="C70" s="183" t="s">
        <v>35</v>
      </c>
      <c r="D70" s="183" t="s">
        <v>596</v>
      </c>
      <c r="E70" s="208" t="s">
        <v>453</v>
      </c>
    </row>
    <row r="71" spans="1:5" s="164" customFormat="1" ht="11.25" x14ac:dyDescent="0.15">
      <c r="A71" s="174" t="s">
        <v>507</v>
      </c>
      <c r="B71" s="183" t="s">
        <v>492</v>
      </c>
      <c r="C71" s="183" t="s">
        <v>187</v>
      </c>
      <c r="D71" s="183" t="s">
        <v>99</v>
      </c>
      <c r="E71" s="208" t="s">
        <v>453</v>
      </c>
    </row>
    <row r="72" spans="1:5" s="164" customFormat="1" ht="11.25" x14ac:dyDescent="0.15">
      <c r="A72" s="174" t="s">
        <v>597</v>
      </c>
      <c r="B72" s="183" t="s">
        <v>511</v>
      </c>
      <c r="C72" s="183" t="s">
        <v>524</v>
      </c>
      <c r="D72" s="183" t="s">
        <v>535</v>
      </c>
      <c r="E72" s="208" t="s">
        <v>453</v>
      </c>
    </row>
    <row r="73" spans="1:5" s="164" customFormat="1" ht="11.25" x14ac:dyDescent="0.15">
      <c r="A73" s="174" t="s">
        <v>549</v>
      </c>
      <c r="B73" s="183" t="s">
        <v>511</v>
      </c>
      <c r="C73" s="183" t="s">
        <v>484</v>
      </c>
      <c r="D73" s="183" t="s">
        <v>595</v>
      </c>
      <c r="E73" s="208" t="s">
        <v>453</v>
      </c>
    </row>
    <row r="74" spans="1:5" s="164" customFormat="1" ht="11.25" x14ac:dyDescent="0.15">
      <c r="A74" s="174" t="s">
        <v>599</v>
      </c>
      <c r="B74" s="183" t="s">
        <v>511</v>
      </c>
      <c r="C74" s="183" t="s">
        <v>260</v>
      </c>
      <c r="D74" s="183" t="s">
        <v>600</v>
      </c>
      <c r="E74" s="208" t="s">
        <v>453</v>
      </c>
    </row>
    <row r="75" spans="1:5" s="164" customFormat="1" ht="11.25" x14ac:dyDescent="0.15">
      <c r="A75" s="174" t="s">
        <v>331</v>
      </c>
      <c r="B75" s="183" t="s">
        <v>444</v>
      </c>
      <c r="C75" s="183" t="s">
        <v>601</v>
      </c>
      <c r="D75" s="183" t="s">
        <v>535</v>
      </c>
      <c r="E75" s="208" t="s">
        <v>453</v>
      </c>
    </row>
    <row r="76" spans="1:5" s="164" customFormat="1" ht="11.25" x14ac:dyDescent="0.15">
      <c r="A76" s="174" t="s">
        <v>417</v>
      </c>
      <c r="B76" s="183" t="s">
        <v>508</v>
      </c>
      <c r="C76" s="183" t="s">
        <v>576</v>
      </c>
      <c r="D76" s="183" t="s">
        <v>602</v>
      </c>
      <c r="E76" s="208" t="s">
        <v>453</v>
      </c>
    </row>
    <row r="77" spans="1:5" s="164" customFormat="1" ht="11.25" x14ac:dyDescent="0.15">
      <c r="A77" s="174" t="s">
        <v>603</v>
      </c>
      <c r="B77" s="183" t="s">
        <v>492</v>
      </c>
      <c r="C77" s="183" t="s">
        <v>483</v>
      </c>
      <c r="D77" s="183" t="s">
        <v>535</v>
      </c>
      <c r="E77" s="208" t="s">
        <v>453</v>
      </c>
    </row>
    <row r="78" spans="1:5" s="164" customFormat="1" ht="11.25" x14ac:dyDescent="0.15">
      <c r="A78" s="174" t="s">
        <v>277</v>
      </c>
      <c r="B78" s="183" t="s">
        <v>519</v>
      </c>
      <c r="C78" s="183" t="s">
        <v>436</v>
      </c>
      <c r="D78" s="186" t="s">
        <v>667</v>
      </c>
      <c r="E78" s="208" t="s">
        <v>453</v>
      </c>
    </row>
    <row r="79" spans="1:5" s="164" customFormat="1" ht="22.5" x14ac:dyDescent="0.15">
      <c r="A79" s="174" t="s">
        <v>604</v>
      </c>
      <c r="B79" s="183" t="s">
        <v>491</v>
      </c>
      <c r="C79" s="183" t="s">
        <v>70</v>
      </c>
      <c r="D79" s="183" t="s">
        <v>605</v>
      </c>
      <c r="E79" s="208" t="s">
        <v>464</v>
      </c>
    </row>
    <row r="80" spans="1:5" s="164" customFormat="1" ht="11.25" x14ac:dyDescent="0.15">
      <c r="A80" s="174" t="s">
        <v>606</v>
      </c>
      <c r="B80" s="183" t="s">
        <v>491</v>
      </c>
      <c r="C80" s="183" t="s">
        <v>607</v>
      </c>
      <c r="D80" s="188" t="s">
        <v>608</v>
      </c>
      <c r="E80" s="208">
        <v>24063</v>
      </c>
    </row>
    <row r="81" spans="1:5" s="164" customFormat="1" ht="11.25" x14ac:dyDescent="0.15">
      <c r="A81" s="174" t="s">
        <v>210</v>
      </c>
      <c r="B81" s="183" t="s">
        <v>316</v>
      </c>
      <c r="C81" s="183" t="s">
        <v>413</v>
      </c>
      <c r="D81" s="183" t="s">
        <v>609</v>
      </c>
      <c r="E81" s="208">
        <v>24063</v>
      </c>
    </row>
    <row r="82" spans="1:5" s="164" customFormat="1" ht="11.25" x14ac:dyDescent="0.15">
      <c r="A82" s="174" t="s">
        <v>498</v>
      </c>
      <c r="B82" s="183" t="s">
        <v>519</v>
      </c>
      <c r="C82" s="183" t="s">
        <v>610</v>
      </c>
      <c r="D82" s="183" t="s">
        <v>611</v>
      </c>
      <c r="E82" s="208" t="s">
        <v>612</v>
      </c>
    </row>
    <row r="83" spans="1:5" s="164" customFormat="1" ht="11.25" x14ac:dyDescent="0.15">
      <c r="A83" s="174" t="s">
        <v>613</v>
      </c>
      <c r="B83" s="183" t="s">
        <v>528</v>
      </c>
      <c r="C83" s="183" t="s">
        <v>494</v>
      </c>
      <c r="D83" s="183" t="s">
        <v>614</v>
      </c>
      <c r="E83" s="208" t="s">
        <v>615</v>
      </c>
    </row>
    <row r="84" spans="1:5" s="164" customFormat="1" ht="11.25" x14ac:dyDescent="0.15">
      <c r="A84" s="174" t="s">
        <v>617</v>
      </c>
      <c r="B84" s="183" t="s">
        <v>528</v>
      </c>
      <c r="C84" s="183" t="s">
        <v>540</v>
      </c>
      <c r="D84" s="183" t="s">
        <v>614</v>
      </c>
      <c r="E84" s="208" t="s">
        <v>615</v>
      </c>
    </row>
    <row r="85" spans="1:5" s="164" customFormat="1" ht="11.25" x14ac:dyDescent="0.15">
      <c r="A85" s="174" t="s">
        <v>618</v>
      </c>
      <c r="B85" s="183" t="s">
        <v>316</v>
      </c>
      <c r="C85" s="183" t="s">
        <v>619</v>
      </c>
      <c r="D85" s="183" t="s">
        <v>620</v>
      </c>
      <c r="E85" s="208" t="s">
        <v>621</v>
      </c>
    </row>
    <row r="86" spans="1:5" s="164" customFormat="1" ht="11.25" x14ac:dyDescent="0.15">
      <c r="A86" s="174" t="s">
        <v>622</v>
      </c>
      <c r="B86" s="183" t="s">
        <v>528</v>
      </c>
      <c r="C86" s="183" t="s">
        <v>623</v>
      </c>
      <c r="D86" s="186" t="s">
        <v>667</v>
      </c>
      <c r="E86" s="208" t="s">
        <v>621</v>
      </c>
    </row>
    <row r="87" spans="1:5" s="164" customFormat="1" ht="11.25" x14ac:dyDescent="0.15">
      <c r="A87" s="174" t="s">
        <v>482</v>
      </c>
      <c r="B87" s="183" t="s">
        <v>492</v>
      </c>
      <c r="C87" s="183" t="s">
        <v>624</v>
      </c>
      <c r="D87" s="183" t="s">
        <v>67</v>
      </c>
      <c r="E87" s="208" t="s">
        <v>493</v>
      </c>
    </row>
    <row r="88" spans="1:5" s="164" customFormat="1" ht="11.25" x14ac:dyDescent="0.15">
      <c r="A88" s="174" t="s">
        <v>616</v>
      </c>
      <c r="B88" s="183" t="s">
        <v>528</v>
      </c>
      <c r="C88" s="183" t="s">
        <v>398</v>
      </c>
      <c r="D88" s="186" t="s">
        <v>667</v>
      </c>
      <c r="E88" s="208" t="s">
        <v>625</v>
      </c>
    </row>
    <row r="89" spans="1:5" s="164" customFormat="1" ht="22.5" x14ac:dyDescent="0.15">
      <c r="A89" s="174" t="s">
        <v>628</v>
      </c>
      <c r="B89" s="183" t="s">
        <v>491</v>
      </c>
      <c r="C89" s="183" t="s">
        <v>179</v>
      </c>
      <c r="D89" s="183" t="s">
        <v>629</v>
      </c>
      <c r="E89" s="208">
        <v>27747</v>
      </c>
    </row>
    <row r="90" spans="1:5" s="164" customFormat="1" ht="11.25" x14ac:dyDescent="0.15">
      <c r="A90" s="174" t="s">
        <v>284</v>
      </c>
      <c r="B90" s="183" t="s">
        <v>514</v>
      </c>
      <c r="C90" s="183" t="s">
        <v>630</v>
      </c>
      <c r="D90" s="183" t="s">
        <v>631</v>
      </c>
      <c r="E90" s="208" t="s">
        <v>632</v>
      </c>
    </row>
    <row r="91" spans="1:5" s="164" customFormat="1" ht="11.25" x14ac:dyDescent="0.15">
      <c r="A91" s="174" t="s">
        <v>387</v>
      </c>
      <c r="B91" s="183" t="s">
        <v>62</v>
      </c>
      <c r="C91" s="183" t="s">
        <v>633</v>
      </c>
      <c r="D91" s="183" t="s">
        <v>634</v>
      </c>
      <c r="E91" s="208" t="s">
        <v>632</v>
      </c>
    </row>
    <row r="92" spans="1:5" s="164" customFormat="1" ht="11.25" x14ac:dyDescent="0.15">
      <c r="A92" s="174" t="s">
        <v>635</v>
      </c>
      <c r="B92" s="183" t="s">
        <v>511</v>
      </c>
      <c r="C92" s="183" t="s">
        <v>636</v>
      </c>
      <c r="D92" s="183" t="s">
        <v>637</v>
      </c>
      <c r="E92" s="208" t="s">
        <v>638</v>
      </c>
    </row>
    <row r="93" spans="1:5" s="164" customFormat="1" ht="11.25" x14ac:dyDescent="0.15">
      <c r="A93" s="174" t="s">
        <v>566</v>
      </c>
      <c r="B93" s="183" t="s">
        <v>528</v>
      </c>
      <c r="C93" s="183" t="s">
        <v>540</v>
      </c>
      <c r="D93" s="183" t="s">
        <v>639</v>
      </c>
      <c r="E93" s="208" t="s">
        <v>292</v>
      </c>
    </row>
    <row r="94" spans="1:5" s="164" customFormat="1" ht="11.25" x14ac:dyDescent="0.15">
      <c r="A94" s="174" t="s">
        <v>640</v>
      </c>
      <c r="B94" s="183" t="s">
        <v>528</v>
      </c>
      <c r="C94" s="183" t="s">
        <v>563</v>
      </c>
      <c r="D94" s="183" t="s">
        <v>642</v>
      </c>
      <c r="E94" s="208" t="s">
        <v>292</v>
      </c>
    </row>
    <row r="95" spans="1:5" s="164" customFormat="1" ht="11.25" x14ac:dyDescent="0.15">
      <c r="A95" s="174" t="s">
        <v>12</v>
      </c>
      <c r="B95" s="183" t="s">
        <v>514</v>
      </c>
      <c r="C95" s="183" t="s">
        <v>643</v>
      </c>
      <c r="D95" s="183" t="s">
        <v>637</v>
      </c>
      <c r="E95" s="208" t="s">
        <v>292</v>
      </c>
    </row>
    <row r="96" spans="1:5" s="164" customFormat="1" ht="11.25" x14ac:dyDescent="0.15">
      <c r="A96" s="174" t="s">
        <v>238</v>
      </c>
      <c r="B96" s="183" t="s">
        <v>62</v>
      </c>
      <c r="C96" s="183" t="s">
        <v>644</v>
      </c>
      <c r="D96" s="183" t="s">
        <v>164</v>
      </c>
      <c r="E96" s="208" t="s">
        <v>292</v>
      </c>
    </row>
    <row r="97" spans="1:5" s="164" customFormat="1" ht="11.25" x14ac:dyDescent="0.15">
      <c r="A97" s="174" t="s">
        <v>645</v>
      </c>
      <c r="B97" s="183" t="s">
        <v>519</v>
      </c>
      <c r="C97" s="183" t="s">
        <v>37</v>
      </c>
      <c r="D97" s="186" t="s">
        <v>667</v>
      </c>
      <c r="E97" s="208" t="s">
        <v>626</v>
      </c>
    </row>
    <row r="98" spans="1:5" s="164" customFormat="1" ht="11.25" x14ac:dyDescent="0.15">
      <c r="A98" s="174" t="s">
        <v>538</v>
      </c>
      <c r="B98" s="183" t="s">
        <v>492</v>
      </c>
      <c r="C98" s="183" t="s">
        <v>646</v>
      </c>
      <c r="D98" s="183" t="s">
        <v>631</v>
      </c>
      <c r="E98" s="208" t="s">
        <v>626</v>
      </c>
    </row>
    <row r="99" spans="1:5" s="164" customFormat="1" ht="11.25" x14ac:dyDescent="0.15">
      <c r="A99" s="174" t="s">
        <v>460</v>
      </c>
      <c r="B99" s="183" t="s">
        <v>519</v>
      </c>
      <c r="C99" s="188" t="s">
        <v>647</v>
      </c>
      <c r="D99" s="183" t="s">
        <v>648</v>
      </c>
      <c r="E99" s="208" t="s">
        <v>649</v>
      </c>
    </row>
    <row r="100" spans="1:5" s="164" customFormat="1" ht="11.25" x14ac:dyDescent="0.15">
      <c r="A100" s="174" t="s">
        <v>650</v>
      </c>
      <c r="B100" s="183" t="s">
        <v>511</v>
      </c>
      <c r="C100" s="183" t="s">
        <v>220</v>
      </c>
      <c r="D100" s="183" t="s">
        <v>648</v>
      </c>
      <c r="E100" s="208" t="s">
        <v>626</v>
      </c>
    </row>
    <row r="101" spans="1:5" s="164" customFormat="1" ht="11.25" x14ac:dyDescent="0.15">
      <c r="A101" s="174" t="s">
        <v>226</v>
      </c>
      <c r="B101" s="183" t="s">
        <v>224</v>
      </c>
      <c r="C101" s="183" t="s">
        <v>76</v>
      </c>
      <c r="D101" s="183" t="s">
        <v>648</v>
      </c>
      <c r="E101" s="208" t="s">
        <v>57</v>
      </c>
    </row>
    <row r="102" spans="1:5" s="164" customFormat="1" ht="22.5" x14ac:dyDescent="0.15">
      <c r="A102" s="174" t="s">
        <v>376</v>
      </c>
      <c r="B102" s="183" t="s">
        <v>511</v>
      </c>
      <c r="C102" s="183" t="s">
        <v>49</v>
      </c>
      <c r="D102" s="183" t="s">
        <v>648</v>
      </c>
      <c r="E102" s="208" t="s">
        <v>57</v>
      </c>
    </row>
    <row r="103" spans="1:5" s="164" customFormat="1" ht="11.25" x14ac:dyDescent="0.15">
      <c r="A103" s="174" t="s">
        <v>651</v>
      </c>
      <c r="B103" s="183" t="s">
        <v>514</v>
      </c>
      <c r="C103" s="183" t="s">
        <v>652</v>
      </c>
      <c r="D103" s="183" t="s">
        <v>648</v>
      </c>
      <c r="E103" s="208" t="s">
        <v>57</v>
      </c>
    </row>
    <row r="104" spans="1:5" s="164" customFormat="1" ht="11.25" customHeight="1" x14ac:dyDescent="0.15">
      <c r="A104" s="175" t="s">
        <v>653</v>
      </c>
      <c r="B104" s="183" t="s">
        <v>508</v>
      </c>
      <c r="C104" s="183" t="s">
        <v>654</v>
      </c>
      <c r="D104" s="183" t="s">
        <v>655</v>
      </c>
      <c r="E104" s="208" t="s">
        <v>57</v>
      </c>
    </row>
    <row r="105" spans="1:5" s="164" customFormat="1" ht="11.25" customHeight="1" x14ac:dyDescent="0.15">
      <c r="A105" s="174" t="s">
        <v>656</v>
      </c>
      <c r="B105" s="183" t="s">
        <v>570</v>
      </c>
      <c r="C105" s="183" t="s">
        <v>128</v>
      </c>
      <c r="D105" s="183" t="s">
        <v>657</v>
      </c>
      <c r="E105" s="208">
        <v>41956</v>
      </c>
    </row>
    <row r="106" spans="1:5" s="164" customFormat="1" ht="11.25" customHeight="1" x14ac:dyDescent="0.15">
      <c r="A106" s="176" t="s">
        <v>658</v>
      </c>
      <c r="B106" s="186" t="s">
        <v>570</v>
      </c>
      <c r="C106" s="186" t="s">
        <v>181</v>
      </c>
      <c r="D106" s="186" t="s">
        <v>559</v>
      </c>
      <c r="E106" s="209">
        <v>42690</v>
      </c>
    </row>
    <row r="107" spans="1:5" s="164" customFormat="1" ht="11.25" customHeight="1" x14ac:dyDescent="0.15">
      <c r="A107" s="176" t="s">
        <v>668</v>
      </c>
      <c r="B107" s="186" t="s">
        <v>491</v>
      </c>
      <c r="C107" s="186" t="s">
        <v>669</v>
      </c>
      <c r="D107" s="186" t="s">
        <v>359</v>
      </c>
      <c r="E107" s="209">
        <v>44301</v>
      </c>
    </row>
    <row r="108" spans="1:5" s="164" customFormat="1" ht="11.25" customHeight="1" x14ac:dyDescent="0.15">
      <c r="A108" s="176" t="s">
        <v>172</v>
      </c>
      <c r="B108" s="186" t="s">
        <v>492</v>
      </c>
      <c r="C108" s="186" t="s">
        <v>670</v>
      </c>
      <c r="D108" s="186" t="s">
        <v>509</v>
      </c>
      <c r="E108" s="209">
        <v>44301</v>
      </c>
    </row>
    <row r="109" spans="1:5" ht="11.25" customHeight="1" x14ac:dyDescent="0.15">
      <c r="A109" s="176" t="s">
        <v>590</v>
      </c>
      <c r="B109" s="186" t="s">
        <v>224</v>
      </c>
      <c r="C109" s="186" t="s">
        <v>671</v>
      </c>
      <c r="D109" s="186" t="s">
        <v>672</v>
      </c>
      <c r="E109" s="209">
        <v>44609</v>
      </c>
    </row>
    <row r="110" spans="1:5" ht="11.25" customHeight="1" x14ac:dyDescent="0.15">
      <c r="A110" s="232" t="s">
        <v>692</v>
      </c>
      <c r="B110" s="233" t="s">
        <v>693</v>
      </c>
      <c r="C110" s="233" t="s">
        <v>694</v>
      </c>
      <c r="D110" s="233" t="s">
        <v>695</v>
      </c>
      <c r="E110" s="335">
        <v>45209</v>
      </c>
    </row>
    <row r="111" spans="1:5" ht="11.25" customHeight="1" x14ac:dyDescent="0.15">
      <c r="A111" s="234" t="s">
        <v>696</v>
      </c>
      <c r="B111" s="235" t="s">
        <v>697</v>
      </c>
      <c r="C111" s="235" t="s">
        <v>698</v>
      </c>
      <c r="D111" s="235" t="s">
        <v>699</v>
      </c>
      <c r="E111" s="236">
        <v>45209</v>
      </c>
    </row>
    <row r="112" spans="1:5" x14ac:dyDescent="0.15">
      <c r="A112" s="715" t="s">
        <v>472</v>
      </c>
      <c r="B112" s="715"/>
      <c r="C112" s="715"/>
      <c r="D112" s="715"/>
      <c r="E112" s="715"/>
    </row>
    <row r="113" spans="1:5" x14ac:dyDescent="0.15">
      <c r="A113" s="716" t="s">
        <v>681</v>
      </c>
      <c r="B113" s="716"/>
      <c r="C113" s="716"/>
      <c r="D113" s="717" t="s">
        <v>166</v>
      </c>
      <c r="E113" s="717"/>
    </row>
    <row r="119" spans="1:5" x14ac:dyDescent="0.15">
      <c r="C119" s="189"/>
    </row>
  </sheetData>
  <mergeCells count="5">
    <mergeCell ref="A20:C20"/>
    <mergeCell ref="A63:C63"/>
    <mergeCell ref="A112:E112"/>
    <mergeCell ref="A113:C113"/>
    <mergeCell ref="D113:E113"/>
  </mergeCells>
  <phoneticPr fontId="19"/>
  <pageMargins left="0.78740157480314965" right="0.78740157480314965" top="0.98425196850393704" bottom="0.78740157480314965" header="0.51181102362204722" footer="0.51181102362204722"/>
  <pageSetup paperSize="9" scale="95" firstPageNumber="135" orientation="portrait" useFirstPageNumber="1" r:id="rId1"/>
  <headerFooter alignWithMargins="0">
    <oddFooter>&amp;C&amp;"ＭＳ 明朝,標準"&amp;10－&amp;P－</oddFooter>
  </headerFooter>
  <rowBreaks count="1" manualBreakCount="1">
    <brk id="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40"/>
  <sheetViews>
    <sheetView view="pageLayout" topLeftCell="A25" zoomScaleNormal="100" zoomScaleSheetLayoutView="93" workbookViewId="0">
      <selection activeCell="I7" sqref="I7:M7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10" width="1.625" style="2" customWidth="1"/>
    <col min="11" max="11" width="0.75" style="2" customWidth="1"/>
    <col min="12" max="12" width="0.875" style="2" customWidth="1"/>
    <col min="13" max="14" width="1.625" style="2" customWidth="1"/>
    <col min="15" max="15" width="0.75" style="2" customWidth="1"/>
    <col min="16" max="16" width="0.875" style="2" customWidth="1"/>
    <col min="17" max="60" width="1.625" style="2" customWidth="1"/>
    <col min="61" max="61" width="9" style="2" bestFit="1"/>
    <col min="62" max="16384" width="9" style="2"/>
  </cols>
  <sheetData>
    <row r="1" spans="1:55" ht="15" customHeight="1" x14ac:dyDescent="0.15">
      <c r="A1" s="3" t="s">
        <v>3</v>
      </c>
      <c r="B1" s="3"/>
      <c r="C1" s="3"/>
    </row>
    <row r="2" spans="1:55" x14ac:dyDescent="0.15">
      <c r="AV2" s="379" t="s">
        <v>14</v>
      </c>
      <c r="AW2" s="379"/>
      <c r="AX2" s="379"/>
      <c r="AY2" s="379"/>
      <c r="AZ2" s="379"/>
      <c r="BA2" s="379"/>
      <c r="BB2" s="379"/>
      <c r="BC2" s="379"/>
    </row>
    <row r="3" spans="1:55" ht="6.75" customHeight="1" x14ac:dyDescent="0.15"/>
    <row r="4" spans="1:55" ht="24.75" customHeight="1" x14ac:dyDescent="0.15">
      <c r="A4" s="412" t="s">
        <v>24</v>
      </c>
      <c r="B4" s="412"/>
      <c r="C4" s="412"/>
      <c r="D4" s="380"/>
      <c r="E4" s="380"/>
      <c r="F4" s="380"/>
      <c r="G4" s="380"/>
      <c r="H4" s="380"/>
      <c r="I4" s="414" t="s">
        <v>21</v>
      </c>
      <c r="J4" s="415"/>
      <c r="K4" s="415"/>
      <c r="L4" s="415"/>
      <c r="M4" s="415"/>
      <c r="N4" s="414" t="s">
        <v>9</v>
      </c>
      <c r="O4" s="415"/>
      <c r="P4" s="415"/>
      <c r="Q4" s="415"/>
      <c r="R4" s="415"/>
      <c r="S4" s="414" t="s">
        <v>5</v>
      </c>
      <c r="T4" s="415"/>
      <c r="U4" s="415"/>
      <c r="V4" s="415"/>
      <c r="W4" s="380" t="s">
        <v>28</v>
      </c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  <c r="AM4" s="380"/>
      <c r="AN4" s="380"/>
      <c r="AO4" s="418" t="s">
        <v>32</v>
      </c>
      <c r="AP4" s="418"/>
      <c r="AQ4" s="418"/>
      <c r="AR4" s="418"/>
      <c r="AS4" s="418"/>
      <c r="AT4" s="418" t="s">
        <v>40</v>
      </c>
      <c r="AU4" s="418"/>
      <c r="AV4" s="418"/>
      <c r="AW4" s="418"/>
      <c r="AX4" s="418"/>
      <c r="AY4" s="418" t="s">
        <v>45</v>
      </c>
      <c r="AZ4" s="418"/>
      <c r="BA4" s="418"/>
      <c r="BB4" s="418"/>
      <c r="BC4" s="420"/>
    </row>
    <row r="5" spans="1:55" ht="24.75" customHeight="1" x14ac:dyDescent="0.15">
      <c r="A5" s="413"/>
      <c r="B5" s="413"/>
      <c r="C5" s="413"/>
      <c r="D5" s="381"/>
      <c r="E5" s="381"/>
      <c r="F5" s="381"/>
      <c r="G5" s="381"/>
      <c r="H5" s="381"/>
      <c r="I5" s="416"/>
      <c r="J5" s="417"/>
      <c r="K5" s="417"/>
      <c r="L5" s="417"/>
      <c r="M5" s="417"/>
      <c r="N5" s="416"/>
      <c r="O5" s="417"/>
      <c r="P5" s="417"/>
      <c r="Q5" s="417"/>
      <c r="R5" s="417"/>
      <c r="S5" s="416"/>
      <c r="T5" s="417"/>
      <c r="U5" s="417"/>
      <c r="V5" s="417"/>
      <c r="W5" s="381" t="s">
        <v>53</v>
      </c>
      <c r="X5" s="381"/>
      <c r="Y5" s="381"/>
      <c r="Z5" s="381"/>
      <c r="AA5" s="381"/>
      <c r="AB5" s="381"/>
      <c r="AC5" s="381" t="s">
        <v>58</v>
      </c>
      <c r="AD5" s="381"/>
      <c r="AE5" s="381"/>
      <c r="AF5" s="381"/>
      <c r="AG5" s="381"/>
      <c r="AH5" s="381"/>
      <c r="AI5" s="381" t="s">
        <v>27</v>
      </c>
      <c r="AJ5" s="381"/>
      <c r="AK5" s="381"/>
      <c r="AL5" s="381"/>
      <c r="AM5" s="381"/>
      <c r="AN5" s="381"/>
      <c r="AO5" s="419"/>
      <c r="AP5" s="419"/>
      <c r="AQ5" s="419"/>
      <c r="AR5" s="419"/>
      <c r="AS5" s="419"/>
      <c r="AT5" s="419"/>
      <c r="AU5" s="419"/>
      <c r="AV5" s="419"/>
      <c r="AW5" s="419"/>
      <c r="AX5" s="419"/>
      <c r="AY5" s="419"/>
      <c r="AZ5" s="419"/>
      <c r="BA5" s="419"/>
      <c r="BB5" s="419"/>
      <c r="BC5" s="421"/>
    </row>
    <row r="6" spans="1:55" ht="31.5" customHeight="1" x14ac:dyDescent="0.15">
      <c r="A6" s="382" t="s">
        <v>661</v>
      </c>
      <c r="B6" s="382"/>
      <c r="C6" s="382"/>
      <c r="D6" s="382"/>
      <c r="E6" s="383" t="s">
        <v>659</v>
      </c>
      <c r="F6" s="383"/>
      <c r="G6" s="383"/>
      <c r="H6" s="11" ph="1"/>
      <c r="I6" s="384" ph="1">
        <v>6</v>
      </c>
      <c r="J6" s="383" ph="1"/>
      <c r="K6" s="383" ph="1"/>
      <c r="L6" s="383" ph="1"/>
      <c r="M6" s="383" ph="1"/>
      <c r="N6" s="383" ph="1">
        <v>34</v>
      </c>
      <c r="O6" s="383" ph="1"/>
      <c r="P6" s="383" ph="1"/>
      <c r="Q6" s="383" ph="1"/>
      <c r="R6" s="383" ph="1"/>
      <c r="S6" s="383" ph="1">
        <v>58</v>
      </c>
      <c r="T6" s="383" ph="1"/>
      <c r="U6" s="383" ph="1"/>
      <c r="V6" s="383" ph="1"/>
      <c r="W6" s="7" ph="1"/>
      <c r="X6" s="385">
        <f>AD6+AJ6</f>
        <v>776</v>
      </c>
      <c r="Y6" s="385" ph="1"/>
      <c r="Z6" s="385" ph="1"/>
      <c r="AA6" s="385" ph="1"/>
      <c r="AB6" s="4" ph="1"/>
      <c r="AC6" s="4" ph="1"/>
      <c r="AD6" s="385" ph="1">
        <v>384</v>
      </c>
      <c r="AE6" s="385" ph="1"/>
      <c r="AF6" s="385" ph="1"/>
      <c r="AG6" s="385" ph="1"/>
      <c r="AH6" s="8" ph="1"/>
      <c r="AI6" s="8" ph="1"/>
      <c r="AJ6" s="385" ph="1">
        <v>392</v>
      </c>
      <c r="AK6" s="385" ph="1"/>
      <c r="AL6" s="385" ph="1"/>
      <c r="AM6" s="385" ph="1"/>
      <c r="AN6" s="4" ph="1"/>
      <c r="AO6" s="386">
        <v>96.6</v>
      </c>
      <c r="AP6" s="386"/>
      <c r="AQ6" s="386"/>
      <c r="AR6" s="386"/>
      <c r="AS6" s="26"/>
      <c r="AT6" s="4" ph="1"/>
      <c r="AU6" s="386">
        <f>ROUND(X6/N6,1)</f>
        <v>22.8</v>
      </c>
      <c r="AV6" s="386" ph="1"/>
      <c r="AW6" s="386" ph="1"/>
      <c r="AX6" s="4" ph="1"/>
      <c r="AY6" s="4" ph="1"/>
      <c r="AZ6" s="386">
        <f>ROUND(X6/S6,1)</f>
        <v>13.4</v>
      </c>
      <c r="BA6" s="386" ph="1"/>
      <c r="BB6" s="386" ph="1"/>
      <c r="BC6" s="4"/>
    </row>
    <row r="7" spans="1:55" ht="31.5" customHeight="1" x14ac:dyDescent="0.15">
      <c r="A7" s="387"/>
      <c r="B7" s="387"/>
      <c r="C7" s="387"/>
      <c r="D7" s="387"/>
      <c r="E7" s="383">
        <v>2</v>
      </c>
      <c r="F7" s="383"/>
      <c r="G7" s="383"/>
      <c r="H7" s="11" ph="1"/>
      <c r="I7" s="384" ph="1">
        <v>6</v>
      </c>
      <c r="J7" s="383" ph="1"/>
      <c r="K7" s="383" ph="1"/>
      <c r="L7" s="383" ph="1"/>
      <c r="M7" s="383" ph="1"/>
      <c r="N7" s="383" ph="1">
        <v>35</v>
      </c>
      <c r="O7" s="383" ph="1"/>
      <c r="P7" s="383" ph="1"/>
      <c r="Q7" s="383" ph="1"/>
      <c r="R7" s="383" ph="1"/>
      <c r="S7" s="383" ph="1">
        <v>57</v>
      </c>
      <c r="T7" s="383" ph="1"/>
      <c r="U7" s="383" ph="1"/>
      <c r="V7" s="383" ph="1"/>
      <c r="W7" s="7" ph="1"/>
      <c r="X7" s="385">
        <f>AD7+AJ7</f>
        <v>739</v>
      </c>
      <c r="Y7" s="385" ph="1"/>
      <c r="Z7" s="385" ph="1"/>
      <c r="AA7" s="385" ph="1"/>
      <c r="AB7" s="4" ph="1"/>
      <c r="AC7" s="4" ph="1"/>
      <c r="AD7" s="385" ph="1">
        <v>378</v>
      </c>
      <c r="AE7" s="385" ph="1"/>
      <c r="AF7" s="385" ph="1"/>
      <c r="AG7" s="385" ph="1"/>
      <c r="AH7" s="8" ph="1"/>
      <c r="AI7" s="8" ph="1"/>
      <c r="AJ7" s="385" ph="1">
        <v>361</v>
      </c>
      <c r="AK7" s="385" ph="1"/>
      <c r="AL7" s="385" ph="1"/>
      <c r="AM7" s="385" ph="1"/>
      <c r="AN7" s="4" ph="1"/>
      <c r="AO7" s="386">
        <f>ROUND((X7-X6)/X6*100+100,1)</f>
        <v>95.2</v>
      </c>
      <c r="AP7" s="386"/>
      <c r="AQ7" s="386"/>
      <c r="AR7" s="386"/>
      <c r="AS7" s="26"/>
      <c r="AT7" s="4" ph="1"/>
      <c r="AU7" s="386">
        <f>ROUND(X7/N7,1)</f>
        <v>21.1</v>
      </c>
      <c r="AV7" s="386" ph="1"/>
      <c r="AW7" s="386" ph="1"/>
      <c r="AX7" s="4" ph="1"/>
      <c r="AY7" s="4" ph="1"/>
      <c r="AZ7" s="386">
        <f>ROUND(X7/S7,1)</f>
        <v>13</v>
      </c>
      <c r="BA7" s="386" ph="1"/>
      <c r="BB7" s="386" ph="1"/>
      <c r="BC7" s="7"/>
    </row>
    <row r="8" spans="1:55" ht="31.5" customHeight="1" x14ac:dyDescent="0.15">
      <c r="A8" s="387"/>
      <c r="B8" s="387"/>
      <c r="C8" s="387"/>
      <c r="D8" s="387"/>
      <c r="E8" s="383" ph="1">
        <v>3</v>
      </c>
      <c r="F8" s="383" ph="1"/>
      <c r="G8" s="383" ph="1"/>
      <c r="H8" s="11" ph="1"/>
      <c r="I8" s="383" ph="1">
        <v>6</v>
      </c>
      <c r="J8" s="383" ph="1"/>
      <c r="K8" s="383" ph="1"/>
      <c r="L8" s="383" ph="1"/>
      <c r="M8" s="383" ph="1"/>
      <c r="N8" s="383" ph="1">
        <v>36</v>
      </c>
      <c r="O8" s="383" ph="1"/>
      <c r="P8" s="383" ph="1"/>
      <c r="Q8" s="383" ph="1"/>
      <c r="R8" s="383" ph="1"/>
      <c r="S8" s="383" ph="1">
        <v>56</v>
      </c>
      <c r="T8" s="383" ph="1"/>
      <c r="U8" s="383" ph="1"/>
      <c r="V8" s="383" ph="1"/>
      <c r="W8" s="7" ph="1"/>
      <c r="X8" s="385">
        <f>AD8+AJ8</f>
        <v>734</v>
      </c>
      <c r="Y8" s="385" ph="1"/>
      <c r="Z8" s="385" ph="1"/>
      <c r="AA8" s="385" ph="1"/>
      <c r="AB8" s="4" ph="1"/>
      <c r="AC8" s="4" ph="1"/>
      <c r="AD8" s="385" ph="1">
        <v>365</v>
      </c>
      <c r="AE8" s="385" ph="1"/>
      <c r="AF8" s="385" ph="1"/>
      <c r="AG8" s="385" ph="1"/>
      <c r="AH8" s="8" ph="1"/>
      <c r="AI8" s="8" ph="1"/>
      <c r="AJ8" s="385" ph="1">
        <v>369</v>
      </c>
      <c r="AK8" s="385" ph="1"/>
      <c r="AL8" s="385" ph="1"/>
      <c r="AM8" s="385" ph="1"/>
      <c r="AN8" s="4" ph="1"/>
      <c r="AO8" s="386">
        <f>ROUND((X8-X7)/X7*100+100,1)</f>
        <v>99.3</v>
      </c>
      <c r="AP8" s="386"/>
      <c r="AQ8" s="386"/>
      <c r="AR8" s="386"/>
      <c r="AS8" s="26"/>
      <c r="AT8" s="4" ph="1"/>
      <c r="AU8" s="386">
        <f>ROUND(X8/N8,1)</f>
        <v>20.399999999999999</v>
      </c>
      <c r="AV8" s="386" ph="1"/>
      <c r="AW8" s="386" ph="1"/>
      <c r="AX8" s="4" ph="1"/>
      <c r="AY8" s="4" ph="1"/>
      <c r="AZ8" s="386">
        <f>ROUND(X8/S8,1)</f>
        <v>13.1</v>
      </c>
      <c r="BA8" s="386" ph="1"/>
      <c r="BB8" s="386" ph="1"/>
      <c r="BC8" s="7"/>
    </row>
    <row r="9" spans="1:55" ht="31.5" customHeight="1" x14ac:dyDescent="0.15">
      <c r="E9" s="383" ph="1">
        <v>4</v>
      </c>
      <c r="F9" s="383" ph="1"/>
      <c r="G9" s="383" ph="1"/>
      <c r="H9" s="11" ph="1"/>
      <c r="I9" s="384" ph="1">
        <v>6</v>
      </c>
      <c r="J9" s="383" ph="1"/>
      <c r="K9" s="383" ph="1"/>
      <c r="L9" s="383" ph="1"/>
      <c r="M9" s="383" ph="1"/>
      <c r="N9" s="383" ph="1">
        <v>34</v>
      </c>
      <c r="O9" s="383" ph="1"/>
      <c r="P9" s="383" ph="1"/>
      <c r="Q9" s="383" ph="1"/>
      <c r="R9" s="383" ph="1"/>
      <c r="S9" s="383" ph="1">
        <v>58</v>
      </c>
      <c r="T9" s="383" ph="1"/>
      <c r="U9" s="383" ph="1"/>
      <c r="V9" s="383" ph="1"/>
      <c r="W9" s="7" ph="1"/>
      <c r="X9" s="385" ph="1">
        <v>687</v>
      </c>
      <c r="Y9" s="385" ph="1"/>
      <c r="Z9" s="385" ph="1"/>
      <c r="AA9" s="385" ph="1"/>
      <c r="AB9" s="4" ph="1"/>
      <c r="AC9" s="4" ph="1"/>
      <c r="AD9" s="385" ph="1">
        <v>348</v>
      </c>
      <c r="AE9" s="385" ph="1"/>
      <c r="AF9" s="385" ph="1"/>
      <c r="AG9" s="385" ph="1"/>
      <c r="AH9" s="8" ph="1"/>
      <c r="AI9" s="8" ph="1"/>
      <c r="AJ9" s="385" ph="1">
        <v>339</v>
      </c>
      <c r="AK9" s="385" ph="1"/>
      <c r="AL9" s="385" ph="1"/>
      <c r="AM9" s="385" ph="1"/>
      <c r="AN9" s="4" ph="1"/>
      <c r="AO9" s="386">
        <f>ROUND((X9-X8)/X8*100+100,1)</f>
        <v>93.6</v>
      </c>
      <c r="AP9" s="386"/>
      <c r="AQ9" s="386"/>
      <c r="AR9" s="386"/>
      <c r="AS9" s="26"/>
      <c r="AT9" s="4" ph="1"/>
      <c r="AU9" s="386">
        <f>ROUND(X9/N9,1)</f>
        <v>20.2</v>
      </c>
      <c r="AV9" s="386" ph="1"/>
      <c r="AW9" s="386" ph="1"/>
      <c r="AX9" s="4" ph="1"/>
      <c r="AY9" s="4" ph="1"/>
      <c r="AZ9" s="386">
        <f>ROUND(X9/S9,1)</f>
        <v>11.8</v>
      </c>
      <c r="BA9" s="386" ph="1"/>
      <c r="BB9" s="386" ph="1"/>
      <c r="BC9" s="7"/>
    </row>
    <row r="10" spans="1:55" ht="31.5" customHeight="1" x14ac:dyDescent="0.15">
      <c r="A10" s="5"/>
      <c r="B10" s="5"/>
      <c r="C10" s="5"/>
      <c r="D10" s="5"/>
      <c r="E10" s="388" ph="1">
        <v>5</v>
      </c>
      <c r="F10" s="388" ph="1"/>
      <c r="G10" s="388" ph="1"/>
      <c r="H10" s="261" ph="1"/>
      <c r="I10" s="389" ph="1">
        <v>5</v>
      </c>
      <c r="J10" s="388" ph="1"/>
      <c r="K10" s="388" ph="1"/>
      <c r="L10" s="388" ph="1"/>
      <c r="M10" s="388" ph="1"/>
      <c r="N10" s="388" ph="1">
        <v>31</v>
      </c>
      <c r="O10" s="388" ph="1"/>
      <c r="P10" s="388" ph="1"/>
      <c r="Q10" s="388" ph="1"/>
      <c r="R10" s="388" ph="1"/>
      <c r="S10" s="388" ph="1">
        <v>49</v>
      </c>
      <c r="T10" s="388" ph="1"/>
      <c r="U10" s="388" ph="1"/>
      <c r="V10" s="388" ph="1"/>
      <c r="W10" s="251" ph="1"/>
      <c r="X10" s="390" ph="1">
        <v>619</v>
      </c>
      <c r="Y10" s="390" ph="1"/>
      <c r="Z10" s="390" ph="1"/>
      <c r="AA10" s="390" ph="1"/>
      <c r="AB10" s="284" ph="1"/>
      <c r="AC10" s="284" ph="1"/>
      <c r="AD10" s="390" ph="1">
        <v>311</v>
      </c>
      <c r="AE10" s="390" ph="1"/>
      <c r="AF10" s="390" ph="1"/>
      <c r="AG10" s="390" ph="1"/>
      <c r="AH10" s="297" ph="1"/>
      <c r="AI10" s="297" ph="1"/>
      <c r="AJ10" s="390" ph="1">
        <v>308</v>
      </c>
      <c r="AK10" s="390" ph="1"/>
      <c r="AL10" s="390" ph="1"/>
      <c r="AM10" s="390" ph="1"/>
      <c r="AN10" s="284" ph="1"/>
      <c r="AO10" s="391">
        <f>ROUND((X10-X9)/X9*100+100,1)</f>
        <v>90.1</v>
      </c>
      <c r="AP10" s="391"/>
      <c r="AQ10" s="391"/>
      <c r="AR10" s="391"/>
      <c r="AS10" s="298"/>
      <c r="AT10" s="283" ph="1"/>
      <c r="AU10" s="391">
        <f>ROUND(X10/N10,1)</f>
        <v>20</v>
      </c>
      <c r="AV10" s="391" ph="1"/>
      <c r="AW10" s="391" ph="1"/>
      <c r="AX10" s="283" ph="1"/>
      <c r="AY10" s="283" ph="1"/>
      <c r="AZ10" s="391">
        <f>ROUND(X10/S10,1)</f>
        <v>12.6</v>
      </c>
      <c r="BA10" s="391" ph="1"/>
      <c r="BB10" s="391" ph="1"/>
      <c r="BC10" s="5"/>
    </row>
    <row r="11" spans="1:55" ht="6" customHeight="1" x14ac:dyDescent="0.15">
      <c r="A11" s="6"/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ht="12" customHeight="1" x14ac:dyDescent="0.15">
      <c r="AS12" s="379" t="s">
        <v>77</v>
      </c>
      <c r="AT12" s="379"/>
      <c r="AU12" s="379"/>
      <c r="AV12" s="379"/>
      <c r="AW12" s="379"/>
      <c r="AX12" s="379"/>
      <c r="AY12" s="379"/>
      <c r="AZ12" s="379"/>
      <c r="BA12" s="379"/>
      <c r="BB12" s="379"/>
      <c r="BC12" s="379"/>
    </row>
    <row r="13" spans="1:55" ht="12" customHeight="1" x14ac:dyDescent="0.15"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</row>
    <row r="14" spans="1:55" ht="15" customHeight="1" x14ac:dyDescent="0.15"/>
    <row r="15" spans="1:55" ht="15" customHeight="1" x14ac:dyDescent="0.15">
      <c r="A15" s="3" t="s">
        <v>81</v>
      </c>
      <c r="B15" s="3"/>
      <c r="C15" s="3"/>
    </row>
    <row r="16" spans="1:55" x14ac:dyDescent="0.15">
      <c r="AV16" s="379" t="s">
        <v>14</v>
      </c>
      <c r="AW16" s="379"/>
      <c r="AX16" s="379"/>
      <c r="AY16" s="379"/>
      <c r="AZ16" s="379"/>
      <c r="BA16" s="379"/>
      <c r="BB16" s="379"/>
      <c r="BC16" s="379"/>
    </row>
    <row r="17" spans="1:55" ht="6.75" customHeight="1" x14ac:dyDescent="0.15"/>
    <row r="18" spans="1:55" ht="24.75" customHeight="1" x14ac:dyDescent="0.15">
      <c r="A18" s="412" t="s">
        <v>24</v>
      </c>
      <c r="B18" s="412"/>
      <c r="C18" s="412"/>
      <c r="D18" s="380"/>
      <c r="E18" s="380"/>
      <c r="F18" s="380"/>
      <c r="G18" s="380"/>
      <c r="H18" s="380"/>
      <c r="I18" s="414" t="s">
        <v>21</v>
      </c>
      <c r="J18" s="415"/>
      <c r="K18" s="415"/>
      <c r="L18" s="415"/>
      <c r="M18" s="415"/>
      <c r="N18" s="414" t="s">
        <v>9</v>
      </c>
      <c r="O18" s="415"/>
      <c r="P18" s="415"/>
      <c r="Q18" s="415"/>
      <c r="R18" s="415"/>
      <c r="S18" s="422" t="s">
        <v>82</v>
      </c>
      <c r="T18" s="415"/>
      <c r="U18" s="415"/>
      <c r="V18" s="415"/>
      <c r="W18" s="380" t="s">
        <v>28</v>
      </c>
      <c r="X18" s="380"/>
      <c r="Y18" s="380"/>
      <c r="Z18" s="380"/>
      <c r="AA18" s="380"/>
      <c r="AB18" s="380"/>
      <c r="AC18" s="380"/>
      <c r="AD18" s="380"/>
      <c r="AE18" s="380"/>
      <c r="AF18" s="380"/>
      <c r="AG18" s="380"/>
      <c r="AH18" s="380"/>
      <c r="AI18" s="380"/>
      <c r="AJ18" s="380"/>
      <c r="AK18" s="380"/>
      <c r="AL18" s="380"/>
      <c r="AM18" s="380"/>
      <c r="AN18" s="380"/>
      <c r="AO18" s="418" t="s">
        <v>32</v>
      </c>
      <c r="AP18" s="418"/>
      <c r="AQ18" s="418"/>
      <c r="AR18" s="418"/>
      <c r="AS18" s="418"/>
      <c r="AT18" s="418" t="s">
        <v>40</v>
      </c>
      <c r="AU18" s="418"/>
      <c r="AV18" s="418"/>
      <c r="AW18" s="418"/>
      <c r="AX18" s="418"/>
      <c r="AY18" s="418" t="s">
        <v>45</v>
      </c>
      <c r="AZ18" s="418"/>
      <c r="BA18" s="418"/>
      <c r="BB18" s="418"/>
      <c r="BC18" s="420"/>
    </row>
    <row r="19" spans="1:55" ht="24.75" customHeight="1" x14ac:dyDescent="0.15">
      <c r="A19" s="413"/>
      <c r="B19" s="413"/>
      <c r="C19" s="413"/>
      <c r="D19" s="381"/>
      <c r="E19" s="381"/>
      <c r="F19" s="381"/>
      <c r="G19" s="381"/>
      <c r="H19" s="381"/>
      <c r="I19" s="416"/>
      <c r="J19" s="417"/>
      <c r="K19" s="417"/>
      <c r="L19" s="417"/>
      <c r="M19" s="417"/>
      <c r="N19" s="416"/>
      <c r="O19" s="417"/>
      <c r="P19" s="417"/>
      <c r="Q19" s="417"/>
      <c r="R19" s="417"/>
      <c r="S19" s="416"/>
      <c r="T19" s="417"/>
      <c r="U19" s="417"/>
      <c r="V19" s="417"/>
      <c r="W19" s="381" t="s">
        <v>53</v>
      </c>
      <c r="X19" s="381"/>
      <c r="Y19" s="381"/>
      <c r="Z19" s="381"/>
      <c r="AA19" s="381"/>
      <c r="AB19" s="381"/>
      <c r="AC19" s="381" t="s">
        <v>58</v>
      </c>
      <c r="AD19" s="381"/>
      <c r="AE19" s="381"/>
      <c r="AF19" s="381"/>
      <c r="AG19" s="381"/>
      <c r="AH19" s="381"/>
      <c r="AI19" s="381" t="s">
        <v>27</v>
      </c>
      <c r="AJ19" s="381"/>
      <c r="AK19" s="381"/>
      <c r="AL19" s="381"/>
      <c r="AM19" s="381"/>
      <c r="AN19" s="381"/>
      <c r="AO19" s="419"/>
      <c r="AP19" s="419"/>
      <c r="AQ19" s="419"/>
      <c r="AR19" s="419"/>
      <c r="AS19" s="419"/>
      <c r="AT19" s="419"/>
      <c r="AU19" s="419"/>
      <c r="AV19" s="419"/>
      <c r="AW19" s="419"/>
      <c r="AX19" s="419"/>
      <c r="AY19" s="419"/>
      <c r="AZ19" s="419"/>
      <c r="BA19" s="419"/>
      <c r="BB19" s="419"/>
      <c r="BC19" s="421"/>
    </row>
    <row r="20" spans="1:55" ht="31.5" customHeight="1" x14ac:dyDescent="0.15">
      <c r="A20" s="382" t="s">
        <v>661</v>
      </c>
      <c r="B20" s="382"/>
      <c r="C20" s="382"/>
      <c r="D20" s="382"/>
      <c r="E20" s="383" t="s">
        <v>659</v>
      </c>
      <c r="F20" s="383"/>
      <c r="G20" s="383"/>
      <c r="H20" s="11" ph="1"/>
      <c r="I20" s="384" ph="1">
        <v>4</v>
      </c>
      <c r="J20" s="383"/>
      <c r="K20" s="383"/>
      <c r="L20" s="383"/>
      <c r="M20" s="383"/>
      <c r="N20" s="383" ph="1">
        <v>22</v>
      </c>
      <c r="O20" s="383"/>
      <c r="P20" s="383"/>
      <c r="Q20" s="383"/>
      <c r="R20" s="383"/>
      <c r="S20" s="383" ph="1">
        <v>64</v>
      </c>
      <c r="T20" s="383"/>
      <c r="U20" s="383"/>
      <c r="V20" s="383"/>
      <c r="W20" s="2" ph="1"/>
      <c r="X20" s="385">
        <f>AD20+AJ20</f>
        <v>631</v>
      </c>
      <c r="Y20" s="385" ph="1"/>
      <c r="Z20" s="385" ph="1"/>
      <c r="AA20" s="385" ph="1"/>
      <c r="AB20" s="19" ph="1"/>
      <c r="AC20" s="4" ph="1"/>
      <c r="AD20" s="385" ph="1">
        <v>344</v>
      </c>
      <c r="AE20" s="385"/>
      <c r="AF20" s="385"/>
      <c r="AG20" s="385"/>
      <c r="AH20" s="8" ph="1"/>
      <c r="AI20" s="8" ph="1"/>
      <c r="AJ20" s="385" ph="1">
        <v>287</v>
      </c>
      <c r="AK20" s="385"/>
      <c r="AL20" s="385"/>
      <c r="AM20" s="385"/>
      <c r="AN20" s="4" ph="1"/>
      <c r="AO20" s="392">
        <v>101</v>
      </c>
      <c r="AP20" s="392"/>
      <c r="AQ20" s="392"/>
      <c r="AR20" s="392"/>
      <c r="AS20" s="26"/>
      <c r="AT20" s="4" ph="1"/>
      <c r="AU20" s="386">
        <f>ROUND(X20/N20,1)</f>
        <v>28.7</v>
      </c>
      <c r="AV20" s="386" ph="1"/>
      <c r="AW20" s="386" ph="1"/>
      <c r="AX20" s="4" ph="1"/>
      <c r="AY20" s="4" ph="1"/>
      <c r="AZ20" s="386">
        <f>ROUND(X20/S20,1)</f>
        <v>9.9</v>
      </c>
      <c r="BA20" s="386" ph="1"/>
      <c r="BB20" s="386" ph="1"/>
      <c r="BC20" s="19"/>
    </row>
    <row r="21" spans="1:55" ht="31.5" customHeight="1" x14ac:dyDescent="0.15">
      <c r="A21" s="387"/>
      <c r="B21" s="387"/>
      <c r="C21" s="387"/>
      <c r="D21" s="387"/>
      <c r="E21" s="393">
        <v>2</v>
      </c>
      <c r="F21" s="393"/>
      <c r="G21" s="393"/>
      <c r="H21" s="11" ph="1"/>
      <c r="I21" s="384" ph="1">
        <v>4</v>
      </c>
      <c r="J21" s="383"/>
      <c r="K21" s="383"/>
      <c r="L21" s="383"/>
      <c r="M21" s="383"/>
      <c r="N21" s="383" ph="1">
        <v>21</v>
      </c>
      <c r="O21" s="383"/>
      <c r="P21" s="383"/>
      <c r="Q21" s="383"/>
      <c r="R21" s="383"/>
      <c r="S21" s="383" ph="1">
        <v>62</v>
      </c>
      <c r="T21" s="383"/>
      <c r="U21" s="383"/>
      <c r="V21" s="383"/>
      <c r="W21" s="2" ph="1"/>
      <c r="X21" s="385">
        <f>AD21+AJ21</f>
        <v>611</v>
      </c>
      <c r="Y21" s="385" ph="1"/>
      <c r="Z21" s="385" ph="1"/>
      <c r="AA21" s="385" ph="1"/>
      <c r="AB21" s="19" ph="1"/>
      <c r="AC21" s="4" ph="1"/>
      <c r="AD21" s="385" ph="1">
        <v>338</v>
      </c>
      <c r="AE21" s="385"/>
      <c r="AF21" s="385"/>
      <c r="AG21" s="385"/>
      <c r="AH21" s="8" ph="1"/>
      <c r="AI21" s="8" ph="1"/>
      <c r="AJ21" s="385" ph="1">
        <v>273</v>
      </c>
      <c r="AK21" s="385"/>
      <c r="AL21" s="385"/>
      <c r="AM21" s="385"/>
      <c r="AN21" s="4" ph="1"/>
      <c r="AO21" s="392">
        <f>ROUND((X21-X20)/X20*100+100,1)</f>
        <v>96.8</v>
      </c>
      <c r="AP21" s="392"/>
      <c r="AQ21" s="392"/>
      <c r="AR21" s="392"/>
      <c r="AS21" s="26"/>
      <c r="AT21" s="4" ph="1"/>
      <c r="AU21" s="386">
        <f>ROUND(X21/N21,1)</f>
        <v>29.1</v>
      </c>
      <c r="AV21" s="386" ph="1"/>
      <c r="AW21" s="386" ph="1"/>
      <c r="AX21" s="4" ph="1"/>
      <c r="AY21" s="4" ph="1"/>
      <c r="AZ21" s="386">
        <f>ROUND(X21/S21,1)</f>
        <v>9.9</v>
      </c>
      <c r="BA21" s="386" ph="1"/>
      <c r="BB21" s="386" ph="1"/>
      <c r="BC21" s="19"/>
    </row>
    <row r="22" spans="1:55" ht="31.5" customHeight="1" x14ac:dyDescent="0.15">
      <c r="A22" s="387"/>
      <c r="B22" s="387"/>
      <c r="C22" s="387"/>
      <c r="D22" s="387"/>
      <c r="E22" s="383" ph="1">
        <v>3</v>
      </c>
      <c r="F22" s="383" ph="1"/>
      <c r="G22" s="383" ph="1"/>
      <c r="H22" s="11" ph="1"/>
      <c r="I22" s="384" ph="1">
        <v>4</v>
      </c>
      <c r="J22" s="383" ph="1"/>
      <c r="K22" s="383" ph="1"/>
      <c r="L22" s="383" ph="1"/>
      <c r="M22" s="383" ph="1"/>
      <c r="N22" s="383" ph="1">
        <v>21</v>
      </c>
      <c r="O22" s="383" ph="1"/>
      <c r="P22" s="383" ph="1"/>
      <c r="Q22" s="383" ph="1"/>
      <c r="R22" s="383" ph="1"/>
      <c r="S22" s="383" ph="1">
        <v>63</v>
      </c>
      <c r="T22" s="383" ph="1"/>
      <c r="U22" s="383" ph="1"/>
      <c r="V22" s="383" ph="1"/>
      <c r="W22" s="2" ph="1"/>
      <c r="X22" s="385">
        <f>AD22+AJ22</f>
        <v>641</v>
      </c>
      <c r="Y22" s="385" ph="1"/>
      <c r="Z22" s="385" ph="1"/>
      <c r="AA22" s="385" ph="1"/>
      <c r="AB22" s="19" ph="1"/>
      <c r="AC22" s="4" ph="1"/>
      <c r="AD22" s="385" ph="1">
        <v>343</v>
      </c>
      <c r="AE22" s="385" ph="1"/>
      <c r="AF22" s="385" ph="1"/>
      <c r="AG22" s="385" ph="1"/>
      <c r="AH22" s="8" ph="1"/>
      <c r="AI22" s="8" ph="1"/>
      <c r="AJ22" s="385" ph="1">
        <v>298</v>
      </c>
      <c r="AK22" s="385" ph="1"/>
      <c r="AL22" s="385" ph="1"/>
      <c r="AM22" s="385" ph="1"/>
      <c r="AN22" s="4" ph="1"/>
      <c r="AO22" s="392">
        <f>ROUND((X22-X21)/X21*100+100,1)</f>
        <v>104.9</v>
      </c>
      <c r="AP22" s="392"/>
      <c r="AQ22" s="392"/>
      <c r="AR22" s="392"/>
      <c r="AS22" s="26"/>
      <c r="AT22" s="4" ph="1"/>
      <c r="AU22" s="386">
        <f>ROUND(X22/N22,1)</f>
        <v>30.5</v>
      </c>
      <c r="AV22" s="386" ph="1"/>
      <c r="AW22" s="386" ph="1"/>
      <c r="AX22" s="4" ph="1"/>
      <c r="AY22" s="4" ph="1"/>
      <c r="AZ22" s="386">
        <f>ROUND(X22/S22,1)</f>
        <v>10.199999999999999</v>
      </c>
      <c r="BA22" s="386" ph="1"/>
      <c r="BB22" s="386" ph="1"/>
      <c r="BC22" s="19"/>
    </row>
    <row r="23" spans="1:55" ht="31.5" customHeight="1" x14ac:dyDescent="0.15">
      <c r="E23" s="383" ph="1">
        <v>4</v>
      </c>
      <c r="F23" s="383" ph="1"/>
      <c r="G23" s="383" ph="1"/>
      <c r="H23" s="11" ph="1"/>
      <c r="I23" s="384" ph="1">
        <v>4</v>
      </c>
      <c r="J23" s="383" ph="1"/>
      <c r="K23" s="383" ph="1"/>
      <c r="L23" s="383" ph="1"/>
      <c r="M23" s="383" ph="1"/>
      <c r="N23" s="383" ph="1">
        <v>24</v>
      </c>
      <c r="O23" s="383" ph="1"/>
      <c r="P23" s="383" ph="1"/>
      <c r="Q23" s="383" ph="1"/>
      <c r="R23" s="383" ph="1"/>
      <c r="S23" s="383" ph="1">
        <v>63</v>
      </c>
      <c r="T23" s="383" ph="1"/>
      <c r="U23" s="383" ph="1"/>
      <c r="V23" s="383" ph="1"/>
      <c r="W23" s="2" ph="1"/>
      <c r="X23" s="385" ph="1">
        <v>630</v>
      </c>
      <c r="Y23" s="385" ph="1"/>
      <c r="Z23" s="385" ph="1"/>
      <c r="AA23" s="385" ph="1"/>
      <c r="AB23" s="19" ph="1"/>
      <c r="AC23" s="4" ph="1"/>
      <c r="AD23" s="385" ph="1">
        <v>352</v>
      </c>
      <c r="AE23" s="385" ph="1"/>
      <c r="AF23" s="385" ph="1"/>
      <c r="AG23" s="385" ph="1"/>
      <c r="AH23" s="8" ph="1"/>
      <c r="AI23" s="8" ph="1"/>
      <c r="AJ23" s="385" ph="1">
        <v>278</v>
      </c>
      <c r="AK23" s="385" ph="1"/>
      <c r="AL23" s="385" ph="1"/>
      <c r="AM23" s="385" ph="1"/>
      <c r="AN23" s="4" ph="1"/>
      <c r="AO23" s="392">
        <f>ROUND((X23-X22)/X22*100+100,1)</f>
        <v>98.3</v>
      </c>
      <c r="AP23" s="392"/>
      <c r="AQ23" s="392"/>
      <c r="AR23" s="392"/>
      <c r="AS23" s="26"/>
      <c r="AT23" s="4" ph="1"/>
      <c r="AU23" s="386">
        <f>ROUND(X23/N23,1)</f>
        <v>26.3</v>
      </c>
      <c r="AV23" s="386" ph="1"/>
      <c r="AW23" s="386" ph="1"/>
      <c r="AX23" s="4" ph="1"/>
      <c r="AY23" s="4" ph="1"/>
      <c r="AZ23" s="386">
        <f>ROUND(X23/S23,1)</f>
        <v>10</v>
      </c>
      <c r="BA23" s="386" ph="1"/>
      <c r="BB23" s="386" ph="1"/>
      <c r="BC23" s="19"/>
    </row>
    <row r="24" spans="1:55" ht="31.5" customHeight="1" x14ac:dyDescent="0.15">
      <c r="A24" s="5"/>
      <c r="B24" s="5"/>
      <c r="C24" s="5"/>
      <c r="D24" s="5"/>
      <c r="E24" s="394" ph="1">
        <v>5</v>
      </c>
      <c r="F24" s="394" ph="1"/>
      <c r="G24" s="394" ph="1"/>
      <c r="H24" s="12" ph="1"/>
      <c r="I24" s="395" ph="1">
        <v>5</v>
      </c>
      <c r="J24" s="394" ph="1"/>
      <c r="K24" s="394" ph="1"/>
      <c r="L24" s="394" ph="1"/>
      <c r="M24" s="394" ph="1"/>
      <c r="N24" s="394" ph="1">
        <v>27</v>
      </c>
      <c r="O24" s="394" ph="1"/>
      <c r="P24" s="394" ph="1"/>
      <c r="Q24" s="394" ph="1"/>
      <c r="R24" s="394" ph="1"/>
      <c r="S24" s="394" ph="1">
        <v>76</v>
      </c>
      <c r="T24" s="394" ph="1"/>
      <c r="U24" s="394" ph="1"/>
      <c r="V24" s="394" ph="1"/>
      <c r="W24" s="5" ph="1"/>
      <c r="X24" s="396" ph="1">
        <v>701</v>
      </c>
      <c r="Y24" s="396" ph="1"/>
      <c r="Z24" s="396" ph="1"/>
      <c r="AA24" s="396" ph="1"/>
      <c r="AB24" s="16" ph="1"/>
      <c r="AC24" s="16" ph="1"/>
      <c r="AD24" s="396" ph="1">
        <v>371</v>
      </c>
      <c r="AE24" s="396" ph="1"/>
      <c r="AF24" s="396" ph="1"/>
      <c r="AG24" s="396" ph="1"/>
      <c r="AH24" s="9" ph="1"/>
      <c r="AI24" s="9" ph="1"/>
      <c r="AJ24" s="396" ph="1">
        <v>330</v>
      </c>
      <c r="AK24" s="396" ph="1"/>
      <c r="AL24" s="396" ph="1"/>
      <c r="AM24" s="396" ph="1"/>
      <c r="AN24" s="16" ph="1"/>
      <c r="AO24" s="392">
        <f>ROUND((X24-X23)/X23*100+100,1)</f>
        <v>111.3</v>
      </c>
      <c r="AP24" s="392"/>
      <c r="AQ24" s="392"/>
      <c r="AR24" s="392"/>
      <c r="AS24" s="282"/>
      <c r="AT24" s="281" ph="1"/>
      <c r="AU24" s="386">
        <f>ROUND(X24/N24,1)</f>
        <v>26</v>
      </c>
      <c r="AV24" s="386" ph="1"/>
      <c r="AW24" s="386" ph="1"/>
      <c r="AX24" s="281" ph="1"/>
      <c r="AY24" s="281" ph="1"/>
      <c r="AZ24" s="386">
        <f>ROUND(X24/S24,1)</f>
        <v>9.1999999999999993</v>
      </c>
      <c r="BA24" s="386" ph="1"/>
      <c r="BB24" s="386" ph="1"/>
      <c r="BC24" s="5"/>
    </row>
    <row r="25" spans="1:55" ht="6" customHeight="1" x14ac:dyDescent="0.15">
      <c r="A25" s="6"/>
      <c r="B25" s="6"/>
      <c r="C25" s="6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1:55" ht="12" customHeight="1" x14ac:dyDescent="0.15">
      <c r="AS26" s="379" t="s">
        <v>77</v>
      </c>
      <c r="AT26" s="379"/>
      <c r="AU26" s="379"/>
      <c r="AV26" s="379"/>
      <c r="AW26" s="379"/>
      <c r="AX26" s="379"/>
      <c r="AY26" s="379"/>
      <c r="AZ26" s="379"/>
      <c r="BA26" s="379"/>
      <c r="BB26" s="379"/>
      <c r="BC26" s="379"/>
    </row>
    <row r="27" spans="1:55" ht="12" customHeight="1" x14ac:dyDescent="0.15"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</row>
    <row r="28" spans="1:55" ht="12" customHeight="1" x14ac:dyDescent="0.15"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</row>
    <row r="29" spans="1:55" ht="15" customHeight="1" x14ac:dyDescent="0.15">
      <c r="A29" s="3" t="s">
        <v>54</v>
      </c>
      <c r="B29" s="3"/>
      <c r="C29" s="3"/>
    </row>
    <row r="30" spans="1:55" x14ac:dyDescent="0.15">
      <c r="AV30" s="379" t="s">
        <v>14</v>
      </c>
      <c r="AW30" s="379"/>
      <c r="AX30" s="379"/>
      <c r="AY30" s="379"/>
      <c r="AZ30" s="379"/>
      <c r="BA30" s="379"/>
      <c r="BB30" s="379"/>
      <c r="BC30" s="379"/>
    </row>
    <row r="31" spans="1:55" ht="6.75" customHeight="1" x14ac:dyDescent="0.15"/>
    <row r="32" spans="1:55" ht="24.75" customHeight="1" x14ac:dyDescent="0.15">
      <c r="A32" s="412" t="s">
        <v>24</v>
      </c>
      <c r="B32" s="412"/>
      <c r="C32" s="412"/>
      <c r="D32" s="380"/>
      <c r="E32" s="380"/>
      <c r="F32" s="380"/>
      <c r="G32" s="380"/>
      <c r="H32" s="380"/>
      <c r="I32" s="380" t="s">
        <v>85</v>
      </c>
      <c r="J32" s="380"/>
      <c r="K32" s="380"/>
      <c r="L32" s="380"/>
      <c r="M32" s="380" t="s">
        <v>9</v>
      </c>
      <c r="N32" s="380"/>
      <c r="O32" s="380"/>
      <c r="P32" s="380"/>
      <c r="Q32" s="397" t="s">
        <v>5</v>
      </c>
      <c r="R32" s="398"/>
      <c r="S32" s="398"/>
      <c r="T32" s="398"/>
      <c r="U32" s="398"/>
      <c r="V32" s="398"/>
      <c r="W32" s="398"/>
      <c r="X32" s="398"/>
      <c r="Y32" s="397" t="s">
        <v>48</v>
      </c>
      <c r="Z32" s="398"/>
      <c r="AA32" s="398"/>
      <c r="AB32" s="398"/>
      <c r="AC32" s="398"/>
      <c r="AD32" s="399"/>
      <c r="AE32" s="380" t="s">
        <v>2</v>
      </c>
      <c r="AF32" s="380"/>
      <c r="AG32" s="380"/>
      <c r="AH32" s="380"/>
      <c r="AI32" s="380"/>
      <c r="AJ32" s="380"/>
      <c r="AK32" s="380"/>
      <c r="AL32" s="380"/>
      <c r="AM32" s="380"/>
      <c r="AN32" s="380"/>
      <c r="AO32" s="418" t="s">
        <v>34</v>
      </c>
      <c r="AP32" s="418"/>
      <c r="AQ32" s="418"/>
      <c r="AR32" s="418"/>
      <c r="AS32" s="418"/>
      <c r="AT32" s="418" t="s">
        <v>86</v>
      </c>
      <c r="AU32" s="418"/>
      <c r="AV32" s="418"/>
      <c r="AW32" s="418"/>
      <c r="AX32" s="418"/>
      <c r="AY32" s="418" t="s">
        <v>89</v>
      </c>
      <c r="AZ32" s="418"/>
      <c r="BA32" s="418"/>
      <c r="BB32" s="418"/>
      <c r="BC32" s="420"/>
    </row>
    <row r="33" spans="1:55" ht="24.75" customHeight="1" x14ac:dyDescent="0.15">
      <c r="A33" s="413"/>
      <c r="B33" s="413"/>
      <c r="C33" s="413"/>
      <c r="D33" s="38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400" t="s">
        <v>58</v>
      </c>
      <c r="R33" s="400"/>
      <c r="S33" s="400"/>
      <c r="T33" s="400"/>
      <c r="U33" s="400" t="s">
        <v>27</v>
      </c>
      <c r="V33" s="400"/>
      <c r="W33" s="400"/>
      <c r="X33" s="400"/>
      <c r="Y33" s="400" t="s">
        <v>58</v>
      </c>
      <c r="Z33" s="400"/>
      <c r="AA33" s="400"/>
      <c r="AB33" s="400" t="s">
        <v>27</v>
      </c>
      <c r="AC33" s="400"/>
      <c r="AD33" s="400"/>
      <c r="AE33" s="401" t="s">
        <v>58</v>
      </c>
      <c r="AF33" s="402"/>
      <c r="AG33" s="402"/>
      <c r="AH33" s="402"/>
      <c r="AI33" s="403"/>
      <c r="AJ33" s="400" t="s">
        <v>27</v>
      </c>
      <c r="AK33" s="400"/>
      <c r="AL33" s="400"/>
      <c r="AM33" s="400"/>
      <c r="AN33" s="400"/>
      <c r="AO33" s="419"/>
      <c r="AP33" s="419"/>
      <c r="AQ33" s="419"/>
      <c r="AR33" s="419"/>
      <c r="AS33" s="419"/>
      <c r="AT33" s="419"/>
      <c r="AU33" s="419"/>
      <c r="AV33" s="419"/>
      <c r="AW33" s="419"/>
      <c r="AX33" s="419"/>
      <c r="AY33" s="419"/>
      <c r="AZ33" s="419"/>
      <c r="BA33" s="419"/>
      <c r="BB33" s="419"/>
      <c r="BC33" s="421"/>
    </row>
    <row r="34" spans="1:55" ht="31.5" customHeight="1" x14ac:dyDescent="0.15">
      <c r="A34" s="387" t="s">
        <v>661</v>
      </c>
      <c r="B34" s="387"/>
      <c r="C34" s="387"/>
      <c r="D34" s="387"/>
      <c r="E34" s="383" t="s">
        <v>659</v>
      </c>
      <c r="F34" s="383"/>
      <c r="G34" s="383"/>
      <c r="H34" s="11"/>
      <c r="I34" s="405">
        <v>19</v>
      </c>
      <c r="J34" s="387"/>
      <c r="K34" s="387"/>
      <c r="L34" s="7"/>
      <c r="M34" s="387">
        <v>226</v>
      </c>
      <c r="N34" s="387"/>
      <c r="O34" s="387"/>
      <c r="P34" s="4"/>
      <c r="Q34" s="387">
        <v>136</v>
      </c>
      <c r="R34" s="387"/>
      <c r="S34" s="387"/>
      <c r="T34" s="4"/>
      <c r="U34" s="387">
        <v>244</v>
      </c>
      <c r="V34" s="387"/>
      <c r="W34" s="387"/>
      <c r="X34" s="7"/>
      <c r="Y34" s="383">
        <v>9</v>
      </c>
      <c r="Z34" s="383"/>
      <c r="AA34" s="8"/>
      <c r="AB34" s="387">
        <v>12</v>
      </c>
      <c r="AC34" s="387"/>
      <c r="AD34" s="8"/>
      <c r="AE34" s="404">
        <v>2867</v>
      </c>
      <c r="AF34" s="404"/>
      <c r="AG34" s="404"/>
      <c r="AH34" s="404"/>
      <c r="AI34" s="20"/>
      <c r="AJ34" s="404">
        <v>2810</v>
      </c>
      <c r="AK34" s="404"/>
      <c r="AL34" s="404"/>
      <c r="AM34" s="404"/>
      <c r="AN34" s="22"/>
      <c r="AO34" s="386">
        <v>97.7</v>
      </c>
      <c r="AP34" s="406"/>
      <c r="AQ34" s="406"/>
      <c r="AR34" s="406"/>
      <c r="AS34" s="24"/>
      <c r="AT34" s="24"/>
      <c r="AU34" s="386">
        <f>ROUND((AE34+AJ34)/M34,1)</f>
        <v>25.1</v>
      </c>
      <c r="AV34" s="386"/>
      <c r="AW34" s="386"/>
      <c r="AX34" s="24"/>
      <c r="AY34" s="24"/>
      <c r="AZ34" s="386">
        <f>ROUND((AE34+AJ34)/(Q34+U34),1)</f>
        <v>14.9</v>
      </c>
      <c r="BA34" s="386"/>
      <c r="BB34" s="386"/>
      <c r="BC34" s="7"/>
    </row>
    <row r="35" spans="1:55" ht="31.5" customHeight="1" x14ac:dyDescent="0.15">
      <c r="A35" s="387"/>
      <c r="B35" s="387"/>
      <c r="C35" s="387"/>
      <c r="D35" s="387"/>
      <c r="E35" s="383">
        <v>2</v>
      </c>
      <c r="F35" s="383"/>
      <c r="G35" s="383"/>
      <c r="H35" s="11"/>
      <c r="I35" s="405">
        <v>19</v>
      </c>
      <c r="J35" s="387"/>
      <c r="K35" s="387"/>
      <c r="L35" s="7"/>
      <c r="M35" s="387">
        <v>227</v>
      </c>
      <c r="N35" s="387"/>
      <c r="O35" s="387"/>
      <c r="P35" s="4"/>
      <c r="Q35" s="387">
        <v>138</v>
      </c>
      <c r="R35" s="387"/>
      <c r="S35" s="387"/>
      <c r="T35" s="4"/>
      <c r="U35" s="387">
        <v>243</v>
      </c>
      <c r="V35" s="387"/>
      <c r="W35" s="387"/>
      <c r="X35" s="7"/>
      <c r="Y35" s="383">
        <v>8</v>
      </c>
      <c r="Z35" s="383"/>
      <c r="AA35" s="8"/>
      <c r="AB35" s="387">
        <v>12</v>
      </c>
      <c r="AC35" s="387"/>
      <c r="AD35" s="8"/>
      <c r="AE35" s="404">
        <v>2815</v>
      </c>
      <c r="AF35" s="404"/>
      <c r="AG35" s="404"/>
      <c r="AH35" s="404"/>
      <c r="AI35" s="20"/>
      <c r="AJ35" s="404">
        <v>2760</v>
      </c>
      <c r="AK35" s="404"/>
      <c r="AL35" s="404"/>
      <c r="AM35" s="404"/>
      <c r="AN35" s="22"/>
      <c r="AO35" s="386">
        <f>ROUND(((AE35+AJ35)-(AE34+AJ34))/(AE34+AJ34)*100+100,1)</f>
        <v>98.2</v>
      </c>
      <c r="AP35" s="386"/>
      <c r="AQ35" s="386"/>
      <c r="AR35" s="386"/>
      <c r="AS35" s="24"/>
      <c r="AT35" s="24"/>
      <c r="AU35" s="386">
        <f>ROUND((AE35+AJ35)/M35,1)</f>
        <v>24.6</v>
      </c>
      <c r="AV35" s="386"/>
      <c r="AW35" s="386"/>
      <c r="AX35" s="24"/>
      <c r="AY35" s="24"/>
      <c r="AZ35" s="386">
        <f>ROUND((AE35+AJ35)/(Q35+U35),1)</f>
        <v>14.6</v>
      </c>
      <c r="BA35" s="386"/>
      <c r="BB35" s="386"/>
      <c r="BC35" s="7"/>
    </row>
    <row r="36" spans="1:55" ht="31.5" customHeight="1" x14ac:dyDescent="0.15">
      <c r="A36" s="387"/>
      <c r="B36" s="387"/>
      <c r="C36" s="387"/>
      <c r="D36" s="387"/>
      <c r="E36" s="383">
        <v>3</v>
      </c>
      <c r="F36" s="383"/>
      <c r="G36" s="383"/>
      <c r="H36" s="11"/>
      <c r="I36" s="387">
        <v>19</v>
      </c>
      <c r="J36" s="387"/>
      <c r="K36" s="387"/>
      <c r="L36" s="7"/>
      <c r="M36" s="387">
        <v>225</v>
      </c>
      <c r="N36" s="387"/>
      <c r="O36" s="387"/>
      <c r="P36" s="4"/>
      <c r="Q36" s="387">
        <v>141</v>
      </c>
      <c r="R36" s="387"/>
      <c r="S36" s="387"/>
      <c r="T36" s="4"/>
      <c r="U36" s="387">
        <v>235</v>
      </c>
      <c r="V36" s="387"/>
      <c r="W36" s="387"/>
      <c r="X36" s="7"/>
      <c r="Y36" s="383">
        <v>8</v>
      </c>
      <c r="Z36" s="383"/>
      <c r="AA36" s="8"/>
      <c r="AB36" s="387">
        <v>13</v>
      </c>
      <c r="AC36" s="387"/>
      <c r="AD36" s="8"/>
      <c r="AE36" s="404">
        <v>2813</v>
      </c>
      <c r="AF36" s="404"/>
      <c r="AG36" s="404"/>
      <c r="AH36" s="404"/>
      <c r="AI36" s="20"/>
      <c r="AJ36" s="404">
        <v>2683</v>
      </c>
      <c r="AK36" s="404"/>
      <c r="AL36" s="404"/>
      <c r="AM36" s="404"/>
      <c r="AN36" s="22"/>
      <c r="AO36" s="386">
        <f>ROUND(((AE36+AJ36)-(AE35+AJ35))/(AE35+AJ35)*100+100,1)</f>
        <v>98.6</v>
      </c>
      <c r="AP36" s="386"/>
      <c r="AQ36" s="386"/>
      <c r="AR36" s="386"/>
      <c r="AS36" s="24"/>
      <c r="AT36" s="24"/>
      <c r="AU36" s="386">
        <f>ROUND((AE36+AJ36)/M36,1)</f>
        <v>24.4</v>
      </c>
      <c r="AV36" s="386"/>
      <c r="AW36" s="386"/>
      <c r="AX36" s="24"/>
      <c r="AY36" s="24"/>
      <c r="AZ36" s="386">
        <f>ROUND((AE36+AJ36)/(Q36+U36),1)</f>
        <v>14.6</v>
      </c>
      <c r="BA36" s="386"/>
      <c r="BB36" s="386"/>
      <c r="BC36" s="7"/>
    </row>
    <row r="37" spans="1:55" ht="31.5" customHeight="1" x14ac:dyDescent="0.15">
      <c r="E37" s="383">
        <v>4</v>
      </c>
      <c r="F37" s="383"/>
      <c r="G37" s="383"/>
      <c r="H37" s="11"/>
      <c r="I37" s="405">
        <v>18</v>
      </c>
      <c r="J37" s="387"/>
      <c r="K37" s="387"/>
      <c r="L37" s="7"/>
      <c r="M37" s="387">
        <v>229</v>
      </c>
      <c r="N37" s="387"/>
      <c r="O37" s="387"/>
      <c r="P37" s="4"/>
      <c r="Q37" s="387">
        <v>139</v>
      </c>
      <c r="R37" s="387"/>
      <c r="S37" s="387"/>
      <c r="T37" s="4"/>
      <c r="U37" s="387">
        <v>231</v>
      </c>
      <c r="V37" s="387"/>
      <c r="W37" s="387"/>
      <c r="X37" s="7"/>
      <c r="Y37" s="383">
        <v>6</v>
      </c>
      <c r="Z37" s="383"/>
      <c r="AA37" s="8"/>
      <c r="AB37" s="387">
        <v>13</v>
      </c>
      <c r="AC37" s="387"/>
      <c r="AD37" s="8"/>
      <c r="AE37" s="404">
        <v>2785</v>
      </c>
      <c r="AF37" s="404"/>
      <c r="AG37" s="404"/>
      <c r="AH37" s="404"/>
      <c r="AI37" s="20"/>
      <c r="AJ37" s="404">
        <v>2666</v>
      </c>
      <c r="AK37" s="404"/>
      <c r="AL37" s="404"/>
      <c r="AM37" s="404"/>
      <c r="AN37" s="22"/>
      <c r="AO37" s="386">
        <f>ROUND(((AE37+AJ37)-(AE36+AJ36))/(AE36+AJ36)*100+100,1)</f>
        <v>99.2</v>
      </c>
      <c r="AP37" s="386"/>
      <c r="AQ37" s="386"/>
      <c r="AR37" s="386"/>
      <c r="AS37" s="24"/>
      <c r="AT37" s="24"/>
      <c r="AU37" s="386">
        <f>ROUND((AE37+AJ37)/M37,1)</f>
        <v>23.8</v>
      </c>
      <c r="AV37" s="386"/>
      <c r="AW37" s="386"/>
      <c r="AX37" s="24"/>
      <c r="AY37" s="24"/>
      <c r="AZ37" s="386">
        <f>ROUND((AE37+AJ37)/(Q37+U37),1)</f>
        <v>14.7</v>
      </c>
      <c r="BA37" s="386"/>
      <c r="BB37" s="386"/>
      <c r="BC37" s="7"/>
    </row>
    <row r="38" spans="1:55" ht="31.5" customHeight="1" x14ac:dyDescent="0.15">
      <c r="A38" s="5"/>
      <c r="B38" s="5"/>
      <c r="C38" s="5"/>
      <c r="D38" s="5"/>
      <c r="E38" s="394">
        <v>5</v>
      </c>
      <c r="F38" s="394"/>
      <c r="G38" s="394"/>
      <c r="H38" s="12"/>
      <c r="I38" s="407">
        <v>18</v>
      </c>
      <c r="J38" s="408"/>
      <c r="K38" s="408"/>
      <c r="L38" s="5"/>
      <c r="M38" s="408">
        <v>228</v>
      </c>
      <c r="N38" s="408"/>
      <c r="O38" s="408"/>
      <c r="P38" s="16"/>
      <c r="Q38" s="408">
        <v>142</v>
      </c>
      <c r="R38" s="408"/>
      <c r="S38" s="408"/>
      <c r="T38" s="16"/>
      <c r="U38" s="408">
        <v>233</v>
      </c>
      <c r="V38" s="408"/>
      <c r="W38" s="408"/>
      <c r="X38" s="5"/>
      <c r="Y38" s="394">
        <v>6</v>
      </c>
      <c r="Z38" s="394"/>
      <c r="AA38" s="9"/>
      <c r="AB38" s="408">
        <v>12</v>
      </c>
      <c r="AC38" s="408"/>
      <c r="AD38" s="9"/>
      <c r="AE38" s="409">
        <v>2799</v>
      </c>
      <c r="AF38" s="409"/>
      <c r="AG38" s="409"/>
      <c r="AH38" s="409"/>
      <c r="AI38" s="21"/>
      <c r="AJ38" s="409">
        <v>2574</v>
      </c>
      <c r="AK38" s="409"/>
      <c r="AL38" s="409"/>
      <c r="AM38" s="409"/>
      <c r="AN38" s="23"/>
      <c r="AO38" s="410">
        <f>ROUND(((AE38+AJ38)-(AE37+AJ37))/(AE37+AJ37)*100+100,1)</f>
        <v>98.6</v>
      </c>
      <c r="AP38" s="410"/>
      <c r="AQ38" s="410"/>
      <c r="AR38" s="410"/>
      <c r="AS38" s="25"/>
      <c r="AT38" s="25"/>
      <c r="AU38" s="411">
        <f>ROUND((AE38+AJ38)/M38,1)</f>
        <v>23.6</v>
      </c>
      <c r="AV38" s="411"/>
      <c r="AW38" s="411"/>
      <c r="AX38" s="25"/>
      <c r="AY38" s="25"/>
      <c r="AZ38" s="411">
        <f>ROUND((AE38+AJ38)/(Q38+U38),1)</f>
        <v>14.3</v>
      </c>
      <c r="BA38" s="411"/>
      <c r="BB38" s="411"/>
      <c r="BC38" s="5"/>
    </row>
    <row r="39" spans="1:55" ht="6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</row>
    <row r="40" spans="1:55" x14ac:dyDescent="0.15">
      <c r="AT40" s="19"/>
      <c r="AU40" s="19"/>
      <c r="AV40" s="19"/>
      <c r="AW40" s="19"/>
      <c r="AX40" s="19"/>
      <c r="AY40" s="19"/>
      <c r="AZ40" s="19"/>
      <c r="BA40" s="19"/>
      <c r="BB40" s="19"/>
      <c r="BC40" s="19" t="s">
        <v>77</v>
      </c>
    </row>
  </sheetData>
  <mergeCells count="211">
    <mergeCell ref="AO38:AR38"/>
    <mergeCell ref="AU38:AW38"/>
    <mergeCell ref="AZ38:BB38"/>
    <mergeCell ref="A4:H5"/>
    <mergeCell ref="I4:M5"/>
    <mergeCell ref="N4:R5"/>
    <mergeCell ref="S4:V5"/>
    <mergeCell ref="AO4:AS5"/>
    <mergeCell ref="AT4:AX5"/>
    <mergeCell ref="AY4:BC5"/>
    <mergeCell ref="A18:H19"/>
    <mergeCell ref="I18:M19"/>
    <mergeCell ref="N18:R19"/>
    <mergeCell ref="S18:V19"/>
    <mergeCell ref="AO18:AS19"/>
    <mergeCell ref="AT18:AX19"/>
    <mergeCell ref="AY18:BC19"/>
    <mergeCell ref="A32:H33"/>
    <mergeCell ref="I32:L33"/>
    <mergeCell ref="M32:P33"/>
    <mergeCell ref="AO32:AS33"/>
    <mergeCell ref="AT32:AX33"/>
    <mergeCell ref="AY32:BC33"/>
    <mergeCell ref="E38:G38"/>
    <mergeCell ref="I38:K38"/>
    <mergeCell ref="M38:O38"/>
    <mergeCell ref="Q38:S38"/>
    <mergeCell ref="U38:W38"/>
    <mergeCell ref="Y38:Z38"/>
    <mergeCell ref="AB38:AC38"/>
    <mergeCell ref="AE38:AH38"/>
    <mergeCell ref="AJ38:AM38"/>
    <mergeCell ref="AJ36:AM36"/>
    <mergeCell ref="AO36:AR36"/>
    <mergeCell ref="AU36:AW36"/>
    <mergeCell ref="AZ36:BB36"/>
    <mergeCell ref="E37:G37"/>
    <mergeCell ref="I37:K37"/>
    <mergeCell ref="M37:O37"/>
    <mergeCell ref="Q37:S37"/>
    <mergeCell ref="U37:W37"/>
    <mergeCell ref="Y37:Z37"/>
    <mergeCell ref="AB37:AC37"/>
    <mergeCell ref="AE37:AH37"/>
    <mergeCell ref="AJ37:AM37"/>
    <mergeCell ref="AO37:AR37"/>
    <mergeCell ref="AU37:AW37"/>
    <mergeCell ref="AZ37:BB37"/>
    <mergeCell ref="A36:D36"/>
    <mergeCell ref="E36:G36"/>
    <mergeCell ref="I36:K36"/>
    <mergeCell ref="M36:O36"/>
    <mergeCell ref="Q36:S36"/>
    <mergeCell ref="U36:W36"/>
    <mergeCell ref="Y36:Z36"/>
    <mergeCell ref="AB36:AC36"/>
    <mergeCell ref="AE36:AH36"/>
    <mergeCell ref="AJ35:AM35"/>
    <mergeCell ref="AO35:AR35"/>
    <mergeCell ref="AU35:AW35"/>
    <mergeCell ref="AZ35:BB35"/>
    <mergeCell ref="A34:D34"/>
    <mergeCell ref="E34:G34"/>
    <mergeCell ref="I34:K34"/>
    <mergeCell ref="M34:O34"/>
    <mergeCell ref="Q34:S34"/>
    <mergeCell ref="U34:W34"/>
    <mergeCell ref="Y34:Z34"/>
    <mergeCell ref="A35:D35"/>
    <mergeCell ref="E35:G35"/>
    <mergeCell ref="I35:K35"/>
    <mergeCell ref="M35:O35"/>
    <mergeCell ref="Q35:S35"/>
    <mergeCell ref="U35:W35"/>
    <mergeCell ref="Y35:Z35"/>
    <mergeCell ref="AB35:AC35"/>
    <mergeCell ref="AE35:AH35"/>
    <mergeCell ref="AB34:AC34"/>
    <mergeCell ref="AE34:AH34"/>
    <mergeCell ref="AJ34:AM34"/>
    <mergeCell ref="AO34:AR34"/>
    <mergeCell ref="Q32:X32"/>
    <mergeCell ref="Y32:AD32"/>
    <mergeCell ref="AE32:AN32"/>
    <mergeCell ref="Q33:T33"/>
    <mergeCell ref="U33:X33"/>
    <mergeCell ref="Y33:AA33"/>
    <mergeCell ref="AB33:AD33"/>
    <mergeCell ref="AE33:AI33"/>
    <mergeCell ref="AJ33:AN33"/>
    <mergeCell ref="AU34:AW34"/>
    <mergeCell ref="AZ34:BB34"/>
    <mergeCell ref="AZ23:BB23"/>
    <mergeCell ref="E24:G24"/>
    <mergeCell ref="I24:M24"/>
    <mergeCell ref="N24:R24"/>
    <mergeCell ref="S24:V24"/>
    <mergeCell ref="X24:AA24"/>
    <mergeCell ref="AD24:AG24"/>
    <mergeCell ref="AJ24:AM24"/>
    <mergeCell ref="AO24:AR24"/>
    <mergeCell ref="AU24:AW24"/>
    <mergeCell ref="AZ24:BB24"/>
    <mergeCell ref="E23:G23"/>
    <mergeCell ref="I23:M23"/>
    <mergeCell ref="N23:R23"/>
    <mergeCell ref="S23:V23"/>
    <mergeCell ref="X23:AA23"/>
    <mergeCell ref="AD23:AG23"/>
    <mergeCell ref="AJ23:AM23"/>
    <mergeCell ref="AO23:AR23"/>
    <mergeCell ref="AU23:AW23"/>
    <mergeCell ref="AS26:BC26"/>
    <mergeCell ref="AV30:BC30"/>
    <mergeCell ref="AU21:AW21"/>
    <mergeCell ref="AZ21:BB21"/>
    <mergeCell ref="A22:D22"/>
    <mergeCell ref="E22:G22"/>
    <mergeCell ref="I22:M22"/>
    <mergeCell ref="N22:R22"/>
    <mergeCell ref="S22:V22"/>
    <mergeCell ref="X22:AA22"/>
    <mergeCell ref="AD22:AG22"/>
    <mergeCell ref="AJ22:AM22"/>
    <mergeCell ref="AO22:AR22"/>
    <mergeCell ref="AU22:AW22"/>
    <mergeCell ref="AZ22:BB22"/>
    <mergeCell ref="A21:D21"/>
    <mergeCell ref="E21:G21"/>
    <mergeCell ref="I21:M21"/>
    <mergeCell ref="N21:R21"/>
    <mergeCell ref="S21:V21"/>
    <mergeCell ref="X21:AA21"/>
    <mergeCell ref="AD21:AG21"/>
    <mergeCell ref="AJ21:AM21"/>
    <mergeCell ref="AO21:AR21"/>
    <mergeCell ref="AS12:BC12"/>
    <mergeCell ref="AV16:BC16"/>
    <mergeCell ref="W18:AN18"/>
    <mergeCell ref="W19:AB19"/>
    <mergeCell ref="AC19:AH19"/>
    <mergeCell ref="AI19:AN19"/>
    <mergeCell ref="A20:D20"/>
    <mergeCell ref="E20:G20"/>
    <mergeCell ref="I20:M20"/>
    <mergeCell ref="N20:R20"/>
    <mergeCell ref="S20:V20"/>
    <mergeCell ref="X20:AA20"/>
    <mergeCell ref="AD20:AG20"/>
    <mergeCell ref="AJ20:AM20"/>
    <mergeCell ref="AO20:AR20"/>
    <mergeCell ref="AU20:AW20"/>
    <mergeCell ref="AZ20:BB20"/>
    <mergeCell ref="AZ9:BB9"/>
    <mergeCell ref="E10:G10"/>
    <mergeCell ref="I10:M10"/>
    <mergeCell ref="N10:R10"/>
    <mergeCell ref="S10:V10"/>
    <mergeCell ref="X10:AA10"/>
    <mergeCell ref="AD10:AG10"/>
    <mergeCell ref="AJ10:AM10"/>
    <mergeCell ref="AO10:AR10"/>
    <mergeCell ref="AU10:AW10"/>
    <mergeCell ref="AZ10:BB10"/>
    <mergeCell ref="E9:G9"/>
    <mergeCell ref="I9:M9"/>
    <mergeCell ref="N9:R9"/>
    <mergeCell ref="S9:V9"/>
    <mergeCell ref="X9:AA9"/>
    <mergeCell ref="AD9:AG9"/>
    <mergeCell ref="AJ9:AM9"/>
    <mergeCell ref="AO9:AR9"/>
    <mergeCell ref="AU9:AW9"/>
    <mergeCell ref="AU7:AW7"/>
    <mergeCell ref="AZ7:BB7"/>
    <mergeCell ref="A8:D8"/>
    <mergeCell ref="E8:G8"/>
    <mergeCell ref="I8:M8"/>
    <mergeCell ref="N8:R8"/>
    <mergeCell ref="S8:V8"/>
    <mergeCell ref="X8:AA8"/>
    <mergeCell ref="AD8:AG8"/>
    <mergeCell ref="AJ8:AM8"/>
    <mergeCell ref="AO8:AR8"/>
    <mergeCell ref="AU8:AW8"/>
    <mergeCell ref="AZ8:BB8"/>
    <mergeCell ref="A7:D7"/>
    <mergeCell ref="E7:G7"/>
    <mergeCell ref="I7:M7"/>
    <mergeCell ref="N7:R7"/>
    <mergeCell ref="S7:V7"/>
    <mergeCell ref="X7:AA7"/>
    <mergeCell ref="AD7:AG7"/>
    <mergeCell ref="AJ7:AM7"/>
    <mergeCell ref="AO7:AR7"/>
    <mergeCell ref="AV2:BC2"/>
    <mergeCell ref="W4:AN4"/>
    <mergeCell ref="W5:AB5"/>
    <mergeCell ref="AC5:AH5"/>
    <mergeCell ref="AI5:AN5"/>
    <mergeCell ref="A6:D6"/>
    <mergeCell ref="E6:G6"/>
    <mergeCell ref="I6:M6"/>
    <mergeCell ref="N6:R6"/>
    <mergeCell ref="S6:V6"/>
    <mergeCell ref="X6:AA6"/>
    <mergeCell ref="AD6:AG6"/>
    <mergeCell ref="AJ6:AM6"/>
    <mergeCell ref="AO6:AR6"/>
    <mergeCell ref="AU6:AW6"/>
    <mergeCell ref="AZ6:BB6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60"/>
  <sheetViews>
    <sheetView view="pageBreakPreview" topLeftCell="A22" zoomScale="115" zoomScaleSheetLayoutView="115" workbookViewId="0">
      <selection activeCell="G18" sqref="G18:J18"/>
    </sheetView>
  </sheetViews>
  <sheetFormatPr defaultColWidth="9" defaultRowHeight="12" x14ac:dyDescent="0.15"/>
  <cols>
    <col min="1" max="1" width="2.625" style="128" customWidth="1"/>
    <col min="2" max="2" width="0.625" style="128" customWidth="1"/>
    <col min="3" max="3" width="1" style="128" customWidth="1"/>
    <col min="4" max="5" width="1.625" style="128" customWidth="1"/>
    <col min="6" max="6" width="0.875" style="128" customWidth="1"/>
    <col min="7" max="55" width="1.625" style="128" customWidth="1"/>
    <col min="56" max="56" width="9" style="128" bestFit="1"/>
    <col min="57" max="16384" width="9" style="128"/>
  </cols>
  <sheetData>
    <row r="1" spans="1:54" ht="15" customHeight="1" x14ac:dyDescent="0.15">
      <c r="A1" s="285" t="s">
        <v>69</v>
      </c>
    </row>
    <row r="2" spans="1:54" x14ac:dyDescent="0.15">
      <c r="BB2" s="286" t="s">
        <v>92</v>
      </c>
    </row>
    <row r="3" spans="1:54" ht="6.75" customHeight="1" x14ac:dyDescent="0.15"/>
    <row r="4" spans="1:54" ht="18.75" customHeight="1" x14ac:dyDescent="0.15">
      <c r="A4" s="447" t="s">
        <v>95</v>
      </c>
      <c r="B4" s="447"/>
      <c r="C4" s="447"/>
      <c r="D4" s="447"/>
      <c r="E4" s="447"/>
      <c r="F4" s="448"/>
      <c r="G4" s="424" t="s">
        <v>8</v>
      </c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6"/>
      <c r="S4" s="427" t="s">
        <v>97</v>
      </c>
      <c r="T4" s="427"/>
      <c r="U4" s="427"/>
      <c r="V4" s="427"/>
      <c r="W4" s="427"/>
      <c r="X4" s="427"/>
      <c r="Y4" s="427"/>
      <c r="Z4" s="427"/>
      <c r="AA4" s="427"/>
      <c r="AB4" s="427"/>
      <c r="AC4" s="427"/>
      <c r="AD4" s="427"/>
      <c r="AE4" s="427" t="s">
        <v>101</v>
      </c>
      <c r="AF4" s="427"/>
      <c r="AG4" s="427"/>
      <c r="AH4" s="427"/>
      <c r="AI4" s="427"/>
      <c r="AJ4" s="427"/>
      <c r="AK4" s="427"/>
      <c r="AL4" s="427"/>
      <c r="AM4" s="427"/>
      <c r="AN4" s="427"/>
      <c r="AO4" s="427"/>
      <c r="AP4" s="428"/>
      <c r="AQ4" s="427" t="s">
        <v>17</v>
      </c>
      <c r="AR4" s="427"/>
      <c r="AS4" s="427"/>
      <c r="AT4" s="427"/>
      <c r="AU4" s="427"/>
      <c r="AV4" s="427"/>
      <c r="AW4" s="427"/>
      <c r="AX4" s="427"/>
      <c r="AY4" s="427"/>
      <c r="AZ4" s="427"/>
      <c r="BA4" s="427"/>
      <c r="BB4" s="428"/>
    </row>
    <row r="5" spans="1:54" ht="18.75" customHeight="1" x14ac:dyDescent="0.15">
      <c r="A5" s="449"/>
      <c r="B5" s="449"/>
      <c r="C5" s="449"/>
      <c r="D5" s="449"/>
      <c r="E5" s="449"/>
      <c r="F5" s="450"/>
      <c r="G5" s="429" t="s">
        <v>46</v>
      </c>
      <c r="H5" s="430"/>
      <c r="I5" s="430"/>
      <c r="J5" s="431"/>
      <c r="K5" s="429" t="s">
        <v>58</v>
      </c>
      <c r="L5" s="430"/>
      <c r="M5" s="430"/>
      <c r="N5" s="431"/>
      <c r="O5" s="429" t="s">
        <v>27</v>
      </c>
      <c r="P5" s="430"/>
      <c r="Q5" s="430"/>
      <c r="R5" s="431"/>
      <c r="S5" s="432" t="s">
        <v>46</v>
      </c>
      <c r="T5" s="432"/>
      <c r="U5" s="432"/>
      <c r="V5" s="432"/>
      <c r="W5" s="432" t="s">
        <v>58</v>
      </c>
      <c r="X5" s="432"/>
      <c r="Y5" s="432"/>
      <c r="Z5" s="432"/>
      <c r="AA5" s="432" t="s">
        <v>27</v>
      </c>
      <c r="AB5" s="432"/>
      <c r="AC5" s="432"/>
      <c r="AD5" s="432"/>
      <c r="AE5" s="432" t="s">
        <v>46</v>
      </c>
      <c r="AF5" s="432"/>
      <c r="AG5" s="432"/>
      <c r="AH5" s="432"/>
      <c r="AI5" s="432" t="s">
        <v>58</v>
      </c>
      <c r="AJ5" s="432"/>
      <c r="AK5" s="432"/>
      <c r="AL5" s="432"/>
      <c r="AM5" s="432" t="s">
        <v>27</v>
      </c>
      <c r="AN5" s="432"/>
      <c r="AO5" s="432"/>
      <c r="AP5" s="432"/>
      <c r="AQ5" s="432" t="s">
        <v>46</v>
      </c>
      <c r="AR5" s="432"/>
      <c r="AS5" s="432"/>
      <c r="AT5" s="432"/>
      <c r="AU5" s="432" t="s">
        <v>58</v>
      </c>
      <c r="AV5" s="432"/>
      <c r="AW5" s="432"/>
      <c r="AX5" s="432"/>
      <c r="AY5" s="432" t="s">
        <v>27</v>
      </c>
      <c r="AZ5" s="432"/>
      <c r="BA5" s="432"/>
      <c r="BB5" s="433"/>
    </row>
    <row r="6" spans="1:54" ht="18.75" customHeight="1" x14ac:dyDescent="0.15">
      <c r="A6" s="434" t="s">
        <v>661</v>
      </c>
      <c r="B6" s="434"/>
      <c r="C6" s="434"/>
      <c r="D6" s="435" t="s">
        <v>659</v>
      </c>
      <c r="E6" s="435"/>
      <c r="F6" s="127"/>
      <c r="G6" s="436">
        <f>SUM(K6:R6)</f>
        <v>5677</v>
      </c>
      <c r="H6" s="423"/>
      <c r="I6" s="423"/>
      <c r="J6" s="423"/>
      <c r="K6" s="423">
        <v>2867</v>
      </c>
      <c r="L6" s="423"/>
      <c r="M6" s="423"/>
      <c r="N6" s="423"/>
      <c r="O6" s="423">
        <v>2810</v>
      </c>
      <c r="P6" s="423"/>
      <c r="Q6" s="423"/>
      <c r="R6" s="423"/>
      <c r="S6" s="423">
        <v>278</v>
      </c>
      <c r="T6" s="423"/>
      <c r="U6" s="423"/>
      <c r="V6" s="423"/>
      <c r="W6" s="423">
        <v>141</v>
      </c>
      <c r="X6" s="423"/>
      <c r="Y6" s="423"/>
      <c r="Z6" s="423"/>
      <c r="AA6" s="423">
        <v>137</v>
      </c>
      <c r="AB6" s="423"/>
      <c r="AC6" s="423"/>
      <c r="AD6" s="423"/>
      <c r="AE6" s="423">
        <v>422</v>
      </c>
      <c r="AF6" s="423"/>
      <c r="AG6" s="423"/>
      <c r="AH6" s="423"/>
      <c r="AI6" s="423">
        <v>211</v>
      </c>
      <c r="AJ6" s="423"/>
      <c r="AK6" s="423"/>
      <c r="AL6" s="423"/>
      <c r="AM6" s="423">
        <v>211</v>
      </c>
      <c r="AN6" s="423"/>
      <c r="AO6" s="423"/>
      <c r="AP6" s="423"/>
      <c r="AQ6" s="423">
        <f>SUM(AU6:BB6)</f>
        <v>283</v>
      </c>
      <c r="AR6" s="423"/>
      <c r="AS6" s="423"/>
      <c r="AT6" s="423"/>
      <c r="AU6" s="423">
        <v>144</v>
      </c>
      <c r="AV6" s="423"/>
      <c r="AW6" s="423"/>
      <c r="AX6" s="423"/>
      <c r="AY6" s="423">
        <v>139</v>
      </c>
      <c r="AZ6" s="423"/>
      <c r="BA6" s="423"/>
      <c r="BB6" s="423"/>
    </row>
    <row r="7" spans="1:54" ht="18.75" customHeight="1" x14ac:dyDescent="0.15">
      <c r="A7" s="435"/>
      <c r="B7" s="435"/>
      <c r="C7" s="435"/>
      <c r="D7" s="435">
        <v>2</v>
      </c>
      <c r="E7" s="435"/>
      <c r="F7" s="127"/>
      <c r="G7" s="436">
        <f>SUM(K7:R7)</f>
        <v>5575</v>
      </c>
      <c r="H7" s="423"/>
      <c r="I7" s="423"/>
      <c r="J7" s="423"/>
      <c r="K7" s="423">
        <v>2815</v>
      </c>
      <c r="L7" s="423"/>
      <c r="M7" s="423"/>
      <c r="N7" s="423"/>
      <c r="O7" s="423">
        <v>2760</v>
      </c>
      <c r="P7" s="423"/>
      <c r="Q7" s="423"/>
      <c r="R7" s="423"/>
      <c r="S7" s="423">
        <v>284</v>
      </c>
      <c r="T7" s="423"/>
      <c r="U7" s="423"/>
      <c r="V7" s="423"/>
      <c r="W7" s="423">
        <v>145</v>
      </c>
      <c r="X7" s="423"/>
      <c r="Y7" s="423"/>
      <c r="Z7" s="423"/>
      <c r="AA7" s="423">
        <v>139</v>
      </c>
      <c r="AB7" s="423"/>
      <c r="AC7" s="423"/>
      <c r="AD7" s="423"/>
      <c r="AE7" s="423">
        <v>404</v>
      </c>
      <c r="AF7" s="423"/>
      <c r="AG7" s="423"/>
      <c r="AH7" s="423"/>
      <c r="AI7" s="423">
        <v>207</v>
      </c>
      <c r="AJ7" s="423"/>
      <c r="AK7" s="423"/>
      <c r="AL7" s="423"/>
      <c r="AM7" s="423">
        <v>197</v>
      </c>
      <c r="AN7" s="423"/>
      <c r="AO7" s="423"/>
      <c r="AP7" s="423"/>
      <c r="AQ7" s="423">
        <f>SUM(AU7:BB7)</f>
        <v>279</v>
      </c>
      <c r="AR7" s="423"/>
      <c r="AS7" s="423"/>
      <c r="AT7" s="423"/>
      <c r="AU7" s="423">
        <v>146</v>
      </c>
      <c r="AV7" s="423"/>
      <c r="AW7" s="423"/>
      <c r="AX7" s="423"/>
      <c r="AY7" s="423">
        <v>133</v>
      </c>
      <c r="AZ7" s="423"/>
      <c r="BA7" s="423"/>
      <c r="BB7" s="423"/>
    </row>
    <row r="8" spans="1:54" ht="18.75" customHeight="1" x14ac:dyDescent="0.15">
      <c r="A8" s="435"/>
      <c r="B8" s="435"/>
      <c r="C8" s="435"/>
      <c r="D8" s="435">
        <v>3</v>
      </c>
      <c r="E8" s="435"/>
      <c r="F8" s="127"/>
      <c r="G8" s="436">
        <f>SUM(K8:R8)</f>
        <v>5496</v>
      </c>
      <c r="H8" s="423"/>
      <c r="I8" s="423"/>
      <c r="J8" s="423"/>
      <c r="K8" s="423">
        <v>2813</v>
      </c>
      <c r="L8" s="423"/>
      <c r="M8" s="423"/>
      <c r="N8" s="423"/>
      <c r="O8" s="423">
        <v>2683</v>
      </c>
      <c r="P8" s="423"/>
      <c r="Q8" s="423"/>
      <c r="R8" s="423"/>
      <c r="S8" s="423">
        <v>264</v>
      </c>
      <c r="T8" s="423"/>
      <c r="U8" s="423"/>
      <c r="V8" s="423"/>
      <c r="W8" s="423">
        <v>139</v>
      </c>
      <c r="X8" s="423"/>
      <c r="Y8" s="423"/>
      <c r="Z8" s="423"/>
      <c r="AA8" s="423">
        <v>125</v>
      </c>
      <c r="AB8" s="423"/>
      <c r="AC8" s="423"/>
      <c r="AD8" s="423"/>
      <c r="AE8" s="423">
        <v>387</v>
      </c>
      <c r="AF8" s="423"/>
      <c r="AG8" s="423"/>
      <c r="AH8" s="423"/>
      <c r="AI8" s="423">
        <v>204</v>
      </c>
      <c r="AJ8" s="423"/>
      <c r="AK8" s="423"/>
      <c r="AL8" s="423"/>
      <c r="AM8" s="423">
        <v>183</v>
      </c>
      <c r="AN8" s="423"/>
      <c r="AO8" s="423"/>
      <c r="AP8" s="423"/>
      <c r="AQ8" s="423">
        <f>SUM(AU8:BB8)</f>
        <v>299</v>
      </c>
      <c r="AR8" s="423"/>
      <c r="AS8" s="423"/>
      <c r="AT8" s="423"/>
      <c r="AU8" s="423">
        <v>162</v>
      </c>
      <c r="AV8" s="423"/>
      <c r="AW8" s="423"/>
      <c r="AX8" s="423"/>
      <c r="AY8" s="423">
        <v>137</v>
      </c>
      <c r="AZ8" s="423"/>
      <c r="BA8" s="423"/>
      <c r="BB8" s="423"/>
    </row>
    <row r="9" spans="1:54" ht="18.75" customHeight="1" x14ac:dyDescent="0.15">
      <c r="D9" s="435">
        <v>4</v>
      </c>
      <c r="E9" s="435"/>
      <c r="F9" s="127"/>
      <c r="G9" s="436">
        <v>5451</v>
      </c>
      <c r="H9" s="423"/>
      <c r="I9" s="423"/>
      <c r="J9" s="423"/>
      <c r="K9" s="423">
        <v>2783</v>
      </c>
      <c r="L9" s="423"/>
      <c r="M9" s="423"/>
      <c r="N9" s="423"/>
      <c r="O9" s="423">
        <v>2668</v>
      </c>
      <c r="P9" s="423"/>
      <c r="Q9" s="423"/>
      <c r="R9" s="423"/>
      <c r="S9" s="423">
        <v>252</v>
      </c>
      <c r="T9" s="423"/>
      <c r="U9" s="423"/>
      <c r="V9" s="423"/>
      <c r="W9" s="423">
        <v>131</v>
      </c>
      <c r="X9" s="423"/>
      <c r="Y9" s="423"/>
      <c r="Z9" s="423"/>
      <c r="AA9" s="423">
        <v>121</v>
      </c>
      <c r="AB9" s="423"/>
      <c r="AC9" s="423"/>
      <c r="AD9" s="423"/>
      <c r="AE9" s="423">
        <v>361</v>
      </c>
      <c r="AF9" s="423"/>
      <c r="AG9" s="423"/>
      <c r="AH9" s="423"/>
      <c r="AI9" s="423">
        <v>186</v>
      </c>
      <c r="AJ9" s="423"/>
      <c r="AK9" s="423"/>
      <c r="AL9" s="423"/>
      <c r="AM9" s="423">
        <v>175</v>
      </c>
      <c r="AN9" s="423"/>
      <c r="AO9" s="423"/>
      <c r="AP9" s="423"/>
      <c r="AQ9" s="423">
        <v>310</v>
      </c>
      <c r="AR9" s="423"/>
      <c r="AS9" s="423"/>
      <c r="AT9" s="423"/>
      <c r="AU9" s="423">
        <v>167</v>
      </c>
      <c r="AV9" s="423"/>
      <c r="AW9" s="423"/>
      <c r="AX9" s="423"/>
      <c r="AY9" s="423">
        <v>143</v>
      </c>
      <c r="AZ9" s="423"/>
      <c r="BA9" s="423"/>
      <c r="BB9" s="423"/>
    </row>
    <row r="10" spans="1:54" ht="18.75" customHeight="1" x14ac:dyDescent="0.15">
      <c r="A10" s="277"/>
      <c r="B10" s="277"/>
      <c r="C10" s="277"/>
      <c r="D10" s="437">
        <v>5</v>
      </c>
      <c r="E10" s="437"/>
      <c r="F10" s="277"/>
      <c r="G10" s="438">
        <v>5373</v>
      </c>
      <c r="H10" s="439"/>
      <c r="I10" s="439"/>
      <c r="J10" s="439"/>
      <c r="K10" s="439">
        <v>2799</v>
      </c>
      <c r="L10" s="439"/>
      <c r="M10" s="439"/>
      <c r="N10" s="439"/>
      <c r="O10" s="439">
        <v>2574</v>
      </c>
      <c r="P10" s="439"/>
      <c r="Q10" s="439"/>
      <c r="R10" s="439"/>
      <c r="S10" s="439">
        <v>257</v>
      </c>
      <c r="T10" s="439"/>
      <c r="U10" s="439"/>
      <c r="V10" s="439"/>
      <c r="W10" s="439">
        <v>134</v>
      </c>
      <c r="X10" s="439"/>
      <c r="Y10" s="439"/>
      <c r="Z10" s="439"/>
      <c r="AA10" s="439">
        <v>123</v>
      </c>
      <c r="AB10" s="439"/>
      <c r="AC10" s="439"/>
      <c r="AD10" s="439"/>
      <c r="AE10" s="439">
        <v>353</v>
      </c>
      <c r="AF10" s="439"/>
      <c r="AG10" s="439"/>
      <c r="AH10" s="439"/>
      <c r="AI10" s="439">
        <v>190</v>
      </c>
      <c r="AJ10" s="439"/>
      <c r="AK10" s="439"/>
      <c r="AL10" s="439"/>
      <c r="AM10" s="439">
        <v>163</v>
      </c>
      <c r="AN10" s="439"/>
      <c r="AO10" s="439"/>
      <c r="AP10" s="439"/>
      <c r="AQ10" s="439">
        <v>306</v>
      </c>
      <c r="AR10" s="439"/>
      <c r="AS10" s="439"/>
      <c r="AT10" s="439"/>
      <c r="AU10" s="439">
        <v>166</v>
      </c>
      <c r="AV10" s="439"/>
      <c r="AW10" s="439"/>
      <c r="AX10" s="439"/>
      <c r="AY10" s="439">
        <v>140</v>
      </c>
      <c r="AZ10" s="439"/>
      <c r="BA10" s="439"/>
      <c r="BB10" s="439"/>
    </row>
    <row r="11" spans="1:54" ht="18.75" customHeight="1" x14ac:dyDescent="0.15">
      <c r="A11" s="279"/>
      <c r="B11" s="279"/>
      <c r="C11" s="279"/>
      <c r="D11" s="279"/>
      <c r="E11" s="279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79"/>
      <c r="Q11" s="279"/>
      <c r="R11" s="279"/>
      <c r="S11" s="279"/>
      <c r="T11" s="279"/>
      <c r="U11" s="279"/>
      <c r="V11" s="279"/>
      <c r="W11" s="279"/>
      <c r="X11" s="279"/>
      <c r="Y11" s="279"/>
      <c r="Z11" s="279"/>
      <c r="AA11" s="279"/>
      <c r="AB11" s="279"/>
      <c r="AC11" s="279"/>
      <c r="AD11" s="279"/>
      <c r="AE11" s="279"/>
      <c r="AF11" s="279"/>
      <c r="AG11" s="279"/>
      <c r="AH11" s="279"/>
      <c r="AI11" s="279"/>
      <c r="AJ11" s="279"/>
      <c r="AK11" s="279"/>
      <c r="AL11" s="279"/>
      <c r="AM11" s="279"/>
      <c r="AN11" s="279"/>
      <c r="AO11" s="279"/>
      <c r="AP11" s="279"/>
      <c r="AQ11" s="279"/>
      <c r="AR11" s="279"/>
      <c r="AS11" s="279"/>
      <c r="AT11" s="279"/>
      <c r="AU11" s="279"/>
      <c r="AV11" s="279"/>
      <c r="AW11" s="279"/>
      <c r="AX11" s="279"/>
      <c r="AY11" s="279"/>
      <c r="AZ11" s="279"/>
      <c r="BA11" s="279"/>
      <c r="BB11" s="279"/>
    </row>
    <row r="12" spans="1:54" ht="18.75" customHeight="1" x14ac:dyDescent="0.15">
      <c r="A12" s="447" t="s">
        <v>95</v>
      </c>
      <c r="B12" s="447"/>
      <c r="C12" s="447"/>
      <c r="D12" s="447"/>
      <c r="E12" s="447"/>
      <c r="F12" s="448"/>
      <c r="G12" s="427" t="s">
        <v>107</v>
      </c>
      <c r="H12" s="427"/>
      <c r="I12" s="427"/>
      <c r="J12" s="427"/>
      <c r="K12" s="427"/>
      <c r="L12" s="427"/>
      <c r="M12" s="427"/>
      <c r="N12" s="427"/>
      <c r="O12" s="427"/>
      <c r="P12" s="427"/>
      <c r="Q12" s="427"/>
      <c r="R12" s="427"/>
      <c r="S12" s="427" t="s">
        <v>109</v>
      </c>
      <c r="T12" s="427"/>
      <c r="U12" s="427"/>
      <c r="V12" s="427"/>
      <c r="W12" s="427"/>
      <c r="X12" s="427"/>
      <c r="Y12" s="427"/>
      <c r="Z12" s="427"/>
      <c r="AA12" s="427"/>
      <c r="AB12" s="427"/>
      <c r="AC12" s="427"/>
      <c r="AD12" s="427"/>
      <c r="AE12" s="427" t="s">
        <v>110</v>
      </c>
      <c r="AF12" s="427"/>
      <c r="AG12" s="427"/>
      <c r="AH12" s="427"/>
      <c r="AI12" s="427"/>
      <c r="AJ12" s="427"/>
      <c r="AK12" s="427"/>
      <c r="AL12" s="427"/>
      <c r="AM12" s="427"/>
      <c r="AN12" s="427"/>
      <c r="AO12" s="427"/>
      <c r="AP12" s="427"/>
      <c r="AQ12" s="427" t="s">
        <v>113</v>
      </c>
      <c r="AR12" s="427"/>
      <c r="AS12" s="427"/>
      <c r="AT12" s="427"/>
      <c r="AU12" s="427"/>
      <c r="AV12" s="427"/>
      <c r="AW12" s="427"/>
      <c r="AX12" s="427"/>
      <c r="AY12" s="427"/>
      <c r="AZ12" s="427"/>
      <c r="BA12" s="427"/>
      <c r="BB12" s="428"/>
    </row>
    <row r="13" spans="1:54" ht="18.75" customHeight="1" x14ac:dyDescent="0.15">
      <c r="A13" s="449"/>
      <c r="B13" s="449"/>
      <c r="C13" s="449"/>
      <c r="D13" s="449"/>
      <c r="E13" s="449"/>
      <c r="F13" s="450"/>
      <c r="G13" s="432" t="s">
        <v>46</v>
      </c>
      <c r="H13" s="432"/>
      <c r="I13" s="432"/>
      <c r="J13" s="432"/>
      <c r="K13" s="432" t="s">
        <v>58</v>
      </c>
      <c r="L13" s="432"/>
      <c r="M13" s="432"/>
      <c r="N13" s="432"/>
      <c r="O13" s="432" t="s">
        <v>27</v>
      </c>
      <c r="P13" s="432"/>
      <c r="Q13" s="432"/>
      <c r="R13" s="432"/>
      <c r="S13" s="432" t="s">
        <v>46</v>
      </c>
      <c r="T13" s="432"/>
      <c r="U13" s="432"/>
      <c r="V13" s="432"/>
      <c r="W13" s="432" t="s">
        <v>58</v>
      </c>
      <c r="X13" s="432"/>
      <c r="Y13" s="432"/>
      <c r="Z13" s="432"/>
      <c r="AA13" s="432" t="s">
        <v>27</v>
      </c>
      <c r="AB13" s="432"/>
      <c r="AC13" s="432"/>
      <c r="AD13" s="432"/>
      <c r="AE13" s="432" t="s">
        <v>46</v>
      </c>
      <c r="AF13" s="432"/>
      <c r="AG13" s="432"/>
      <c r="AH13" s="432"/>
      <c r="AI13" s="432" t="s">
        <v>58</v>
      </c>
      <c r="AJ13" s="432"/>
      <c r="AK13" s="432"/>
      <c r="AL13" s="432"/>
      <c r="AM13" s="432" t="s">
        <v>27</v>
      </c>
      <c r="AN13" s="432"/>
      <c r="AO13" s="432"/>
      <c r="AP13" s="432"/>
      <c r="AQ13" s="432" t="s">
        <v>46</v>
      </c>
      <c r="AR13" s="432"/>
      <c r="AS13" s="432"/>
      <c r="AT13" s="432"/>
      <c r="AU13" s="432" t="s">
        <v>58</v>
      </c>
      <c r="AV13" s="432"/>
      <c r="AW13" s="432"/>
      <c r="AX13" s="432"/>
      <c r="AY13" s="432" t="s">
        <v>27</v>
      </c>
      <c r="AZ13" s="432"/>
      <c r="BA13" s="432"/>
      <c r="BB13" s="433"/>
    </row>
    <row r="14" spans="1:54" ht="18.75" customHeight="1" x14ac:dyDescent="0.15">
      <c r="A14" s="434" t="s">
        <v>661</v>
      </c>
      <c r="B14" s="434"/>
      <c r="C14" s="434"/>
      <c r="D14" s="435" t="s">
        <v>659</v>
      </c>
      <c r="E14" s="435"/>
      <c r="F14" s="127"/>
      <c r="G14" s="436">
        <f>SUM(K14:R14)</f>
        <v>594</v>
      </c>
      <c r="H14" s="423"/>
      <c r="I14" s="423"/>
      <c r="J14" s="423"/>
      <c r="K14" s="423">
        <v>284</v>
      </c>
      <c r="L14" s="423"/>
      <c r="M14" s="423"/>
      <c r="N14" s="423"/>
      <c r="O14" s="423">
        <v>310</v>
      </c>
      <c r="P14" s="423"/>
      <c r="Q14" s="423"/>
      <c r="R14" s="423"/>
      <c r="S14" s="423">
        <f>SUM(W14:AD14)</f>
        <v>307</v>
      </c>
      <c r="T14" s="423"/>
      <c r="U14" s="423"/>
      <c r="V14" s="423"/>
      <c r="W14" s="423">
        <v>156</v>
      </c>
      <c r="X14" s="423"/>
      <c r="Y14" s="423"/>
      <c r="Z14" s="423"/>
      <c r="AA14" s="423">
        <v>151</v>
      </c>
      <c r="AB14" s="423"/>
      <c r="AC14" s="423"/>
      <c r="AD14" s="423"/>
      <c r="AE14" s="423">
        <f>SUM(AI14:AP14)</f>
        <v>75</v>
      </c>
      <c r="AF14" s="423"/>
      <c r="AG14" s="423"/>
      <c r="AH14" s="423"/>
      <c r="AI14" s="423">
        <v>39</v>
      </c>
      <c r="AJ14" s="423"/>
      <c r="AK14" s="423"/>
      <c r="AL14" s="423"/>
      <c r="AM14" s="423">
        <v>36</v>
      </c>
      <c r="AN14" s="423"/>
      <c r="AO14" s="423"/>
      <c r="AP14" s="423"/>
      <c r="AQ14" s="423">
        <f>SUM(AU14:BB14)</f>
        <v>148</v>
      </c>
      <c r="AR14" s="423"/>
      <c r="AS14" s="423"/>
      <c r="AT14" s="423"/>
      <c r="AU14" s="423">
        <v>75</v>
      </c>
      <c r="AV14" s="423"/>
      <c r="AW14" s="423"/>
      <c r="AX14" s="423"/>
      <c r="AY14" s="423">
        <v>73</v>
      </c>
      <c r="AZ14" s="423"/>
      <c r="BA14" s="423"/>
      <c r="BB14" s="423"/>
    </row>
    <row r="15" spans="1:54" ht="18.75" customHeight="1" x14ac:dyDescent="0.15">
      <c r="A15" s="435"/>
      <c r="B15" s="435"/>
      <c r="C15" s="435"/>
      <c r="D15" s="435">
        <v>2</v>
      </c>
      <c r="E15" s="435"/>
      <c r="F15" s="127"/>
      <c r="G15" s="436">
        <f>SUM(K15:R15)</f>
        <v>562</v>
      </c>
      <c r="H15" s="423"/>
      <c r="I15" s="423"/>
      <c r="J15" s="423"/>
      <c r="K15" s="423">
        <v>270</v>
      </c>
      <c r="L15" s="423"/>
      <c r="M15" s="423"/>
      <c r="N15" s="423"/>
      <c r="O15" s="423">
        <v>292</v>
      </c>
      <c r="P15" s="423"/>
      <c r="Q15" s="423"/>
      <c r="R15" s="423"/>
      <c r="S15" s="423">
        <f>SUM(W15:AD15)</f>
        <v>318</v>
      </c>
      <c r="T15" s="423"/>
      <c r="U15" s="423"/>
      <c r="V15" s="423"/>
      <c r="W15" s="423">
        <v>157</v>
      </c>
      <c r="X15" s="423"/>
      <c r="Y15" s="423"/>
      <c r="Z15" s="423"/>
      <c r="AA15" s="423">
        <v>161</v>
      </c>
      <c r="AB15" s="423"/>
      <c r="AC15" s="423"/>
      <c r="AD15" s="423"/>
      <c r="AE15" s="423">
        <f>SUM(AI15:AP15)</f>
        <v>59</v>
      </c>
      <c r="AF15" s="423"/>
      <c r="AG15" s="423"/>
      <c r="AH15" s="423"/>
      <c r="AI15" s="423">
        <v>30</v>
      </c>
      <c r="AJ15" s="423"/>
      <c r="AK15" s="423"/>
      <c r="AL15" s="423"/>
      <c r="AM15" s="423">
        <v>29</v>
      </c>
      <c r="AN15" s="423"/>
      <c r="AO15" s="423"/>
      <c r="AP15" s="423"/>
      <c r="AQ15" s="423">
        <f>SUM(AU15:BB15)</f>
        <v>142</v>
      </c>
      <c r="AR15" s="423"/>
      <c r="AS15" s="423"/>
      <c r="AT15" s="423"/>
      <c r="AU15" s="423">
        <v>74</v>
      </c>
      <c r="AV15" s="423"/>
      <c r="AW15" s="423"/>
      <c r="AX15" s="423"/>
      <c r="AY15" s="423">
        <v>68</v>
      </c>
      <c r="AZ15" s="423"/>
      <c r="BA15" s="423"/>
      <c r="BB15" s="423"/>
    </row>
    <row r="16" spans="1:54" ht="18.75" customHeight="1" x14ac:dyDescent="0.15">
      <c r="A16" s="435"/>
      <c r="B16" s="435"/>
      <c r="C16" s="435"/>
      <c r="D16" s="435">
        <v>3</v>
      </c>
      <c r="E16" s="435"/>
      <c r="F16" s="127"/>
      <c r="G16" s="436">
        <f>SUM(K16:R16)</f>
        <v>564</v>
      </c>
      <c r="H16" s="423"/>
      <c r="I16" s="423"/>
      <c r="J16" s="423"/>
      <c r="K16" s="423">
        <v>279</v>
      </c>
      <c r="L16" s="423"/>
      <c r="M16" s="423"/>
      <c r="N16" s="423"/>
      <c r="O16" s="423">
        <v>285</v>
      </c>
      <c r="P16" s="423"/>
      <c r="Q16" s="423"/>
      <c r="R16" s="423"/>
      <c r="S16" s="423">
        <f>SUM(W16:AD16)</f>
        <v>310</v>
      </c>
      <c r="T16" s="423"/>
      <c r="U16" s="423"/>
      <c r="V16" s="423"/>
      <c r="W16" s="423">
        <v>157</v>
      </c>
      <c r="X16" s="423"/>
      <c r="Y16" s="423"/>
      <c r="Z16" s="423"/>
      <c r="AA16" s="423">
        <v>153</v>
      </c>
      <c r="AB16" s="423"/>
      <c r="AC16" s="423"/>
      <c r="AD16" s="423"/>
      <c r="AE16" s="423">
        <f>SUM(AI16:AP16)</f>
        <v>44</v>
      </c>
      <c r="AF16" s="423"/>
      <c r="AG16" s="423"/>
      <c r="AH16" s="423"/>
      <c r="AI16" s="423">
        <v>23</v>
      </c>
      <c r="AJ16" s="423"/>
      <c r="AK16" s="423"/>
      <c r="AL16" s="423"/>
      <c r="AM16" s="423">
        <v>21</v>
      </c>
      <c r="AN16" s="423"/>
      <c r="AO16" s="423"/>
      <c r="AP16" s="423"/>
      <c r="AQ16" s="423">
        <f>SUM(AU16:BB16)</f>
        <v>131</v>
      </c>
      <c r="AR16" s="423"/>
      <c r="AS16" s="423"/>
      <c r="AT16" s="423"/>
      <c r="AU16" s="423">
        <v>69</v>
      </c>
      <c r="AV16" s="423"/>
      <c r="AW16" s="423"/>
      <c r="AX16" s="423"/>
      <c r="AY16" s="423">
        <v>62</v>
      </c>
      <c r="AZ16" s="423"/>
      <c r="BA16" s="423"/>
      <c r="BB16" s="423"/>
    </row>
    <row r="17" spans="1:54" ht="18.75" customHeight="1" x14ac:dyDescent="0.15">
      <c r="D17" s="435">
        <v>4</v>
      </c>
      <c r="E17" s="435"/>
      <c r="F17" s="127"/>
      <c r="G17" s="436">
        <v>557</v>
      </c>
      <c r="H17" s="423"/>
      <c r="I17" s="423"/>
      <c r="J17" s="423"/>
      <c r="K17" s="423">
        <v>285</v>
      </c>
      <c r="L17" s="423"/>
      <c r="M17" s="423"/>
      <c r="N17" s="423"/>
      <c r="O17" s="423">
        <v>272</v>
      </c>
      <c r="P17" s="423"/>
      <c r="Q17" s="423"/>
      <c r="R17" s="423"/>
      <c r="S17" s="423">
        <v>305</v>
      </c>
      <c r="T17" s="423"/>
      <c r="U17" s="423"/>
      <c r="V17" s="423"/>
      <c r="W17" s="423">
        <v>155</v>
      </c>
      <c r="X17" s="423"/>
      <c r="Y17" s="423"/>
      <c r="Z17" s="423"/>
      <c r="AA17" s="423">
        <v>150</v>
      </c>
      <c r="AB17" s="423"/>
      <c r="AC17" s="423"/>
      <c r="AD17" s="423"/>
      <c r="AE17" s="423" t="s">
        <v>424</v>
      </c>
      <c r="AF17" s="423"/>
      <c r="AG17" s="423"/>
      <c r="AH17" s="423"/>
      <c r="AI17" s="423" t="s">
        <v>424</v>
      </c>
      <c r="AJ17" s="423"/>
      <c r="AK17" s="423"/>
      <c r="AL17" s="423"/>
      <c r="AM17" s="423" t="s">
        <v>424</v>
      </c>
      <c r="AN17" s="423"/>
      <c r="AO17" s="423"/>
      <c r="AP17" s="423"/>
      <c r="AQ17" s="423">
        <v>116</v>
      </c>
      <c r="AR17" s="423"/>
      <c r="AS17" s="423"/>
      <c r="AT17" s="423"/>
      <c r="AU17" s="423">
        <v>65</v>
      </c>
      <c r="AV17" s="423"/>
      <c r="AW17" s="423"/>
      <c r="AX17" s="423"/>
      <c r="AY17" s="423">
        <v>51</v>
      </c>
      <c r="AZ17" s="423"/>
      <c r="BA17" s="423"/>
      <c r="BB17" s="423"/>
    </row>
    <row r="18" spans="1:54" ht="18.75" customHeight="1" x14ac:dyDescent="0.15">
      <c r="A18" s="277"/>
      <c r="B18" s="277"/>
      <c r="C18" s="277"/>
      <c r="D18" s="437">
        <v>5</v>
      </c>
      <c r="E18" s="437"/>
      <c r="F18" s="277"/>
      <c r="G18" s="438">
        <v>556</v>
      </c>
      <c r="H18" s="439"/>
      <c r="I18" s="439"/>
      <c r="J18" s="439"/>
      <c r="K18" s="439">
        <v>287</v>
      </c>
      <c r="L18" s="439"/>
      <c r="M18" s="439"/>
      <c r="N18" s="439"/>
      <c r="O18" s="439">
        <v>269</v>
      </c>
      <c r="P18" s="439"/>
      <c r="Q18" s="439"/>
      <c r="R18" s="439"/>
      <c r="S18" s="439">
        <v>295</v>
      </c>
      <c r="T18" s="439"/>
      <c r="U18" s="439"/>
      <c r="V18" s="439"/>
      <c r="W18" s="439">
        <v>156</v>
      </c>
      <c r="X18" s="439"/>
      <c r="Y18" s="439"/>
      <c r="Z18" s="439"/>
      <c r="AA18" s="439">
        <v>139</v>
      </c>
      <c r="AB18" s="439"/>
      <c r="AC18" s="439"/>
      <c r="AD18" s="439"/>
      <c r="AE18" s="439" t="s">
        <v>424</v>
      </c>
      <c r="AF18" s="439"/>
      <c r="AG18" s="439"/>
      <c r="AH18" s="439"/>
      <c r="AI18" s="439" t="s">
        <v>424</v>
      </c>
      <c r="AJ18" s="439"/>
      <c r="AK18" s="439"/>
      <c r="AL18" s="439"/>
      <c r="AM18" s="439" t="s">
        <v>424</v>
      </c>
      <c r="AN18" s="439"/>
      <c r="AO18" s="439"/>
      <c r="AP18" s="439"/>
      <c r="AQ18" s="439">
        <v>97</v>
      </c>
      <c r="AR18" s="439"/>
      <c r="AS18" s="439"/>
      <c r="AT18" s="439"/>
      <c r="AU18" s="439">
        <v>55</v>
      </c>
      <c r="AV18" s="439"/>
      <c r="AW18" s="439"/>
      <c r="AX18" s="439"/>
      <c r="AY18" s="439">
        <v>42</v>
      </c>
      <c r="AZ18" s="439"/>
      <c r="BA18" s="439"/>
      <c r="BB18" s="439"/>
    </row>
    <row r="19" spans="1:54" ht="18.75" customHeight="1" x14ac:dyDescent="0.15">
      <c r="A19" s="279"/>
      <c r="B19" s="279"/>
      <c r="C19" s="279"/>
      <c r="D19" s="279"/>
      <c r="E19" s="279"/>
      <c r="F19" s="279"/>
      <c r="G19" s="279"/>
      <c r="AQ19" s="279"/>
      <c r="AR19" s="279"/>
      <c r="AS19" s="279"/>
      <c r="AT19" s="279"/>
      <c r="AU19" s="279"/>
      <c r="AV19" s="279"/>
      <c r="AW19" s="279"/>
      <c r="AX19" s="279"/>
      <c r="AY19" s="279"/>
      <c r="AZ19" s="279"/>
      <c r="BA19" s="279"/>
      <c r="BB19" s="279"/>
    </row>
    <row r="20" spans="1:54" ht="18.75" customHeight="1" x14ac:dyDescent="0.15">
      <c r="A20" s="447" t="s">
        <v>95</v>
      </c>
      <c r="B20" s="447"/>
      <c r="C20" s="447"/>
      <c r="D20" s="447"/>
      <c r="E20" s="447"/>
      <c r="F20" s="448"/>
      <c r="G20" s="427" t="s">
        <v>115</v>
      </c>
      <c r="H20" s="427"/>
      <c r="I20" s="427"/>
      <c r="J20" s="427"/>
      <c r="K20" s="427"/>
      <c r="L20" s="427"/>
      <c r="M20" s="427"/>
      <c r="N20" s="427"/>
      <c r="O20" s="427"/>
      <c r="P20" s="427"/>
      <c r="Q20" s="427"/>
      <c r="R20" s="427"/>
      <c r="S20" s="427" t="s">
        <v>84</v>
      </c>
      <c r="T20" s="427"/>
      <c r="U20" s="427"/>
      <c r="V20" s="427"/>
      <c r="W20" s="427"/>
      <c r="X20" s="427"/>
      <c r="Y20" s="427"/>
      <c r="Z20" s="427"/>
      <c r="AA20" s="427"/>
      <c r="AB20" s="427"/>
      <c r="AC20" s="427"/>
      <c r="AD20" s="427"/>
      <c r="AE20" s="440" t="s">
        <v>121</v>
      </c>
      <c r="AF20" s="440"/>
      <c r="AG20" s="440"/>
      <c r="AH20" s="440"/>
      <c r="AI20" s="440"/>
      <c r="AJ20" s="440"/>
      <c r="AK20" s="440"/>
      <c r="AL20" s="440"/>
      <c r="AM20" s="440"/>
      <c r="AN20" s="440"/>
      <c r="AO20" s="440"/>
      <c r="AP20" s="440"/>
      <c r="AQ20" s="440" t="s">
        <v>80</v>
      </c>
      <c r="AR20" s="440"/>
      <c r="AS20" s="440"/>
      <c r="AT20" s="440"/>
      <c r="AU20" s="440"/>
      <c r="AV20" s="440"/>
      <c r="AW20" s="440"/>
      <c r="AX20" s="440"/>
      <c r="AY20" s="440"/>
      <c r="AZ20" s="440"/>
      <c r="BA20" s="440"/>
      <c r="BB20" s="424"/>
    </row>
    <row r="21" spans="1:54" ht="18.75" customHeight="1" x14ac:dyDescent="0.15">
      <c r="A21" s="449"/>
      <c r="B21" s="449"/>
      <c r="C21" s="449"/>
      <c r="D21" s="449"/>
      <c r="E21" s="449"/>
      <c r="F21" s="450"/>
      <c r="G21" s="432" t="s">
        <v>46</v>
      </c>
      <c r="H21" s="432"/>
      <c r="I21" s="432"/>
      <c r="J21" s="432"/>
      <c r="K21" s="432" t="s">
        <v>58</v>
      </c>
      <c r="L21" s="432"/>
      <c r="M21" s="432"/>
      <c r="N21" s="432"/>
      <c r="O21" s="432" t="s">
        <v>27</v>
      </c>
      <c r="P21" s="432"/>
      <c r="Q21" s="432"/>
      <c r="R21" s="432"/>
      <c r="S21" s="432" t="s">
        <v>46</v>
      </c>
      <c r="T21" s="432"/>
      <c r="U21" s="432"/>
      <c r="V21" s="432"/>
      <c r="W21" s="432" t="s">
        <v>58</v>
      </c>
      <c r="X21" s="432"/>
      <c r="Y21" s="432"/>
      <c r="Z21" s="432"/>
      <c r="AA21" s="432" t="s">
        <v>27</v>
      </c>
      <c r="AB21" s="432"/>
      <c r="AC21" s="432"/>
      <c r="AD21" s="432"/>
      <c r="AE21" s="432" t="s">
        <v>46</v>
      </c>
      <c r="AF21" s="432"/>
      <c r="AG21" s="432"/>
      <c r="AH21" s="432"/>
      <c r="AI21" s="432" t="s">
        <v>58</v>
      </c>
      <c r="AJ21" s="432"/>
      <c r="AK21" s="432"/>
      <c r="AL21" s="432"/>
      <c r="AM21" s="432" t="s">
        <v>27</v>
      </c>
      <c r="AN21" s="432"/>
      <c r="AO21" s="432"/>
      <c r="AP21" s="432"/>
      <c r="AQ21" s="432" t="s">
        <v>46</v>
      </c>
      <c r="AR21" s="432"/>
      <c r="AS21" s="432"/>
      <c r="AT21" s="432"/>
      <c r="AU21" s="432" t="s">
        <v>58</v>
      </c>
      <c r="AV21" s="432"/>
      <c r="AW21" s="432"/>
      <c r="AX21" s="432"/>
      <c r="AY21" s="432" t="s">
        <v>27</v>
      </c>
      <c r="AZ21" s="432"/>
      <c r="BA21" s="432"/>
      <c r="BB21" s="433"/>
    </row>
    <row r="22" spans="1:54" ht="18.75" customHeight="1" x14ac:dyDescent="0.15">
      <c r="A22" s="434" t="s">
        <v>661</v>
      </c>
      <c r="B22" s="434"/>
      <c r="C22" s="434"/>
      <c r="D22" s="435" t="s">
        <v>659</v>
      </c>
      <c r="E22" s="435"/>
      <c r="F22" s="127"/>
      <c r="G22" s="436">
        <f>SUM(K22:R22)</f>
        <v>367</v>
      </c>
      <c r="H22" s="423"/>
      <c r="I22" s="423"/>
      <c r="J22" s="423"/>
      <c r="K22" s="423">
        <v>173</v>
      </c>
      <c r="L22" s="423"/>
      <c r="M22" s="423"/>
      <c r="N22" s="423"/>
      <c r="O22" s="423">
        <v>194</v>
      </c>
      <c r="P22" s="423"/>
      <c r="Q22" s="423"/>
      <c r="R22" s="423"/>
      <c r="S22" s="423">
        <f>SUM(W22:AD22)</f>
        <v>356</v>
      </c>
      <c r="T22" s="423"/>
      <c r="U22" s="423"/>
      <c r="V22" s="423"/>
      <c r="W22" s="423">
        <v>172</v>
      </c>
      <c r="X22" s="423"/>
      <c r="Y22" s="423"/>
      <c r="Z22" s="423"/>
      <c r="AA22" s="423">
        <v>184</v>
      </c>
      <c r="AB22" s="423"/>
      <c r="AC22" s="423"/>
      <c r="AD22" s="423"/>
      <c r="AE22" s="423">
        <f>SUM(AI22:AP22)</f>
        <v>329</v>
      </c>
      <c r="AF22" s="423"/>
      <c r="AG22" s="423"/>
      <c r="AH22" s="423"/>
      <c r="AI22" s="423">
        <v>168</v>
      </c>
      <c r="AJ22" s="423"/>
      <c r="AK22" s="423"/>
      <c r="AL22" s="423"/>
      <c r="AM22" s="423">
        <v>161</v>
      </c>
      <c r="AN22" s="423"/>
      <c r="AO22" s="423"/>
      <c r="AP22" s="423"/>
      <c r="AQ22" s="423">
        <f>SUM(AU22:BB22)</f>
        <v>319</v>
      </c>
      <c r="AR22" s="423"/>
      <c r="AS22" s="423"/>
      <c r="AT22" s="423"/>
      <c r="AU22" s="423">
        <v>152</v>
      </c>
      <c r="AV22" s="423"/>
      <c r="AW22" s="423"/>
      <c r="AX22" s="423"/>
      <c r="AY22" s="423">
        <v>167</v>
      </c>
      <c r="AZ22" s="423"/>
      <c r="BA22" s="423"/>
      <c r="BB22" s="423"/>
    </row>
    <row r="23" spans="1:54" ht="18.75" customHeight="1" x14ac:dyDescent="0.15">
      <c r="A23" s="435"/>
      <c r="B23" s="435"/>
      <c r="C23" s="435"/>
      <c r="D23" s="435">
        <v>2</v>
      </c>
      <c r="E23" s="435"/>
      <c r="F23" s="127"/>
      <c r="G23" s="436">
        <f>SUM(K23:R23)</f>
        <v>381</v>
      </c>
      <c r="H23" s="423"/>
      <c r="I23" s="423"/>
      <c r="J23" s="423"/>
      <c r="K23" s="423">
        <v>181</v>
      </c>
      <c r="L23" s="423"/>
      <c r="M23" s="423"/>
      <c r="N23" s="423"/>
      <c r="O23" s="423">
        <v>200</v>
      </c>
      <c r="P23" s="423"/>
      <c r="Q23" s="423"/>
      <c r="R23" s="423"/>
      <c r="S23" s="423">
        <f>SUM(W23:AD23)</f>
        <v>365</v>
      </c>
      <c r="T23" s="423"/>
      <c r="U23" s="423"/>
      <c r="V23" s="423"/>
      <c r="W23" s="423">
        <v>186</v>
      </c>
      <c r="X23" s="423"/>
      <c r="Y23" s="423"/>
      <c r="Z23" s="423"/>
      <c r="AA23" s="423">
        <v>179</v>
      </c>
      <c r="AB23" s="423"/>
      <c r="AC23" s="423"/>
      <c r="AD23" s="423"/>
      <c r="AE23" s="423">
        <f>SUM(AI23:AP23)</f>
        <v>316</v>
      </c>
      <c r="AF23" s="423"/>
      <c r="AG23" s="423"/>
      <c r="AH23" s="423"/>
      <c r="AI23" s="423">
        <v>154</v>
      </c>
      <c r="AJ23" s="423"/>
      <c r="AK23" s="423"/>
      <c r="AL23" s="423"/>
      <c r="AM23" s="423">
        <v>162</v>
      </c>
      <c r="AN23" s="423"/>
      <c r="AO23" s="423"/>
      <c r="AP23" s="423"/>
      <c r="AQ23" s="423">
        <f>SUM(AU23:BB23)</f>
        <v>299</v>
      </c>
      <c r="AR23" s="423"/>
      <c r="AS23" s="423"/>
      <c r="AT23" s="423"/>
      <c r="AU23" s="423">
        <v>130</v>
      </c>
      <c r="AV23" s="423"/>
      <c r="AW23" s="423"/>
      <c r="AX23" s="423"/>
      <c r="AY23" s="423">
        <v>169</v>
      </c>
      <c r="AZ23" s="423"/>
      <c r="BA23" s="423"/>
      <c r="BB23" s="423"/>
    </row>
    <row r="24" spans="1:54" ht="18.75" customHeight="1" x14ac:dyDescent="0.15">
      <c r="A24" s="435"/>
      <c r="B24" s="435"/>
      <c r="C24" s="435"/>
      <c r="D24" s="435">
        <v>3</v>
      </c>
      <c r="E24" s="435"/>
      <c r="F24" s="127"/>
      <c r="G24" s="436">
        <f>SUM(K24:R24)</f>
        <v>399</v>
      </c>
      <c r="H24" s="423"/>
      <c r="I24" s="423"/>
      <c r="J24" s="423"/>
      <c r="K24" s="423">
        <v>196</v>
      </c>
      <c r="L24" s="423"/>
      <c r="M24" s="423"/>
      <c r="N24" s="423"/>
      <c r="O24" s="423">
        <v>203</v>
      </c>
      <c r="P24" s="423"/>
      <c r="Q24" s="423"/>
      <c r="R24" s="423"/>
      <c r="S24" s="423">
        <f>SUM(W24:AD24)</f>
        <v>376</v>
      </c>
      <c r="T24" s="423"/>
      <c r="U24" s="423"/>
      <c r="V24" s="423"/>
      <c r="W24" s="423">
        <v>188</v>
      </c>
      <c r="X24" s="423"/>
      <c r="Y24" s="423"/>
      <c r="Z24" s="423"/>
      <c r="AA24" s="423">
        <v>188</v>
      </c>
      <c r="AB24" s="423"/>
      <c r="AC24" s="423"/>
      <c r="AD24" s="423"/>
      <c r="AE24" s="423">
        <f>SUM(AI24:AP24)</f>
        <v>313</v>
      </c>
      <c r="AF24" s="423"/>
      <c r="AG24" s="423"/>
      <c r="AH24" s="423"/>
      <c r="AI24" s="423">
        <v>146</v>
      </c>
      <c r="AJ24" s="423"/>
      <c r="AK24" s="423"/>
      <c r="AL24" s="423"/>
      <c r="AM24" s="423">
        <v>167</v>
      </c>
      <c r="AN24" s="423"/>
      <c r="AO24" s="423"/>
      <c r="AP24" s="423"/>
      <c r="AQ24" s="423">
        <f>SUM(AU24:BB24)</f>
        <v>290</v>
      </c>
      <c r="AR24" s="423"/>
      <c r="AS24" s="423"/>
      <c r="AT24" s="423"/>
      <c r="AU24" s="423">
        <v>133</v>
      </c>
      <c r="AV24" s="423"/>
      <c r="AW24" s="423"/>
      <c r="AX24" s="423"/>
      <c r="AY24" s="423">
        <v>157</v>
      </c>
      <c r="AZ24" s="423"/>
      <c r="BA24" s="423"/>
      <c r="BB24" s="423"/>
    </row>
    <row r="25" spans="1:54" ht="18.75" customHeight="1" x14ac:dyDescent="0.15">
      <c r="D25" s="435">
        <v>4</v>
      </c>
      <c r="E25" s="435"/>
      <c r="F25" s="127"/>
      <c r="G25" s="436">
        <v>399</v>
      </c>
      <c r="H25" s="423"/>
      <c r="I25" s="423"/>
      <c r="J25" s="423"/>
      <c r="K25" s="423">
        <v>198</v>
      </c>
      <c r="L25" s="423"/>
      <c r="M25" s="423"/>
      <c r="N25" s="423"/>
      <c r="O25" s="423">
        <v>201</v>
      </c>
      <c r="P25" s="423"/>
      <c r="Q25" s="423"/>
      <c r="R25" s="423"/>
      <c r="S25" s="423">
        <v>389</v>
      </c>
      <c r="T25" s="423"/>
      <c r="U25" s="423"/>
      <c r="V25" s="423"/>
      <c r="W25" s="423">
        <v>197</v>
      </c>
      <c r="X25" s="423"/>
      <c r="Y25" s="423"/>
      <c r="Z25" s="423"/>
      <c r="AA25" s="423">
        <v>192</v>
      </c>
      <c r="AB25" s="423"/>
      <c r="AC25" s="423"/>
      <c r="AD25" s="423"/>
      <c r="AE25" s="423">
        <v>308</v>
      </c>
      <c r="AF25" s="423"/>
      <c r="AG25" s="423"/>
      <c r="AH25" s="423"/>
      <c r="AI25" s="423">
        <v>148</v>
      </c>
      <c r="AJ25" s="423"/>
      <c r="AK25" s="423"/>
      <c r="AL25" s="423"/>
      <c r="AM25" s="423">
        <v>160</v>
      </c>
      <c r="AN25" s="423"/>
      <c r="AO25" s="423"/>
      <c r="AP25" s="423"/>
      <c r="AQ25" s="423">
        <v>278</v>
      </c>
      <c r="AR25" s="423"/>
      <c r="AS25" s="423"/>
      <c r="AT25" s="423"/>
      <c r="AU25" s="423">
        <v>132</v>
      </c>
      <c r="AV25" s="423"/>
      <c r="AW25" s="423"/>
      <c r="AX25" s="423"/>
      <c r="AY25" s="423">
        <v>146</v>
      </c>
      <c r="AZ25" s="423"/>
      <c r="BA25" s="423"/>
      <c r="BB25" s="423"/>
    </row>
    <row r="26" spans="1:54" ht="18.75" customHeight="1" x14ac:dyDescent="0.15">
      <c r="A26" s="277"/>
      <c r="B26" s="277"/>
      <c r="C26" s="277"/>
      <c r="D26" s="437">
        <v>5</v>
      </c>
      <c r="E26" s="437"/>
      <c r="F26" s="277"/>
      <c r="G26" s="438">
        <v>402</v>
      </c>
      <c r="H26" s="439"/>
      <c r="I26" s="439"/>
      <c r="J26" s="439"/>
      <c r="K26" s="439">
        <v>203</v>
      </c>
      <c r="L26" s="439"/>
      <c r="M26" s="439"/>
      <c r="N26" s="439"/>
      <c r="O26" s="439">
        <v>199</v>
      </c>
      <c r="P26" s="439"/>
      <c r="Q26" s="439"/>
      <c r="R26" s="439"/>
      <c r="S26" s="439">
        <v>405</v>
      </c>
      <c r="T26" s="439"/>
      <c r="U26" s="439"/>
      <c r="V26" s="439"/>
      <c r="W26" s="439">
        <v>220</v>
      </c>
      <c r="X26" s="439"/>
      <c r="Y26" s="439"/>
      <c r="Z26" s="439"/>
      <c r="AA26" s="439">
        <v>185</v>
      </c>
      <c r="AB26" s="439"/>
      <c r="AC26" s="439"/>
      <c r="AD26" s="439"/>
      <c r="AE26" s="439">
        <v>293</v>
      </c>
      <c r="AF26" s="439"/>
      <c r="AG26" s="439"/>
      <c r="AH26" s="439"/>
      <c r="AI26" s="439">
        <v>148</v>
      </c>
      <c r="AJ26" s="439"/>
      <c r="AK26" s="439"/>
      <c r="AL26" s="439"/>
      <c r="AM26" s="439">
        <v>145</v>
      </c>
      <c r="AN26" s="439"/>
      <c r="AO26" s="439"/>
      <c r="AP26" s="439"/>
      <c r="AQ26" s="439">
        <v>268</v>
      </c>
      <c r="AR26" s="439"/>
      <c r="AS26" s="439"/>
      <c r="AT26" s="439"/>
      <c r="AU26" s="439">
        <v>133</v>
      </c>
      <c r="AV26" s="439"/>
      <c r="AW26" s="439"/>
      <c r="AX26" s="439"/>
      <c r="AY26" s="439">
        <v>135</v>
      </c>
      <c r="AZ26" s="439"/>
      <c r="BA26" s="439"/>
      <c r="BB26" s="439"/>
    </row>
    <row r="27" spans="1:54" ht="18.75" customHeight="1" x14ac:dyDescent="0.15">
      <c r="A27" s="279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V27" s="279"/>
      <c r="W27" s="279"/>
      <c r="X27" s="279"/>
      <c r="Y27" s="279"/>
      <c r="Z27" s="279"/>
      <c r="AA27" s="279"/>
      <c r="AB27" s="279"/>
      <c r="AC27" s="279"/>
      <c r="AD27" s="279"/>
      <c r="AE27" s="279"/>
      <c r="AF27" s="279"/>
      <c r="AG27" s="279"/>
      <c r="AH27" s="279"/>
      <c r="AI27" s="279"/>
      <c r="AJ27" s="279"/>
      <c r="AK27" s="279"/>
      <c r="AL27" s="279"/>
      <c r="AM27" s="279"/>
      <c r="AN27" s="279"/>
      <c r="AO27" s="279"/>
      <c r="AP27" s="279"/>
      <c r="AQ27" s="279"/>
      <c r="AR27" s="279"/>
      <c r="AS27" s="279"/>
      <c r="AT27" s="279"/>
      <c r="AU27" s="279"/>
      <c r="AV27" s="279"/>
      <c r="AW27" s="279"/>
      <c r="AX27" s="279"/>
      <c r="AY27" s="279"/>
      <c r="AZ27" s="279"/>
      <c r="BA27" s="279"/>
      <c r="BB27" s="279"/>
    </row>
    <row r="28" spans="1:54" ht="18.75" customHeight="1" x14ac:dyDescent="0.15">
      <c r="A28" s="447" t="s">
        <v>95</v>
      </c>
      <c r="B28" s="447"/>
      <c r="C28" s="447"/>
      <c r="D28" s="447"/>
      <c r="E28" s="447"/>
      <c r="F28" s="448"/>
      <c r="G28" s="427" t="s">
        <v>123</v>
      </c>
      <c r="H28" s="427"/>
      <c r="I28" s="427"/>
      <c r="J28" s="427"/>
      <c r="K28" s="427"/>
      <c r="L28" s="427"/>
      <c r="M28" s="427"/>
      <c r="N28" s="427"/>
      <c r="O28" s="427"/>
      <c r="P28" s="427"/>
      <c r="Q28" s="427"/>
      <c r="R28" s="428"/>
      <c r="S28" s="427" t="s">
        <v>127</v>
      </c>
      <c r="T28" s="427"/>
      <c r="U28" s="427"/>
      <c r="V28" s="427"/>
      <c r="W28" s="427"/>
      <c r="X28" s="427"/>
      <c r="Y28" s="427"/>
      <c r="Z28" s="427"/>
      <c r="AA28" s="427"/>
      <c r="AB28" s="427"/>
      <c r="AC28" s="427"/>
      <c r="AD28" s="427"/>
      <c r="AE28" s="427" t="s">
        <v>56</v>
      </c>
      <c r="AF28" s="427"/>
      <c r="AG28" s="427"/>
      <c r="AH28" s="427"/>
      <c r="AI28" s="427"/>
      <c r="AJ28" s="427"/>
      <c r="AK28" s="427"/>
      <c r="AL28" s="427"/>
      <c r="AM28" s="427"/>
      <c r="AN28" s="427"/>
      <c r="AO28" s="427"/>
      <c r="AP28" s="427"/>
      <c r="AQ28" s="441" t="s">
        <v>13</v>
      </c>
      <c r="AR28" s="442"/>
      <c r="AS28" s="442"/>
      <c r="AT28" s="442"/>
      <c r="AU28" s="442"/>
      <c r="AV28" s="442"/>
      <c r="AW28" s="442"/>
      <c r="AX28" s="442"/>
      <c r="AY28" s="442"/>
      <c r="AZ28" s="442"/>
      <c r="BA28" s="442"/>
      <c r="BB28" s="442"/>
    </row>
    <row r="29" spans="1:54" ht="18.75" customHeight="1" x14ac:dyDescent="0.15">
      <c r="A29" s="449"/>
      <c r="B29" s="449"/>
      <c r="C29" s="449"/>
      <c r="D29" s="449"/>
      <c r="E29" s="449"/>
      <c r="F29" s="450"/>
      <c r="G29" s="432" t="s">
        <v>46</v>
      </c>
      <c r="H29" s="432"/>
      <c r="I29" s="432"/>
      <c r="J29" s="432"/>
      <c r="K29" s="432" t="s">
        <v>58</v>
      </c>
      <c r="L29" s="432"/>
      <c r="M29" s="432"/>
      <c r="N29" s="432"/>
      <c r="O29" s="432" t="s">
        <v>27</v>
      </c>
      <c r="P29" s="432"/>
      <c r="Q29" s="432"/>
      <c r="R29" s="433"/>
      <c r="S29" s="432" t="s">
        <v>46</v>
      </c>
      <c r="T29" s="432"/>
      <c r="U29" s="432"/>
      <c r="V29" s="432"/>
      <c r="W29" s="432" t="s">
        <v>58</v>
      </c>
      <c r="X29" s="432"/>
      <c r="Y29" s="432"/>
      <c r="Z29" s="432"/>
      <c r="AA29" s="432" t="s">
        <v>27</v>
      </c>
      <c r="AB29" s="432"/>
      <c r="AC29" s="432"/>
      <c r="AD29" s="432"/>
      <c r="AE29" s="432" t="s">
        <v>46</v>
      </c>
      <c r="AF29" s="432"/>
      <c r="AG29" s="432"/>
      <c r="AH29" s="432"/>
      <c r="AI29" s="432" t="s">
        <v>58</v>
      </c>
      <c r="AJ29" s="432"/>
      <c r="AK29" s="432"/>
      <c r="AL29" s="432"/>
      <c r="AM29" s="432" t="s">
        <v>27</v>
      </c>
      <c r="AN29" s="432"/>
      <c r="AO29" s="432"/>
      <c r="AP29" s="432"/>
      <c r="AQ29" s="432" t="s">
        <v>46</v>
      </c>
      <c r="AR29" s="432"/>
      <c r="AS29" s="432"/>
      <c r="AT29" s="432"/>
      <c r="AU29" s="432" t="s">
        <v>58</v>
      </c>
      <c r="AV29" s="432"/>
      <c r="AW29" s="432"/>
      <c r="AX29" s="432"/>
      <c r="AY29" s="432" t="s">
        <v>27</v>
      </c>
      <c r="AZ29" s="432"/>
      <c r="BA29" s="432"/>
      <c r="BB29" s="433"/>
    </row>
    <row r="30" spans="1:54" ht="18.75" customHeight="1" x14ac:dyDescent="0.15">
      <c r="A30" s="434" t="s">
        <v>661</v>
      </c>
      <c r="B30" s="434"/>
      <c r="C30" s="434"/>
      <c r="D30" s="435" t="s">
        <v>659</v>
      </c>
      <c r="E30" s="435"/>
      <c r="F30" s="127"/>
      <c r="G30" s="436">
        <f>SUM(K30:R30)</f>
        <v>375</v>
      </c>
      <c r="H30" s="423"/>
      <c r="I30" s="423"/>
      <c r="J30" s="423"/>
      <c r="K30" s="423">
        <v>203</v>
      </c>
      <c r="L30" s="423"/>
      <c r="M30" s="423"/>
      <c r="N30" s="423"/>
      <c r="O30" s="423">
        <v>172</v>
      </c>
      <c r="P30" s="423"/>
      <c r="Q30" s="423"/>
      <c r="R30" s="423"/>
      <c r="S30" s="423">
        <f>SUM(W30:AD30)</f>
        <v>594</v>
      </c>
      <c r="T30" s="423"/>
      <c r="U30" s="423"/>
      <c r="V30" s="423"/>
      <c r="W30" s="423">
        <v>290</v>
      </c>
      <c r="X30" s="423"/>
      <c r="Y30" s="423"/>
      <c r="Z30" s="423"/>
      <c r="AA30" s="423">
        <v>304</v>
      </c>
      <c r="AB30" s="423"/>
      <c r="AC30" s="423"/>
      <c r="AD30" s="423"/>
      <c r="AE30" s="423">
        <f>SUM(AI30:AP30)</f>
        <v>123</v>
      </c>
      <c r="AF30" s="423"/>
      <c r="AG30" s="423"/>
      <c r="AH30" s="423"/>
      <c r="AI30" s="423">
        <v>62</v>
      </c>
      <c r="AJ30" s="423"/>
      <c r="AK30" s="423"/>
      <c r="AL30" s="423"/>
      <c r="AM30" s="423">
        <v>61</v>
      </c>
      <c r="AN30" s="423"/>
      <c r="AO30" s="423"/>
      <c r="AP30" s="423"/>
      <c r="AQ30" s="423">
        <f>SUM(AU30:BB30)</f>
        <v>470</v>
      </c>
      <c r="AR30" s="423"/>
      <c r="AS30" s="423"/>
      <c r="AT30" s="423"/>
      <c r="AU30" s="423">
        <v>248</v>
      </c>
      <c r="AV30" s="423"/>
      <c r="AW30" s="423"/>
      <c r="AX30" s="423"/>
      <c r="AY30" s="423">
        <v>222</v>
      </c>
      <c r="AZ30" s="423"/>
      <c r="BA30" s="423"/>
      <c r="BB30" s="423"/>
    </row>
    <row r="31" spans="1:54" ht="18.75" customHeight="1" x14ac:dyDescent="0.15">
      <c r="A31" s="435"/>
      <c r="B31" s="435"/>
      <c r="C31" s="435"/>
      <c r="D31" s="435">
        <v>2</v>
      </c>
      <c r="E31" s="435"/>
      <c r="F31" s="127"/>
      <c r="G31" s="436">
        <f>SUM(K31:R31)</f>
        <v>376</v>
      </c>
      <c r="H31" s="423"/>
      <c r="I31" s="423"/>
      <c r="J31" s="423"/>
      <c r="K31" s="423">
        <v>202</v>
      </c>
      <c r="L31" s="423"/>
      <c r="M31" s="423"/>
      <c r="N31" s="423"/>
      <c r="O31" s="423">
        <v>174</v>
      </c>
      <c r="P31" s="423"/>
      <c r="Q31" s="423"/>
      <c r="R31" s="423"/>
      <c r="S31" s="423">
        <f>SUM(W31:AD31)</f>
        <v>588</v>
      </c>
      <c r="T31" s="423"/>
      <c r="U31" s="423"/>
      <c r="V31" s="423"/>
      <c r="W31" s="423">
        <v>289</v>
      </c>
      <c r="X31" s="423"/>
      <c r="Y31" s="423"/>
      <c r="Z31" s="423"/>
      <c r="AA31" s="423">
        <v>299</v>
      </c>
      <c r="AB31" s="423"/>
      <c r="AC31" s="423"/>
      <c r="AD31" s="423"/>
      <c r="AE31" s="423">
        <f>SUM(AI31:AP31)</f>
        <v>118</v>
      </c>
      <c r="AF31" s="423"/>
      <c r="AG31" s="423"/>
      <c r="AH31" s="423"/>
      <c r="AI31" s="423">
        <v>62</v>
      </c>
      <c r="AJ31" s="423"/>
      <c r="AK31" s="423"/>
      <c r="AL31" s="423"/>
      <c r="AM31" s="423">
        <v>56</v>
      </c>
      <c r="AN31" s="423"/>
      <c r="AO31" s="423"/>
      <c r="AP31" s="423"/>
      <c r="AQ31" s="423">
        <f>SUM(AU31:BB31)</f>
        <v>463</v>
      </c>
      <c r="AR31" s="423"/>
      <c r="AS31" s="423"/>
      <c r="AT31" s="423"/>
      <c r="AU31" s="423">
        <v>244</v>
      </c>
      <c r="AV31" s="423"/>
      <c r="AW31" s="423"/>
      <c r="AX31" s="423"/>
      <c r="AY31" s="423">
        <v>219</v>
      </c>
      <c r="AZ31" s="423"/>
      <c r="BA31" s="423"/>
      <c r="BB31" s="423"/>
    </row>
    <row r="32" spans="1:54" ht="18.75" customHeight="1" x14ac:dyDescent="0.15">
      <c r="A32" s="435"/>
      <c r="B32" s="435"/>
      <c r="C32" s="435"/>
      <c r="D32" s="435">
        <v>3</v>
      </c>
      <c r="E32" s="435"/>
      <c r="F32" s="127"/>
      <c r="G32" s="436">
        <f>SUM(K32:R32)</f>
        <v>371</v>
      </c>
      <c r="H32" s="423"/>
      <c r="I32" s="423"/>
      <c r="J32" s="423"/>
      <c r="K32" s="423">
        <v>210</v>
      </c>
      <c r="L32" s="423"/>
      <c r="M32" s="423"/>
      <c r="N32" s="423"/>
      <c r="O32" s="423">
        <v>161</v>
      </c>
      <c r="P32" s="423"/>
      <c r="Q32" s="423"/>
      <c r="R32" s="423"/>
      <c r="S32" s="423">
        <f>SUM(W32:AD32)</f>
        <v>587</v>
      </c>
      <c r="T32" s="423"/>
      <c r="U32" s="423"/>
      <c r="V32" s="423"/>
      <c r="W32" s="423">
        <v>294</v>
      </c>
      <c r="X32" s="423"/>
      <c r="Y32" s="423"/>
      <c r="Z32" s="423"/>
      <c r="AA32" s="423">
        <v>293</v>
      </c>
      <c r="AB32" s="423"/>
      <c r="AC32" s="423"/>
      <c r="AD32" s="423"/>
      <c r="AE32" s="423">
        <f>SUM(AI32:AP32)</f>
        <v>108</v>
      </c>
      <c r="AF32" s="423"/>
      <c r="AG32" s="423"/>
      <c r="AH32" s="423"/>
      <c r="AI32" s="423">
        <v>59</v>
      </c>
      <c r="AJ32" s="423"/>
      <c r="AK32" s="423"/>
      <c r="AL32" s="423"/>
      <c r="AM32" s="423">
        <v>49</v>
      </c>
      <c r="AN32" s="423"/>
      <c r="AO32" s="423"/>
      <c r="AP32" s="423"/>
      <c r="AQ32" s="423">
        <f>SUM(AU32:BB32)</f>
        <v>455</v>
      </c>
      <c r="AR32" s="423"/>
      <c r="AS32" s="423"/>
      <c r="AT32" s="423"/>
      <c r="AU32" s="423">
        <v>235</v>
      </c>
      <c r="AV32" s="423"/>
      <c r="AW32" s="423"/>
      <c r="AX32" s="423"/>
      <c r="AY32" s="423">
        <v>220</v>
      </c>
      <c r="AZ32" s="423"/>
      <c r="BA32" s="423"/>
      <c r="BB32" s="423"/>
    </row>
    <row r="33" spans="1:55" ht="18.75" customHeight="1" x14ac:dyDescent="0.15">
      <c r="D33" s="435">
        <v>4</v>
      </c>
      <c r="E33" s="435"/>
      <c r="F33" s="127"/>
      <c r="G33" s="436">
        <v>411</v>
      </c>
      <c r="H33" s="423"/>
      <c r="I33" s="423"/>
      <c r="J33" s="423"/>
      <c r="K33" s="423">
        <v>227</v>
      </c>
      <c r="L33" s="423"/>
      <c r="M33" s="423"/>
      <c r="N33" s="423"/>
      <c r="O33" s="423">
        <v>184</v>
      </c>
      <c r="P33" s="423"/>
      <c r="Q33" s="423"/>
      <c r="R33" s="423"/>
      <c r="S33" s="423">
        <v>584</v>
      </c>
      <c r="T33" s="423"/>
      <c r="U33" s="423"/>
      <c r="V33" s="423"/>
      <c r="W33" s="423">
        <v>291</v>
      </c>
      <c r="X33" s="423"/>
      <c r="Y33" s="423"/>
      <c r="Z33" s="423"/>
      <c r="AA33" s="423">
        <v>293</v>
      </c>
      <c r="AB33" s="423"/>
      <c r="AC33" s="423"/>
      <c r="AD33" s="423"/>
      <c r="AE33" s="423">
        <v>100</v>
      </c>
      <c r="AF33" s="423"/>
      <c r="AG33" s="423"/>
      <c r="AH33" s="423"/>
      <c r="AI33" s="423">
        <v>48</v>
      </c>
      <c r="AJ33" s="423"/>
      <c r="AK33" s="423"/>
      <c r="AL33" s="423"/>
      <c r="AM33" s="423">
        <v>52</v>
      </c>
      <c r="AN33" s="423"/>
      <c r="AO33" s="423"/>
      <c r="AP33" s="423"/>
      <c r="AQ33" s="423">
        <v>465</v>
      </c>
      <c r="AR33" s="423"/>
      <c r="AS33" s="423"/>
      <c r="AT33" s="423"/>
      <c r="AU33" s="423">
        <v>236</v>
      </c>
      <c r="AV33" s="423"/>
      <c r="AW33" s="423"/>
      <c r="AX33" s="423"/>
      <c r="AY33" s="423">
        <v>229</v>
      </c>
      <c r="AZ33" s="423"/>
      <c r="BA33" s="423"/>
      <c r="BB33" s="423"/>
      <c r="BC33" s="279"/>
    </row>
    <row r="34" spans="1:55" ht="18.75" customHeight="1" x14ac:dyDescent="0.15">
      <c r="A34" s="277"/>
      <c r="B34" s="277"/>
      <c r="C34" s="277"/>
      <c r="D34" s="437">
        <v>5</v>
      </c>
      <c r="E34" s="437"/>
      <c r="F34" s="277"/>
      <c r="G34" s="438">
        <v>382</v>
      </c>
      <c r="H34" s="439"/>
      <c r="I34" s="439"/>
      <c r="J34" s="439"/>
      <c r="K34" s="439">
        <v>217</v>
      </c>
      <c r="L34" s="439"/>
      <c r="M34" s="439"/>
      <c r="N34" s="439"/>
      <c r="O34" s="439">
        <v>165</v>
      </c>
      <c r="P34" s="439"/>
      <c r="Q34" s="439"/>
      <c r="R34" s="439"/>
      <c r="S34" s="439">
        <v>548</v>
      </c>
      <c r="T34" s="439"/>
      <c r="U34" s="439"/>
      <c r="V34" s="439"/>
      <c r="W34" s="439">
        <v>274</v>
      </c>
      <c r="X34" s="439"/>
      <c r="Y34" s="439"/>
      <c r="Z34" s="439"/>
      <c r="AA34" s="439">
        <v>274</v>
      </c>
      <c r="AB34" s="439"/>
      <c r="AC34" s="439"/>
      <c r="AD34" s="439"/>
      <c r="AE34" s="439">
        <v>105</v>
      </c>
      <c r="AF34" s="439"/>
      <c r="AG34" s="439"/>
      <c r="AH34" s="439"/>
      <c r="AI34" s="439">
        <v>49</v>
      </c>
      <c r="AJ34" s="439"/>
      <c r="AK34" s="439"/>
      <c r="AL34" s="439"/>
      <c r="AM34" s="439">
        <v>56</v>
      </c>
      <c r="AN34" s="439"/>
      <c r="AO34" s="439"/>
      <c r="AP34" s="439"/>
      <c r="AQ34" s="439">
        <v>490</v>
      </c>
      <c r="AR34" s="439"/>
      <c r="AS34" s="439"/>
      <c r="AT34" s="439"/>
      <c r="AU34" s="439">
        <v>257</v>
      </c>
      <c r="AV34" s="439"/>
      <c r="AW34" s="439"/>
      <c r="AX34" s="439"/>
      <c r="AY34" s="439">
        <v>233</v>
      </c>
      <c r="AZ34" s="439"/>
      <c r="BA34" s="439"/>
      <c r="BB34" s="439"/>
      <c r="BC34" s="279"/>
    </row>
    <row r="35" spans="1:55" ht="18.75" customHeight="1" x14ac:dyDescent="0.15">
      <c r="A35" s="279"/>
      <c r="B35" s="279"/>
      <c r="C35" s="279"/>
      <c r="D35" s="279"/>
      <c r="E35" s="279"/>
      <c r="F35" s="279"/>
      <c r="G35" s="279"/>
      <c r="AQ35" s="279"/>
      <c r="AR35" s="279"/>
      <c r="AS35" s="279"/>
      <c r="AT35" s="279"/>
      <c r="AU35" s="279"/>
      <c r="AV35" s="279"/>
      <c r="AW35" s="279"/>
      <c r="AX35" s="279"/>
      <c r="AY35" s="279"/>
      <c r="AZ35" s="279"/>
      <c r="BA35" s="279"/>
      <c r="BB35" s="279"/>
    </row>
    <row r="36" spans="1:55" ht="18.75" customHeight="1" x14ac:dyDescent="0.15">
      <c r="A36" s="447" t="s">
        <v>95</v>
      </c>
      <c r="B36" s="447"/>
      <c r="C36" s="447"/>
      <c r="D36" s="447"/>
      <c r="E36" s="447"/>
      <c r="F36" s="448"/>
      <c r="G36" s="443" t="s">
        <v>130</v>
      </c>
      <c r="H36" s="444"/>
      <c r="I36" s="444"/>
      <c r="J36" s="444"/>
      <c r="K36" s="444"/>
      <c r="L36" s="444"/>
      <c r="M36" s="444"/>
      <c r="N36" s="444"/>
      <c r="O36" s="444"/>
      <c r="P36" s="444"/>
      <c r="Q36" s="444"/>
      <c r="R36" s="445"/>
      <c r="S36" s="427" t="s">
        <v>132</v>
      </c>
      <c r="T36" s="427"/>
      <c r="U36" s="427"/>
      <c r="V36" s="427"/>
      <c r="W36" s="427"/>
      <c r="X36" s="427"/>
      <c r="Y36" s="427"/>
      <c r="Z36" s="427"/>
      <c r="AA36" s="427"/>
      <c r="AB36" s="427"/>
      <c r="AC36" s="427"/>
      <c r="AD36" s="428"/>
      <c r="AE36" s="427" t="s">
        <v>104</v>
      </c>
      <c r="AF36" s="427"/>
      <c r="AG36" s="427"/>
      <c r="AH36" s="427"/>
      <c r="AI36" s="427"/>
      <c r="AJ36" s="427"/>
      <c r="AK36" s="427"/>
      <c r="AL36" s="427"/>
      <c r="AM36" s="427"/>
      <c r="AN36" s="427"/>
      <c r="AO36" s="427"/>
      <c r="AP36" s="427"/>
      <c r="AQ36" s="427" t="s">
        <v>134</v>
      </c>
      <c r="AR36" s="427"/>
      <c r="AS36" s="427"/>
      <c r="AT36" s="427"/>
      <c r="AU36" s="427"/>
      <c r="AV36" s="427"/>
      <c r="AW36" s="427"/>
      <c r="AX36" s="427"/>
      <c r="AY36" s="427"/>
      <c r="AZ36" s="427"/>
      <c r="BA36" s="427"/>
      <c r="BB36" s="428"/>
    </row>
    <row r="37" spans="1:55" ht="18.75" customHeight="1" x14ac:dyDescent="0.15">
      <c r="A37" s="449"/>
      <c r="B37" s="449"/>
      <c r="C37" s="449"/>
      <c r="D37" s="449"/>
      <c r="E37" s="449"/>
      <c r="F37" s="450"/>
      <c r="G37" s="432" t="s">
        <v>46</v>
      </c>
      <c r="H37" s="432"/>
      <c r="I37" s="432"/>
      <c r="J37" s="432"/>
      <c r="K37" s="432" t="s">
        <v>58</v>
      </c>
      <c r="L37" s="432"/>
      <c r="M37" s="432"/>
      <c r="N37" s="432"/>
      <c r="O37" s="432" t="s">
        <v>27</v>
      </c>
      <c r="P37" s="432"/>
      <c r="Q37" s="432"/>
      <c r="R37" s="433"/>
      <c r="S37" s="432" t="s">
        <v>46</v>
      </c>
      <c r="T37" s="432"/>
      <c r="U37" s="432"/>
      <c r="V37" s="432"/>
      <c r="W37" s="432" t="s">
        <v>58</v>
      </c>
      <c r="X37" s="432"/>
      <c r="Y37" s="432"/>
      <c r="Z37" s="432"/>
      <c r="AA37" s="432" t="s">
        <v>27</v>
      </c>
      <c r="AB37" s="432"/>
      <c r="AC37" s="432"/>
      <c r="AD37" s="432"/>
      <c r="AE37" s="432" t="s">
        <v>46</v>
      </c>
      <c r="AF37" s="432"/>
      <c r="AG37" s="432"/>
      <c r="AH37" s="432"/>
      <c r="AI37" s="432" t="s">
        <v>58</v>
      </c>
      <c r="AJ37" s="432"/>
      <c r="AK37" s="432"/>
      <c r="AL37" s="432"/>
      <c r="AM37" s="432" t="s">
        <v>27</v>
      </c>
      <c r="AN37" s="432"/>
      <c r="AO37" s="432"/>
      <c r="AP37" s="432"/>
      <c r="AQ37" s="432" t="s">
        <v>46</v>
      </c>
      <c r="AR37" s="432"/>
      <c r="AS37" s="432"/>
      <c r="AT37" s="432"/>
      <c r="AU37" s="432" t="s">
        <v>58</v>
      </c>
      <c r="AV37" s="432"/>
      <c r="AW37" s="432"/>
      <c r="AX37" s="432"/>
      <c r="AY37" s="432" t="s">
        <v>27</v>
      </c>
      <c r="AZ37" s="432"/>
      <c r="BA37" s="432"/>
      <c r="BB37" s="433"/>
    </row>
    <row r="38" spans="1:55" ht="18.75" customHeight="1" x14ac:dyDescent="0.15">
      <c r="A38" s="446" t="s">
        <v>661</v>
      </c>
      <c r="B38" s="446"/>
      <c r="C38" s="446"/>
      <c r="D38" s="435" t="s">
        <v>659</v>
      </c>
      <c r="E38" s="435"/>
      <c r="F38" s="127"/>
      <c r="G38" s="436">
        <f>SUM(K38:R38)</f>
        <v>119</v>
      </c>
      <c r="H38" s="423"/>
      <c r="I38" s="423"/>
      <c r="J38" s="423"/>
      <c r="K38" s="423">
        <v>60</v>
      </c>
      <c r="L38" s="423"/>
      <c r="M38" s="423"/>
      <c r="N38" s="423"/>
      <c r="O38" s="423">
        <v>59</v>
      </c>
      <c r="P38" s="423"/>
      <c r="Q38" s="423"/>
      <c r="R38" s="423"/>
      <c r="S38" s="423">
        <f>SUM(W38:AD38)</f>
        <v>202</v>
      </c>
      <c r="T38" s="423"/>
      <c r="U38" s="423"/>
      <c r="V38" s="423"/>
      <c r="W38" s="423">
        <v>116</v>
      </c>
      <c r="X38" s="423"/>
      <c r="Y38" s="423"/>
      <c r="Z38" s="423"/>
      <c r="AA38" s="423">
        <v>86</v>
      </c>
      <c r="AB38" s="423"/>
      <c r="AC38" s="423"/>
      <c r="AD38" s="423"/>
      <c r="AE38" s="423">
        <f>SUM(AI38:AP38)</f>
        <v>86</v>
      </c>
      <c r="AF38" s="423"/>
      <c r="AG38" s="423"/>
      <c r="AH38" s="423"/>
      <c r="AI38" s="423">
        <v>49</v>
      </c>
      <c r="AJ38" s="423"/>
      <c r="AK38" s="423"/>
      <c r="AL38" s="423"/>
      <c r="AM38" s="423">
        <v>37</v>
      </c>
      <c r="AN38" s="423"/>
      <c r="AO38" s="423"/>
      <c r="AP38" s="423"/>
      <c r="AQ38" s="423">
        <f>SUM(AU38:BB38)</f>
        <v>230</v>
      </c>
      <c r="AR38" s="423"/>
      <c r="AS38" s="423"/>
      <c r="AT38" s="423"/>
      <c r="AU38" s="423">
        <v>124</v>
      </c>
      <c r="AV38" s="423"/>
      <c r="AW38" s="423"/>
      <c r="AX38" s="423"/>
      <c r="AY38" s="423">
        <v>106</v>
      </c>
      <c r="AZ38" s="423"/>
      <c r="BA38" s="423"/>
      <c r="BB38" s="423"/>
    </row>
    <row r="39" spans="1:55" ht="18.75" customHeight="1" x14ac:dyDescent="0.15">
      <c r="A39" s="435"/>
      <c r="B39" s="435"/>
      <c r="C39" s="435"/>
      <c r="D39" s="435">
        <v>2</v>
      </c>
      <c r="E39" s="435"/>
      <c r="F39" s="127"/>
      <c r="G39" s="436">
        <f>SUM(K39:R39)</f>
        <v>117</v>
      </c>
      <c r="H39" s="423"/>
      <c r="I39" s="423"/>
      <c r="J39" s="423"/>
      <c r="K39" s="423">
        <v>58</v>
      </c>
      <c r="L39" s="423"/>
      <c r="M39" s="423"/>
      <c r="N39" s="423"/>
      <c r="O39" s="423">
        <v>59</v>
      </c>
      <c r="P39" s="423"/>
      <c r="Q39" s="423"/>
      <c r="R39" s="423"/>
      <c r="S39" s="423">
        <f>SUM(W39:AD39)</f>
        <v>191</v>
      </c>
      <c r="T39" s="423"/>
      <c r="U39" s="423"/>
      <c r="V39" s="423"/>
      <c r="W39" s="423">
        <v>113</v>
      </c>
      <c r="X39" s="423"/>
      <c r="Y39" s="423"/>
      <c r="Z39" s="423"/>
      <c r="AA39" s="423">
        <v>78</v>
      </c>
      <c r="AB39" s="423"/>
      <c r="AC39" s="423"/>
      <c r="AD39" s="423"/>
      <c r="AE39" s="423">
        <f>SUM(AI39:AP39)</f>
        <v>79</v>
      </c>
      <c r="AF39" s="423"/>
      <c r="AG39" s="423"/>
      <c r="AH39" s="423"/>
      <c r="AI39" s="423">
        <v>41</v>
      </c>
      <c r="AJ39" s="423"/>
      <c r="AK39" s="423"/>
      <c r="AL39" s="423"/>
      <c r="AM39" s="423">
        <v>38</v>
      </c>
      <c r="AN39" s="423"/>
      <c r="AO39" s="423"/>
      <c r="AP39" s="423"/>
      <c r="AQ39" s="423">
        <f>SUM(AU39:BB39)</f>
        <v>234</v>
      </c>
      <c r="AR39" s="423"/>
      <c r="AS39" s="423"/>
      <c r="AT39" s="423"/>
      <c r="AU39" s="423">
        <v>126</v>
      </c>
      <c r="AV39" s="423"/>
      <c r="AW39" s="423"/>
      <c r="AX39" s="423"/>
      <c r="AY39" s="423">
        <v>108</v>
      </c>
      <c r="AZ39" s="423"/>
      <c r="BA39" s="423"/>
      <c r="BB39" s="423"/>
    </row>
    <row r="40" spans="1:55" ht="18.75" customHeight="1" x14ac:dyDescent="0.15">
      <c r="A40" s="435"/>
      <c r="B40" s="435"/>
      <c r="C40" s="435"/>
      <c r="D40" s="435">
        <v>3</v>
      </c>
      <c r="E40" s="435"/>
      <c r="F40" s="127"/>
      <c r="G40" s="436">
        <f>SUM(K40:R40)</f>
        <v>109</v>
      </c>
      <c r="H40" s="423"/>
      <c r="I40" s="423"/>
      <c r="J40" s="423"/>
      <c r="K40" s="423">
        <v>51</v>
      </c>
      <c r="L40" s="423"/>
      <c r="M40" s="423"/>
      <c r="N40" s="423"/>
      <c r="O40" s="423">
        <v>58</v>
      </c>
      <c r="P40" s="423"/>
      <c r="Q40" s="423"/>
      <c r="R40" s="423"/>
      <c r="S40" s="423">
        <f>SUM(W40:AD40)</f>
        <v>180</v>
      </c>
      <c r="T40" s="423"/>
      <c r="U40" s="423"/>
      <c r="V40" s="423"/>
      <c r="W40" s="423">
        <v>99</v>
      </c>
      <c r="X40" s="423"/>
      <c r="Y40" s="423"/>
      <c r="Z40" s="423"/>
      <c r="AA40" s="423">
        <v>81</v>
      </c>
      <c r="AB40" s="423"/>
      <c r="AC40" s="423"/>
      <c r="AD40" s="423"/>
      <c r="AE40" s="423">
        <f>SUM(AI40:AP40)</f>
        <v>81</v>
      </c>
      <c r="AF40" s="423"/>
      <c r="AG40" s="423"/>
      <c r="AH40" s="423"/>
      <c r="AI40" s="423">
        <v>46</v>
      </c>
      <c r="AJ40" s="423"/>
      <c r="AK40" s="423"/>
      <c r="AL40" s="423"/>
      <c r="AM40" s="423">
        <v>35</v>
      </c>
      <c r="AN40" s="423"/>
      <c r="AO40" s="423"/>
      <c r="AP40" s="423"/>
      <c r="AQ40" s="423">
        <f>SUM(AU40:BB40)</f>
        <v>228</v>
      </c>
      <c r="AR40" s="423"/>
      <c r="AS40" s="423"/>
      <c r="AT40" s="423"/>
      <c r="AU40" s="423">
        <v>123</v>
      </c>
      <c r="AV40" s="423"/>
      <c r="AW40" s="423"/>
      <c r="AX40" s="423"/>
      <c r="AY40" s="423">
        <v>105</v>
      </c>
      <c r="AZ40" s="423"/>
      <c r="BA40" s="423"/>
      <c r="BB40" s="423"/>
    </row>
    <row r="41" spans="1:55" ht="18.75" customHeight="1" x14ac:dyDescent="0.15">
      <c r="D41" s="435">
        <v>4</v>
      </c>
      <c r="E41" s="435"/>
      <c r="F41" s="127"/>
      <c r="G41" s="436">
        <v>113</v>
      </c>
      <c r="H41" s="423"/>
      <c r="I41" s="423"/>
      <c r="J41" s="423"/>
      <c r="K41" s="423">
        <v>52</v>
      </c>
      <c r="L41" s="423"/>
      <c r="M41" s="423"/>
      <c r="N41" s="423"/>
      <c r="O41" s="423">
        <v>61</v>
      </c>
      <c r="P41" s="423"/>
      <c r="Q41" s="423"/>
      <c r="R41" s="423"/>
      <c r="S41" s="423">
        <v>194</v>
      </c>
      <c r="T41" s="423"/>
      <c r="U41" s="423"/>
      <c r="V41" s="423"/>
      <c r="W41" s="423">
        <v>107</v>
      </c>
      <c r="X41" s="423"/>
      <c r="Y41" s="423"/>
      <c r="Z41" s="423"/>
      <c r="AA41" s="423">
        <v>87</v>
      </c>
      <c r="AB41" s="423"/>
      <c r="AC41" s="423"/>
      <c r="AD41" s="423"/>
      <c r="AE41" s="423">
        <v>85</v>
      </c>
      <c r="AF41" s="423"/>
      <c r="AG41" s="423"/>
      <c r="AH41" s="423"/>
      <c r="AI41" s="423">
        <v>45</v>
      </c>
      <c r="AJ41" s="423"/>
      <c r="AK41" s="423"/>
      <c r="AL41" s="423"/>
      <c r="AM41" s="423">
        <v>40</v>
      </c>
      <c r="AN41" s="423"/>
      <c r="AO41" s="423"/>
      <c r="AP41" s="423"/>
      <c r="AQ41" s="423">
        <v>224</v>
      </c>
      <c r="AR41" s="423"/>
      <c r="AS41" s="423"/>
      <c r="AT41" s="423"/>
      <c r="AU41" s="423">
        <v>113</v>
      </c>
      <c r="AV41" s="423"/>
      <c r="AW41" s="423"/>
      <c r="AX41" s="423"/>
      <c r="AY41" s="423">
        <v>111</v>
      </c>
      <c r="AZ41" s="423"/>
      <c r="BA41" s="423"/>
      <c r="BB41" s="423"/>
    </row>
    <row r="42" spans="1:55" ht="18.75" customHeight="1" x14ac:dyDescent="0.15">
      <c r="A42" s="277"/>
      <c r="B42" s="277"/>
      <c r="C42" s="277"/>
      <c r="D42" s="437">
        <v>5</v>
      </c>
      <c r="E42" s="437"/>
      <c r="F42" s="277"/>
      <c r="G42" s="438">
        <v>111</v>
      </c>
      <c r="H42" s="439"/>
      <c r="I42" s="439"/>
      <c r="J42" s="439"/>
      <c r="K42" s="439">
        <v>54</v>
      </c>
      <c r="L42" s="439"/>
      <c r="M42" s="439"/>
      <c r="N42" s="439"/>
      <c r="O42" s="439">
        <v>57</v>
      </c>
      <c r="P42" s="439"/>
      <c r="Q42" s="439"/>
      <c r="R42" s="439"/>
      <c r="S42" s="439">
        <v>184</v>
      </c>
      <c r="T42" s="439"/>
      <c r="U42" s="439"/>
      <c r="V42" s="439"/>
      <c r="W42" s="439">
        <v>94</v>
      </c>
      <c r="X42" s="439"/>
      <c r="Y42" s="439"/>
      <c r="Z42" s="439"/>
      <c r="AA42" s="439">
        <v>90</v>
      </c>
      <c r="AB42" s="439"/>
      <c r="AC42" s="439"/>
      <c r="AD42" s="439"/>
      <c r="AE42" s="439">
        <v>90</v>
      </c>
      <c r="AF42" s="439"/>
      <c r="AG42" s="439"/>
      <c r="AH42" s="439"/>
      <c r="AI42" s="439">
        <v>45</v>
      </c>
      <c r="AJ42" s="439"/>
      <c r="AK42" s="439"/>
      <c r="AL42" s="439"/>
      <c r="AM42" s="439">
        <v>45</v>
      </c>
      <c r="AN42" s="439"/>
      <c r="AO42" s="439"/>
      <c r="AP42" s="439"/>
      <c r="AQ42" s="439">
        <v>231</v>
      </c>
      <c r="AR42" s="439"/>
      <c r="AS42" s="439"/>
      <c r="AT42" s="439"/>
      <c r="AU42" s="439">
        <v>117</v>
      </c>
      <c r="AV42" s="439"/>
      <c r="AW42" s="439"/>
      <c r="AX42" s="439"/>
      <c r="AY42" s="439">
        <v>114</v>
      </c>
      <c r="AZ42" s="439"/>
      <c r="BA42" s="439"/>
      <c r="BB42" s="439"/>
    </row>
    <row r="43" spans="1:55" ht="6.75" customHeight="1" x14ac:dyDescent="0.15">
      <c r="A43" s="287"/>
      <c r="B43" s="287"/>
      <c r="C43" s="279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279"/>
      <c r="AJ43" s="279"/>
      <c r="AK43" s="279"/>
      <c r="AL43" s="279"/>
      <c r="AM43" s="279"/>
      <c r="AN43" s="279"/>
      <c r="AO43" s="279"/>
      <c r="AP43" s="279"/>
      <c r="AQ43" s="279"/>
      <c r="AR43" s="279"/>
      <c r="AS43" s="279"/>
      <c r="AT43" s="279"/>
      <c r="AU43" s="279"/>
      <c r="AV43" s="279"/>
      <c r="AW43" s="279"/>
      <c r="AX43" s="279"/>
      <c r="AY43" s="279"/>
      <c r="AZ43" s="279"/>
      <c r="BA43" s="279"/>
      <c r="BB43" s="279"/>
    </row>
    <row r="44" spans="1:55" ht="12.6" customHeight="1" x14ac:dyDescent="0.15">
      <c r="A44" s="279" t="s">
        <v>10</v>
      </c>
      <c r="B44" s="279"/>
      <c r="C44" s="279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BB44" s="286" t="s">
        <v>19</v>
      </c>
    </row>
    <row r="45" spans="1:55" ht="21" customHeight="1" x14ac:dyDescent="0.15"/>
    <row r="46" spans="1:55" ht="21" customHeight="1" x14ac:dyDescent="0.15"/>
    <row r="47" spans="1:55" ht="21" customHeight="1" x14ac:dyDescent="0.15"/>
    <row r="48" spans="1:55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</sheetData>
  <mergeCells count="425">
    <mergeCell ref="AM42:AP42"/>
    <mergeCell ref="AQ42:AT42"/>
    <mergeCell ref="AU42:AX42"/>
    <mergeCell ref="AY42:BB42"/>
    <mergeCell ref="A4:F5"/>
    <mergeCell ref="A12:F13"/>
    <mergeCell ref="A20:F21"/>
    <mergeCell ref="A28:F29"/>
    <mergeCell ref="A36:F37"/>
    <mergeCell ref="D42:E42"/>
    <mergeCell ref="G42:J42"/>
    <mergeCell ref="K42:N42"/>
    <mergeCell ref="O42:R42"/>
    <mergeCell ref="S42:V42"/>
    <mergeCell ref="W42:Z42"/>
    <mergeCell ref="AA42:AD42"/>
    <mergeCell ref="AE42:AH42"/>
    <mergeCell ref="AI42:AL42"/>
    <mergeCell ref="AI40:AL40"/>
    <mergeCell ref="AM40:AP40"/>
    <mergeCell ref="AQ40:AT40"/>
    <mergeCell ref="AU40:AX40"/>
    <mergeCell ref="AY40:BB40"/>
    <mergeCell ref="D41:E41"/>
    <mergeCell ref="AQ41:AT41"/>
    <mergeCell ref="AU41:AX41"/>
    <mergeCell ref="AY41:BB41"/>
    <mergeCell ref="A40:C40"/>
    <mergeCell ref="D40:E40"/>
    <mergeCell ref="G40:J40"/>
    <mergeCell ref="K40:N40"/>
    <mergeCell ref="O40:R40"/>
    <mergeCell ref="S40:V40"/>
    <mergeCell ref="W40:Z40"/>
    <mergeCell ref="AA40:AD40"/>
    <mergeCell ref="AE40:AH40"/>
    <mergeCell ref="G41:J41"/>
    <mergeCell ref="K41:N41"/>
    <mergeCell ref="O41:R41"/>
    <mergeCell ref="S41:V41"/>
    <mergeCell ref="W41:Z41"/>
    <mergeCell ref="AA41:AD41"/>
    <mergeCell ref="AE41:AH41"/>
    <mergeCell ref="AI41:AL41"/>
    <mergeCell ref="AM41:AP41"/>
    <mergeCell ref="AI38:AL38"/>
    <mergeCell ref="AM38:AP38"/>
    <mergeCell ref="AQ38:AT38"/>
    <mergeCell ref="AU38:AX38"/>
    <mergeCell ref="AY38:BB38"/>
    <mergeCell ref="A39:C39"/>
    <mergeCell ref="D39:E39"/>
    <mergeCell ref="G39:J39"/>
    <mergeCell ref="K39:N39"/>
    <mergeCell ref="O39:R39"/>
    <mergeCell ref="S39:V39"/>
    <mergeCell ref="W39:Z39"/>
    <mergeCell ref="AA39:AD39"/>
    <mergeCell ref="AE39:AH39"/>
    <mergeCell ref="AI39:AL39"/>
    <mergeCell ref="AM39:AP39"/>
    <mergeCell ref="AQ39:AT39"/>
    <mergeCell ref="AU39:AX39"/>
    <mergeCell ref="AY39:BB39"/>
    <mergeCell ref="A38:C38"/>
    <mergeCell ref="D38:E38"/>
    <mergeCell ref="G38:J38"/>
    <mergeCell ref="K38:N38"/>
    <mergeCell ref="O38:R38"/>
    <mergeCell ref="S38:V38"/>
    <mergeCell ref="W38:Z38"/>
    <mergeCell ref="AA38:AD38"/>
    <mergeCell ref="AE38:AH38"/>
    <mergeCell ref="AM34:AP34"/>
    <mergeCell ref="AQ34:AT34"/>
    <mergeCell ref="AU34:AX34"/>
    <mergeCell ref="AY34:BB34"/>
    <mergeCell ref="G36:R36"/>
    <mergeCell ref="S36:AD36"/>
    <mergeCell ref="AE36:AP36"/>
    <mergeCell ref="AQ36:BB36"/>
    <mergeCell ref="G37:J37"/>
    <mergeCell ref="K37:N37"/>
    <mergeCell ref="O37:R37"/>
    <mergeCell ref="S37:V37"/>
    <mergeCell ref="W37:Z37"/>
    <mergeCell ref="AA37:AD37"/>
    <mergeCell ref="AE37:AH37"/>
    <mergeCell ref="AI37:AL37"/>
    <mergeCell ref="AM37:AP37"/>
    <mergeCell ref="AQ37:AT37"/>
    <mergeCell ref="AU37:AX37"/>
    <mergeCell ref="AY37:BB37"/>
    <mergeCell ref="D34:E34"/>
    <mergeCell ref="G34:J34"/>
    <mergeCell ref="K34:N34"/>
    <mergeCell ref="O34:R34"/>
    <mergeCell ref="S34:V34"/>
    <mergeCell ref="W34:Z34"/>
    <mergeCell ref="AA34:AD34"/>
    <mergeCell ref="AE34:AH34"/>
    <mergeCell ref="AI34:AL34"/>
    <mergeCell ref="AI32:AL32"/>
    <mergeCell ref="AM32:AP32"/>
    <mergeCell ref="AQ32:AT32"/>
    <mergeCell ref="AU32:AX32"/>
    <mergeCell ref="AY32:BB32"/>
    <mergeCell ref="D33:E33"/>
    <mergeCell ref="G33:J33"/>
    <mergeCell ref="K33:N33"/>
    <mergeCell ref="O33:R33"/>
    <mergeCell ref="S33:V33"/>
    <mergeCell ref="W33:Z33"/>
    <mergeCell ref="AA33:AD33"/>
    <mergeCell ref="AE33:AH33"/>
    <mergeCell ref="AI33:AL33"/>
    <mergeCell ref="AM33:AP33"/>
    <mergeCell ref="AQ33:AT33"/>
    <mergeCell ref="AU33:AX33"/>
    <mergeCell ref="AY33:BB33"/>
    <mergeCell ref="A32:C32"/>
    <mergeCell ref="D32:E32"/>
    <mergeCell ref="G32:J32"/>
    <mergeCell ref="K32:N32"/>
    <mergeCell ref="O32:R32"/>
    <mergeCell ref="S32:V32"/>
    <mergeCell ref="W32:Z32"/>
    <mergeCell ref="AA32:AD32"/>
    <mergeCell ref="AE32:AH32"/>
    <mergeCell ref="AI30:AL30"/>
    <mergeCell ref="AM30:AP30"/>
    <mergeCell ref="AQ30:AT30"/>
    <mergeCell ref="AU30:AX30"/>
    <mergeCell ref="AY30:BB30"/>
    <mergeCell ref="A31:C31"/>
    <mergeCell ref="D31:E31"/>
    <mergeCell ref="G31:J31"/>
    <mergeCell ref="K31:N31"/>
    <mergeCell ref="O31:R31"/>
    <mergeCell ref="S31:V31"/>
    <mergeCell ref="W31:Z31"/>
    <mergeCell ref="AA31:AD31"/>
    <mergeCell ref="AE31:AH31"/>
    <mergeCell ref="AI31:AL31"/>
    <mergeCell ref="AM31:AP31"/>
    <mergeCell ref="AQ31:AT31"/>
    <mergeCell ref="AU31:AX31"/>
    <mergeCell ref="AY31:BB31"/>
    <mergeCell ref="A30:C30"/>
    <mergeCell ref="D30:E30"/>
    <mergeCell ref="G30:J30"/>
    <mergeCell ref="K30:N30"/>
    <mergeCell ref="O30:R30"/>
    <mergeCell ref="S30:V30"/>
    <mergeCell ref="W30:Z30"/>
    <mergeCell ref="AA30:AD30"/>
    <mergeCell ref="AE30:AH30"/>
    <mergeCell ref="AM26:AP26"/>
    <mergeCell ref="AQ26:AT26"/>
    <mergeCell ref="AU26:AX26"/>
    <mergeCell ref="AY26:BB26"/>
    <mergeCell ref="G28:R28"/>
    <mergeCell ref="S28:AD28"/>
    <mergeCell ref="AE28:AP28"/>
    <mergeCell ref="AQ28:BB28"/>
    <mergeCell ref="G29:J29"/>
    <mergeCell ref="K29:N29"/>
    <mergeCell ref="O29:R29"/>
    <mergeCell ref="S29:V29"/>
    <mergeCell ref="W29:Z29"/>
    <mergeCell ref="AA29:AD29"/>
    <mergeCell ref="AE29:AH29"/>
    <mergeCell ref="AI29:AL29"/>
    <mergeCell ref="AM29:AP29"/>
    <mergeCell ref="AQ29:AT29"/>
    <mergeCell ref="AU29:AX29"/>
    <mergeCell ref="AY29:BB29"/>
    <mergeCell ref="D26:E26"/>
    <mergeCell ref="G26:J26"/>
    <mergeCell ref="K26:N26"/>
    <mergeCell ref="O26:R26"/>
    <mergeCell ref="S26:V26"/>
    <mergeCell ref="W26:Z26"/>
    <mergeCell ref="AA26:AD26"/>
    <mergeCell ref="AE26:AH26"/>
    <mergeCell ref="AI26:AL26"/>
    <mergeCell ref="AI24:AL24"/>
    <mergeCell ref="AM24:AP24"/>
    <mergeCell ref="AQ24:AT24"/>
    <mergeCell ref="AU24:AX24"/>
    <mergeCell ref="AY24:BB24"/>
    <mergeCell ref="D25:E25"/>
    <mergeCell ref="G25:J25"/>
    <mergeCell ref="K25:N25"/>
    <mergeCell ref="O25:R25"/>
    <mergeCell ref="S25:V25"/>
    <mergeCell ref="W25:Z25"/>
    <mergeCell ref="AA25:AD25"/>
    <mergeCell ref="AE25:AH25"/>
    <mergeCell ref="AI25:AL25"/>
    <mergeCell ref="AM25:AP25"/>
    <mergeCell ref="AQ25:AT25"/>
    <mergeCell ref="AU25:AX25"/>
    <mergeCell ref="AY25:BB25"/>
    <mergeCell ref="A24:C24"/>
    <mergeCell ref="D24:E24"/>
    <mergeCell ref="G24:J24"/>
    <mergeCell ref="K24:N24"/>
    <mergeCell ref="O24:R24"/>
    <mergeCell ref="S24:V24"/>
    <mergeCell ref="W24:Z24"/>
    <mergeCell ref="AA24:AD24"/>
    <mergeCell ref="AE24:AH24"/>
    <mergeCell ref="AI22:AL22"/>
    <mergeCell ref="AM22:AP22"/>
    <mergeCell ref="AQ22:AT22"/>
    <mergeCell ref="AU22:AX22"/>
    <mergeCell ref="AY22:BB22"/>
    <mergeCell ref="A23:C23"/>
    <mergeCell ref="D23:E23"/>
    <mergeCell ref="G23:J23"/>
    <mergeCell ref="K23:N23"/>
    <mergeCell ref="O23:R23"/>
    <mergeCell ref="S23:V23"/>
    <mergeCell ref="W23:Z23"/>
    <mergeCell ref="AA23:AD23"/>
    <mergeCell ref="AE23:AH23"/>
    <mergeCell ref="AI23:AL23"/>
    <mergeCell ref="AM23:AP23"/>
    <mergeCell ref="AQ23:AT23"/>
    <mergeCell ref="AU23:AX23"/>
    <mergeCell ref="AY23:BB23"/>
    <mergeCell ref="A22:C22"/>
    <mergeCell ref="D22:E22"/>
    <mergeCell ref="G22:J22"/>
    <mergeCell ref="K22:N22"/>
    <mergeCell ref="O22:R22"/>
    <mergeCell ref="S22:V22"/>
    <mergeCell ref="W22:Z22"/>
    <mergeCell ref="AA22:AD22"/>
    <mergeCell ref="AE22:AH22"/>
    <mergeCell ref="AM18:AP18"/>
    <mergeCell ref="AQ18:AT18"/>
    <mergeCell ref="AU18:AX18"/>
    <mergeCell ref="AY18:BB18"/>
    <mergeCell ref="G20:R20"/>
    <mergeCell ref="S20:AD20"/>
    <mergeCell ref="AE20:AP20"/>
    <mergeCell ref="AQ20:BB20"/>
    <mergeCell ref="G21:J21"/>
    <mergeCell ref="K21:N21"/>
    <mergeCell ref="O21:R21"/>
    <mergeCell ref="S21:V21"/>
    <mergeCell ref="W21:Z21"/>
    <mergeCell ref="AA21:AD21"/>
    <mergeCell ref="AE21:AH21"/>
    <mergeCell ref="AI21:AL21"/>
    <mergeCell ref="AM21:AP21"/>
    <mergeCell ref="AQ21:AT21"/>
    <mergeCell ref="AU21:AX21"/>
    <mergeCell ref="AY21:BB21"/>
    <mergeCell ref="D18:E18"/>
    <mergeCell ref="G18:J18"/>
    <mergeCell ref="K18:N18"/>
    <mergeCell ref="O18:R18"/>
    <mergeCell ref="S18:V18"/>
    <mergeCell ref="W18:Z18"/>
    <mergeCell ref="AA18:AD18"/>
    <mergeCell ref="AE18:AH18"/>
    <mergeCell ref="AI18:AL18"/>
    <mergeCell ref="AI16:AL16"/>
    <mergeCell ref="AM16:AP16"/>
    <mergeCell ref="AQ16:AT16"/>
    <mergeCell ref="AU16:AX16"/>
    <mergeCell ref="AY16:BB16"/>
    <mergeCell ref="D17:E17"/>
    <mergeCell ref="G17:J17"/>
    <mergeCell ref="K17:N17"/>
    <mergeCell ref="O17:R17"/>
    <mergeCell ref="S17:V17"/>
    <mergeCell ref="W17:Z17"/>
    <mergeCell ref="AA17:AD17"/>
    <mergeCell ref="AE17:AH17"/>
    <mergeCell ref="AI17:AL17"/>
    <mergeCell ref="AM17:AP17"/>
    <mergeCell ref="AQ17:AT17"/>
    <mergeCell ref="AU17:AX17"/>
    <mergeCell ref="AY17:BB17"/>
    <mergeCell ref="A16:C16"/>
    <mergeCell ref="D16:E16"/>
    <mergeCell ref="G16:J16"/>
    <mergeCell ref="K16:N16"/>
    <mergeCell ref="O16:R16"/>
    <mergeCell ref="S16:V16"/>
    <mergeCell ref="W16:Z16"/>
    <mergeCell ref="AA16:AD16"/>
    <mergeCell ref="AE16:AH16"/>
    <mergeCell ref="AI14:AL14"/>
    <mergeCell ref="AM14:AP14"/>
    <mergeCell ref="AQ14:AT14"/>
    <mergeCell ref="AU14:AX14"/>
    <mergeCell ref="AY14:BB14"/>
    <mergeCell ref="A15:C15"/>
    <mergeCell ref="D15:E15"/>
    <mergeCell ref="G15:J15"/>
    <mergeCell ref="K15:N15"/>
    <mergeCell ref="O15:R15"/>
    <mergeCell ref="S15:V15"/>
    <mergeCell ref="W15:Z15"/>
    <mergeCell ref="AA15:AD15"/>
    <mergeCell ref="AE15:AH15"/>
    <mergeCell ref="AI15:AL15"/>
    <mergeCell ref="AM15:AP15"/>
    <mergeCell ref="AQ15:AT15"/>
    <mergeCell ref="AU15:AX15"/>
    <mergeCell ref="AY15:BB15"/>
    <mergeCell ref="A14:C14"/>
    <mergeCell ref="D14:E14"/>
    <mergeCell ref="G14:J14"/>
    <mergeCell ref="K14:N14"/>
    <mergeCell ref="O14:R14"/>
    <mergeCell ref="S14:V14"/>
    <mergeCell ref="W14:Z14"/>
    <mergeCell ref="AA14:AD14"/>
    <mergeCell ref="AE14:AH14"/>
    <mergeCell ref="AM10:AP10"/>
    <mergeCell ref="AQ10:AT10"/>
    <mergeCell ref="AU10:AX10"/>
    <mergeCell ref="AY10:BB10"/>
    <mergeCell ref="G12:R12"/>
    <mergeCell ref="S12:AD12"/>
    <mergeCell ref="AE12:AP12"/>
    <mergeCell ref="AQ12:BB12"/>
    <mergeCell ref="G13:J13"/>
    <mergeCell ref="K13:N13"/>
    <mergeCell ref="O13:R13"/>
    <mergeCell ref="S13:V13"/>
    <mergeCell ref="W13:Z13"/>
    <mergeCell ref="AA13:AD13"/>
    <mergeCell ref="AE13:AH13"/>
    <mergeCell ref="AI13:AL13"/>
    <mergeCell ref="AM13:AP13"/>
    <mergeCell ref="AQ13:AT13"/>
    <mergeCell ref="AU13:AX13"/>
    <mergeCell ref="AY13:BB13"/>
    <mergeCell ref="D10:E10"/>
    <mergeCell ref="G10:J10"/>
    <mergeCell ref="K10:N10"/>
    <mergeCell ref="O10:R10"/>
    <mergeCell ref="S10:V10"/>
    <mergeCell ref="W10:Z10"/>
    <mergeCell ref="AA10:AD10"/>
    <mergeCell ref="AE10:AH10"/>
    <mergeCell ref="AI10:AL10"/>
    <mergeCell ref="AI8:AL8"/>
    <mergeCell ref="AM8:AP8"/>
    <mergeCell ref="AQ8:AT8"/>
    <mergeCell ref="AU8:AX8"/>
    <mergeCell ref="AY8:BB8"/>
    <mergeCell ref="D9:E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AY9:BB9"/>
    <mergeCell ref="A8:C8"/>
    <mergeCell ref="D8:E8"/>
    <mergeCell ref="G8:J8"/>
    <mergeCell ref="K8:N8"/>
    <mergeCell ref="O8:R8"/>
    <mergeCell ref="S8:V8"/>
    <mergeCell ref="W8:Z8"/>
    <mergeCell ref="AA8:AD8"/>
    <mergeCell ref="AE8:AH8"/>
    <mergeCell ref="AI7:AL7"/>
    <mergeCell ref="AM7:AP7"/>
    <mergeCell ref="AQ7:AT7"/>
    <mergeCell ref="AU7:AX7"/>
    <mergeCell ref="AY7:BB7"/>
    <mergeCell ref="A6:C6"/>
    <mergeCell ref="D6:E6"/>
    <mergeCell ref="G6:J6"/>
    <mergeCell ref="K6:N6"/>
    <mergeCell ref="O6:R6"/>
    <mergeCell ref="S6:V6"/>
    <mergeCell ref="W6:Z6"/>
    <mergeCell ref="AA6:AD6"/>
    <mergeCell ref="AE6:AH6"/>
    <mergeCell ref="A7:C7"/>
    <mergeCell ref="D7:E7"/>
    <mergeCell ref="G7:J7"/>
    <mergeCell ref="K7:N7"/>
    <mergeCell ref="O7:R7"/>
    <mergeCell ref="S7:V7"/>
    <mergeCell ref="W7:Z7"/>
    <mergeCell ref="AA7:AD7"/>
    <mergeCell ref="AE7:AH7"/>
    <mergeCell ref="AI6:AL6"/>
    <mergeCell ref="AM6:AP6"/>
    <mergeCell ref="AQ6:AT6"/>
    <mergeCell ref="AU6:AX6"/>
    <mergeCell ref="G4:R4"/>
    <mergeCell ref="S4:AD4"/>
    <mergeCell ref="AE4:AP4"/>
    <mergeCell ref="AQ4:BB4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  <mergeCell ref="AY6:BB6"/>
  </mergeCells>
  <phoneticPr fontId="19"/>
  <pageMargins left="0.78740157480314965" right="0.78740157480314965" top="0.78740157480314965" bottom="0.78740157480314965" header="0.51181102362204722" footer="0.51181102362204722"/>
  <pageSetup paperSize="9" scale="97" orientation="portrait" r:id="rId1"/>
  <headerFooter alignWithMargins="0">
    <oddFooter>&amp;C&amp;"ＭＳ 明朝,標準"&amp;10－&amp;A－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C47"/>
  <sheetViews>
    <sheetView view="pageBreakPreview" zoomScaleSheetLayoutView="100" workbookViewId="0">
      <selection activeCell="Y12" sqref="Y12"/>
    </sheetView>
  </sheetViews>
  <sheetFormatPr defaultColWidth="9" defaultRowHeight="12" x14ac:dyDescent="0.15"/>
  <cols>
    <col min="1" max="1" width="1.625" style="2" customWidth="1"/>
    <col min="2" max="3" width="1" style="2" customWidth="1"/>
    <col min="4" max="54" width="1.625" style="2" customWidth="1"/>
    <col min="55" max="55" width="9" style="2" bestFit="1"/>
    <col min="56" max="16384" width="9" style="2"/>
  </cols>
  <sheetData>
    <row r="1" spans="1:55" ht="15" customHeight="1" x14ac:dyDescent="0.15">
      <c r="A1" s="3" t="s">
        <v>129</v>
      </c>
    </row>
    <row r="2" spans="1:55" x14ac:dyDescent="0.15">
      <c r="AU2" s="36" t="s">
        <v>92</v>
      </c>
      <c r="AW2" s="19"/>
      <c r="AX2" s="19"/>
      <c r="AY2" s="19"/>
      <c r="AZ2" s="19"/>
      <c r="BA2" s="19"/>
      <c r="BB2" s="19"/>
    </row>
    <row r="3" spans="1:55" ht="6.75" customHeight="1" x14ac:dyDescent="0.15"/>
    <row r="4" spans="1:55" ht="24.75" customHeight="1" x14ac:dyDescent="0.15">
      <c r="A4" s="469" t="s">
        <v>95</v>
      </c>
      <c r="B4" s="469"/>
      <c r="C4" s="469"/>
      <c r="D4" s="469"/>
      <c r="E4" s="469"/>
      <c r="F4" s="469"/>
      <c r="G4" s="470"/>
      <c r="H4" s="380" t="s">
        <v>85</v>
      </c>
      <c r="I4" s="380"/>
      <c r="J4" s="380"/>
      <c r="K4" s="473" t="s">
        <v>87</v>
      </c>
      <c r="L4" s="474"/>
      <c r="M4" s="475"/>
      <c r="N4" s="380" t="s">
        <v>59</v>
      </c>
      <c r="O4" s="380"/>
      <c r="P4" s="380"/>
      <c r="Q4" s="380"/>
      <c r="R4" s="380"/>
      <c r="S4" s="380"/>
      <c r="T4" s="380"/>
      <c r="U4" s="380"/>
      <c r="V4" s="380" t="s">
        <v>0</v>
      </c>
      <c r="W4" s="380"/>
      <c r="X4" s="380"/>
      <c r="Y4" s="380"/>
      <c r="Z4" s="380"/>
      <c r="AA4" s="380"/>
      <c r="AB4" s="380"/>
      <c r="AC4" s="380"/>
      <c r="AD4" s="380" t="s">
        <v>131</v>
      </c>
      <c r="AE4" s="380"/>
      <c r="AF4" s="380"/>
      <c r="AG4" s="380"/>
      <c r="AH4" s="380"/>
      <c r="AI4" s="380"/>
      <c r="AJ4" s="380"/>
      <c r="AK4" s="380"/>
      <c r="AL4" s="380"/>
      <c r="AM4" s="380"/>
      <c r="AN4" s="479" t="s">
        <v>29</v>
      </c>
      <c r="AO4" s="480"/>
      <c r="AP4" s="480"/>
      <c r="AQ4" s="480"/>
      <c r="AR4" s="481"/>
      <c r="AS4" s="479" t="s">
        <v>139</v>
      </c>
      <c r="AT4" s="480"/>
      <c r="AU4" s="480"/>
      <c r="AV4" s="480"/>
      <c r="AW4" s="481"/>
      <c r="AX4" s="479" t="s">
        <v>75</v>
      </c>
      <c r="AY4" s="480"/>
      <c r="AZ4" s="480"/>
      <c r="BA4" s="480"/>
      <c r="BB4" s="480"/>
    </row>
    <row r="5" spans="1:55" ht="24.75" customHeight="1" x14ac:dyDescent="0.15">
      <c r="A5" s="471"/>
      <c r="B5" s="471"/>
      <c r="C5" s="471"/>
      <c r="D5" s="471"/>
      <c r="E5" s="471"/>
      <c r="F5" s="471"/>
      <c r="G5" s="472"/>
      <c r="H5" s="381"/>
      <c r="I5" s="381"/>
      <c r="J5" s="381"/>
      <c r="K5" s="476"/>
      <c r="L5" s="477"/>
      <c r="M5" s="478"/>
      <c r="N5" s="381" t="s">
        <v>41</v>
      </c>
      <c r="O5" s="381"/>
      <c r="P5" s="381"/>
      <c r="Q5" s="381"/>
      <c r="R5" s="381" t="s">
        <v>25</v>
      </c>
      <c r="S5" s="381"/>
      <c r="T5" s="381"/>
      <c r="U5" s="381"/>
      <c r="V5" s="381" t="s">
        <v>41</v>
      </c>
      <c r="W5" s="381"/>
      <c r="X5" s="381"/>
      <c r="Y5" s="381"/>
      <c r="Z5" s="381" t="s">
        <v>25</v>
      </c>
      <c r="AA5" s="381"/>
      <c r="AB5" s="381"/>
      <c r="AC5" s="381"/>
      <c r="AD5" s="400" t="s">
        <v>58</v>
      </c>
      <c r="AE5" s="400"/>
      <c r="AF5" s="400"/>
      <c r="AG5" s="400"/>
      <c r="AH5" s="400"/>
      <c r="AI5" s="400" t="s">
        <v>27</v>
      </c>
      <c r="AJ5" s="400"/>
      <c r="AK5" s="400"/>
      <c r="AL5" s="400"/>
      <c r="AM5" s="400"/>
      <c r="AN5" s="482"/>
      <c r="AO5" s="483"/>
      <c r="AP5" s="483"/>
      <c r="AQ5" s="483"/>
      <c r="AR5" s="484"/>
      <c r="AS5" s="482"/>
      <c r="AT5" s="483"/>
      <c r="AU5" s="483"/>
      <c r="AV5" s="483"/>
      <c r="AW5" s="484"/>
      <c r="AX5" s="482"/>
      <c r="AY5" s="483"/>
      <c r="AZ5" s="483"/>
      <c r="BA5" s="483"/>
      <c r="BB5" s="483"/>
    </row>
    <row r="6" spans="1:55" ht="30" customHeight="1" x14ac:dyDescent="0.15">
      <c r="A6" s="382" t="s">
        <v>661</v>
      </c>
      <c r="B6" s="382"/>
      <c r="C6" s="382"/>
      <c r="D6" s="382"/>
      <c r="E6" s="383" t="s">
        <v>659</v>
      </c>
      <c r="F6" s="383"/>
      <c r="G6" s="453"/>
      <c r="H6" s="35"/>
      <c r="I6" s="7">
        <v>8</v>
      </c>
      <c r="J6" s="7"/>
      <c r="K6" s="454">
        <v>97</v>
      </c>
      <c r="L6" s="454"/>
      <c r="M6" s="454"/>
      <c r="N6" s="454">
        <v>106</v>
      </c>
      <c r="O6" s="454"/>
      <c r="P6" s="454"/>
      <c r="Q6" s="7"/>
      <c r="R6" s="7"/>
      <c r="S6" s="454">
        <v>95</v>
      </c>
      <c r="T6" s="454"/>
      <c r="U6" s="7"/>
      <c r="V6" s="7"/>
      <c r="W6" s="454">
        <v>4</v>
      </c>
      <c r="X6" s="454"/>
      <c r="Y6" s="7"/>
      <c r="Z6" s="7"/>
      <c r="AA6" s="454">
        <v>5</v>
      </c>
      <c r="AB6" s="454"/>
      <c r="AC6" s="22"/>
      <c r="AD6" s="455">
        <v>1498</v>
      </c>
      <c r="AE6" s="455"/>
      <c r="AF6" s="455"/>
      <c r="AG6" s="455"/>
      <c r="AH6" s="7"/>
      <c r="AI6" s="455">
        <v>1418</v>
      </c>
      <c r="AJ6" s="455"/>
      <c r="AK6" s="455"/>
      <c r="AL6" s="455"/>
      <c r="AM6" s="7"/>
      <c r="AN6" s="451">
        <v>100.8</v>
      </c>
      <c r="AO6" s="451"/>
      <c r="AP6" s="451"/>
      <c r="AQ6" s="451"/>
      <c r="AR6" s="451"/>
      <c r="AS6" s="7"/>
      <c r="AT6" s="451">
        <f>ROUND((AD6+AI6)/K6,1)</f>
        <v>30.1</v>
      </c>
      <c r="AU6" s="451"/>
      <c r="AV6" s="451"/>
      <c r="AX6" s="452">
        <f>ROUND((AD6+AI6)/(N6+S6),1)</f>
        <v>14.5</v>
      </c>
      <c r="AY6" s="452"/>
      <c r="AZ6" s="452"/>
      <c r="BA6" s="452"/>
    </row>
    <row r="7" spans="1:55" ht="30" customHeight="1" x14ac:dyDescent="0.15">
      <c r="A7" s="387"/>
      <c r="B7" s="387"/>
      <c r="C7" s="387"/>
      <c r="D7" s="387"/>
      <c r="E7" s="383">
        <v>2</v>
      </c>
      <c r="F7" s="383"/>
      <c r="G7" s="453"/>
      <c r="H7" s="35"/>
      <c r="I7" s="7">
        <v>8</v>
      </c>
      <c r="J7" s="7"/>
      <c r="K7" s="454">
        <v>99</v>
      </c>
      <c r="L7" s="454"/>
      <c r="M7" s="454"/>
      <c r="N7" s="454">
        <v>109</v>
      </c>
      <c r="O7" s="454"/>
      <c r="P7" s="454"/>
      <c r="Q7" s="7"/>
      <c r="R7" s="7"/>
      <c r="S7" s="454">
        <v>94</v>
      </c>
      <c r="T7" s="454"/>
      <c r="U7" s="7"/>
      <c r="V7" s="7"/>
      <c r="W7" s="454">
        <v>4</v>
      </c>
      <c r="X7" s="454"/>
      <c r="Y7" s="7"/>
      <c r="Z7" s="7"/>
      <c r="AA7" s="454">
        <v>5</v>
      </c>
      <c r="AB7" s="454"/>
      <c r="AC7" s="22"/>
      <c r="AD7" s="455">
        <v>1517</v>
      </c>
      <c r="AE7" s="455"/>
      <c r="AF7" s="455"/>
      <c r="AG7" s="455"/>
      <c r="AH7" s="7"/>
      <c r="AI7" s="455">
        <v>1412</v>
      </c>
      <c r="AJ7" s="455"/>
      <c r="AK7" s="455"/>
      <c r="AL7" s="455"/>
      <c r="AM7" s="7"/>
      <c r="AN7" s="451">
        <f>ROUND(((AD7+AI7)-(AD6+AI6))/(AD6+AI6)*100+100,1)</f>
        <v>100.4</v>
      </c>
      <c r="AO7" s="451"/>
      <c r="AP7" s="451"/>
      <c r="AQ7" s="451"/>
      <c r="AR7" s="451"/>
      <c r="AS7" s="7"/>
      <c r="AT7" s="451">
        <f>ROUND((AD7+AI7)/K7,1)</f>
        <v>29.6</v>
      </c>
      <c r="AU7" s="451"/>
      <c r="AV7" s="451"/>
      <c r="AX7" s="452">
        <f>ROUND((AD7+AI7)/(N7+S7),1)</f>
        <v>14.4</v>
      </c>
      <c r="AY7" s="452"/>
      <c r="AZ7" s="452"/>
      <c r="BA7" s="452"/>
      <c r="BB7" s="7"/>
    </row>
    <row r="8" spans="1:55" ht="30" customHeight="1" x14ac:dyDescent="0.15">
      <c r="A8" s="387"/>
      <c r="B8" s="387"/>
      <c r="C8" s="387"/>
      <c r="D8" s="387"/>
      <c r="E8" s="383">
        <v>3</v>
      </c>
      <c r="F8" s="383"/>
      <c r="G8" s="453"/>
      <c r="H8" s="7"/>
      <c r="I8" s="7">
        <v>8</v>
      </c>
      <c r="J8" s="7"/>
      <c r="K8" s="454">
        <v>100</v>
      </c>
      <c r="L8" s="454"/>
      <c r="M8" s="454"/>
      <c r="N8" s="454">
        <v>109</v>
      </c>
      <c r="O8" s="454"/>
      <c r="P8" s="454"/>
      <c r="Q8" s="7"/>
      <c r="R8" s="7"/>
      <c r="S8" s="454">
        <v>95</v>
      </c>
      <c r="T8" s="454"/>
      <c r="U8" s="7"/>
      <c r="V8" s="7"/>
      <c r="W8" s="454">
        <v>4</v>
      </c>
      <c r="X8" s="454"/>
      <c r="Y8" s="7"/>
      <c r="Z8" s="7"/>
      <c r="AA8" s="454">
        <v>5</v>
      </c>
      <c r="AB8" s="454"/>
      <c r="AC8" s="22"/>
      <c r="AD8" s="455">
        <v>1501</v>
      </c>
      <c r="AE8" s="455"/>
      <c r="AF8" s="455"/>
      <c r="AG8" s="455"/>
      <c r="AH8" s="7"/>
      <c r="AI8" s="455">
        <v>1445</v>
      </c>
      <c r="AJ8" s="455"/>
      <c r="AK8" s="455"/>
      <c r="AL8" s="455"/>
      <c r="AM8" s="7"/>
      <c r="AN8" s="451">
        <f>ROUND(((AD8+AI8)-(AD7+AI7))/(AD7+AI7)*100+100,1)</f>
        <v>100.6</v>
      </c>
      <c r="AO8" s="451"/>
      <c r="AP8" s="451"/>
      <c r="AQ8" s="451"/>
      <c r="AR8" s="451"/>
      <c r="AS8" s="7"/>
      <c r="AT8" s="451">
        <f>ROUND((AD8+AI8)/K8,1)</f>
        <v>29.5</v>
      </c>
      <c r="AU8" s="451"/>
      <c r="AV8" s="451"/>
      <c r="AW8" s="7"/>
      <c r="AX8" s="451">
        <f>ROUND((AD8+AI8)/(N8+S8),1)</f>
        <v>14.4</v>
      </c>
      <c r="AY8" s="451"/>
      <c r="AZ8" s="451"/>
      <c r="BA8" s="451"/>
      <c r="BB8" s="7"/>
      <c r="BC8" s="10"/>
    </row>
    <row r="9" spans="1:55" ht="30" customHeight="1" x14ac:dyDescent="0.15">
      <c r="E9" s="383">
        <v>4</v>
      </c>
      <c r="F9" s="383"/>
      <c r="G9" s="453"/>
      <c r="H9" s="35"/>
      <c r="I9" s="7">
        <v>8</v>
      </c>
      <c r="J9" s="7"/>
      <c r="K9" s="454">
        <v>98</v>
      </c>
      <c r="L9" s="454"/>
      <c r="M9" s="454"/>
      <c r="N9" s="454">
        <v>103</v>
      </c>
      <c r="O9" s="454"/>
      <c r="P9" s="454"/>
      <c r="Q9" s="7"/>
      <c r="R9" s="7"/>
      <c r="S9" s="454">
        <v>99</v>
      </c>
      <c r="T9" s="454"/>
      <c r="U9" s="7"/>
      <c r="V9" s="7"/>
      <c r="W9" s="454">
        <v>6</v>
      </c>
      <c r="X9" s="454"/>
      <c r="Y9" s="7"/>
      <c r="Z9" s="7"/>
      <c r="AA9" s="454">
        <v>3</v>
      </c>
      <c r="AB9" s="454"/>
      <c r="AC9" s="22"/>
      <c r="AD9" s="455">
        <v>1426</v>
      </c>
      <c r="AE9" s="455"/>
      <c r="AF9" s="455"/>
      <c r="AG9" s="455"/>
      <c r="AH9" s="7"/>
      <c r="AI9" s="455">
        <v>1395</v>
      </c>
      <c r="AJ9" s="455"/>
      <c r="AK9" s="455"/>
      <c r="AL9" s="455"/>
      <c r="AM9" s="7"/>
      <c r="AN9" s="451">
        <f>ROUND(((AD9+AI9)-(AD8+AI8))/(AD8+AI8)*100+100,1)</f>
        <v>95.8</v>
      </c>
      <c r="AO9" s="451"/>
      <c r="AP9" s="451"/>
      <c r="AQ9" s="451"/>
      <c r="AR9" s="451"/>
      <c r="AS9" s="7"/>
      <c r="AT9" s="451">
        <f>ROUND((AD9+AI9)/K9,1)</f>
        <v>28.8</v>
      </c>
      <c r="AU9" s="451"/>
      <c r="AV9" s="451"/>
      <c r="AX9" s="451">
        <f>ROUND((AD9+AI9)/(N9+S9),1)</f>
        <v>14</v>
      </c>
      <c r="AY9" s="451"/>
      <c r="AZ9" s="451"/>
      <c r="BA9" s="451"/>
      <c r="BB9" s="7"/>
      <c r="BC9" s="10"/>
    </row>
    <row r="10" spans="1:55" ht="30" customHeight="1" x14ac:dyDescent="0.15">
      <c r="A10" s="5"/>
      <c r="B10" s="5"/>
      <c r="C10" s="5"/>
      <c r="D10" s="5"/>
      <c r="E10" s="394">
        <v>5</v>
      </c>
      <c r="F10" s="394"/>
      <c r="G10" s="456"/>
      <c r="H10" s="33"/>
      <c r="I10" s="5">
        <v>8</v>
      </c>
      <c r="J10" s="5"/>
      <c r="K10" s="457">
        <v>95</v>
      </c>
      <c r="L10" s="457"/>
      <c r="M10" s="457"/>
      <c r="N10" s="457">
        <v>100</v>
      </c>
      <c r="O10" s="457"/>
      <c r="P10" s="457"/>
      <c r="Q10" s="5"/>
      <c r="R10" s="5"/>
      <c r="S10" s="457">
        <v>98</v>
      </c>
      <c r="T10" s="457"/>
      <c r="U10" s="5"/>
      <c r="V10" s="5"/>
      <c r="W10" s="457">
        <v>6</v>
      </c>
      <c r="X10" s="457"/>
      <c r="Y10" s="5"/>
      <c r="Z10" s="5"/>
      <c r="AA10" s="457">
        <v>3</v>
      </c>
      <c r="AB10" s="457"/>
      <c r="AC10" s="23"/>
      <c r="AD10" s="458">
        <v>1358</v>
      </c>
      <c r="AE10" s="458"/>
      <c r="AF10" s="458"/>
      <c r="AG10" s="458"/>
      <c r="AH10" s="5"/>
      <c r="AI10" s="458">
        <v>1395</v>
      </c>
      <c r="AJ10" s="458"/>
      <c r="AK10" s="458"/>
      <c r="AL10" s="458"/>
      <c r="AM10" s="7"/>
      <c r="AN10" s="451">
        <f>ROUND(((AD10+AI10)-(AD9+AI9))/(AD9+AI9)*100+100,1)</f>
        <v>97.6</v>
      </c>
      <c r="AO10" s="451"/>
      <c r="AP10" s="451"/>
      <c r="AQ10" s="451"/>
      <c r="AR10" s="451"/>
      <c r="AS10" s="7"/>
      <c r="AT10" s="451">
        <f>ROUND((AD10+AI10)/K10,1)</f>
        <v>29</v>
      </c>
      <c r="AU10" s="451"/>
      <c r="AV10" s="451"/>
      <c r="AX10" s="451">
        <f>ROUND((AD10+AI10)/(N10+S10),1)</f>
        <v>13.9</v>
      </c>
      <c r="AY10" s="451"/>
      <c r="AZ10" s="451"/>
      <c r="BA10" s="451"/>
      <c r="BB10" s="5"/>
      <c r="BC10" s="10"/>
    </row>
    <row r="11" spans="1:55" ht="6.75" customHeight="1" x14ac:dyDescent="0.15">
      <c r="A11" s="6"/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</row>
    <row r="12" spans="1:55" ht="12" customHeight="1" x14ac:dyDescent="0.15">
      <c r="AP12" s="379" t="s">
        <v>42</v>
      </c>
      <c r="AQ12" s="379"/>
      <c r="AR12" s="379"/>
      <c r="AS12" s="379"/>
      <c r="AT12" s="379"/>
      <c r="AU12" s="379"/>
      <c r="AV12" s="379"/>
      <c r="AW12" s="379"/>
      <c r="AX12" s="379"/>
      <c r="AY12" s="379"/>
      <c r="AZ12" s="379"/>
      <c r="BA12" s="379"/>
      <c r="BB12" s="379"/>
    </row>
    <row r="13" spans="1:55" ht="12" customHeight="1" x14ac:dyDescent="0.15"/>
    <row r="14" spans="1:55" ht="15" customHeight="1" x14ac:dyDescent="0.15">
      <c r="A14" s="3" t="s">
        <v>142</v>
      </c>
    </row>
    <row r="15" spans="1:55" ht="13.5" customHeight="1" x14ac:dyDescent="0.15">
      <c r="AU15" s="379" t="s">
        <v>92</v>
      </c>
      <c r="AV15" s="379"/>
      <c r="AW15" s="379"/>
      <c r="AX15" s="379"/>
      <c r="AY15" s="379"/>
      <c r="AZ15" s="379"/>
      <c r="BA15" s="379"/>
      <c r="BB15" s="379"/>
    </row>
    <row r="16" spans="1:55" ht="6.75" customHeight="1" x14ac:dyDescent="0.15"/>
    <row r="17" spans="1:54" ht="19.5" customHeight="1" x14ac:dyDescent="0.15">
      <c r="A17" s="469" t="s">
        <v>95</v>
      </c>
      <c r="B17" s="469"/>
      <c r="C17" s="469"/>
      <c r="D17" s="469"/>
      <c r="E17" s="469"/>
      <c r="F17" s="470"/>
      <c r="G17" s="380" t="s">
        <v>53</v>
      </c>
      <c r="H17" s="380"/>
      <c r="I17" s="380"/>
      <c r="J17" s="380"/>
      <c r="K17" s="380"/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  <c r="W17" s="380" t="s">
        <v>144</v>
      </c>
      <c r="X17" s="380"/>
      <c r="Y17" s="380"/>
      <c r="Z17" s="380"/>
      <c r="AA17" s="380"/>
      <c r="AB17" s="380"/>
      <c r="AC17" s="380"/>
      <c r="AD17" s="380"/>
      <c r="AE17" s="380"/>
      <c r="AF17" s="380"/>
      <c r="AG17" s="380"/>
      <c r="AH17" s="380"/>
      <c r="AI17" s="380"/>
      <c r="AJ17" s="380"/>
      <c r="AK17" s="380"/>
      <c r="AL17" s="380"/>
      <c r="AM17" s="380" t="s">
        <v>146</v>
      </c>
      <c r="AN17" s="380"/>
      <c r="AO17" s="380"/>
      <c r="AP17" s="380"/>
      <c r="AQ17" s="380"/>
      <c r="AR17" s="380"/>
      <c r="AS17" s="380"/>
      <c r="AT17" s="380"/>
      <c r="AU17" s="380"/>
      <c r="AV17" s="380"/>
      <c r="AW17" s="380"/>
      <c r="AX17" s="380"/>
      <c r="AY17" s="380"/>
      <c r="AZ17" s="380"/>
      <c r="BA17" s="380"/>
      <c r="BB17" s="459"/>
    </row>
    <row r="18" spans="1:54" ht="19.5" customHeight="1" x14ac:dyDescent="0.15">
      <c r="A18" s="471"/>
      <c r="B18" s="471"/>
      <c r="C18" s="471"/>
      <c r="D18" s="471"/>
      <c r="E18" s="471"/>
      <c r="F18" s="472"/>
      <c r="G18" s="400" t="s">
        <v>46</v>
      </c>
      <c r="H18" s="400"/>
      <c r="I18" s="400"/>
      <c r="J18" s="400"/>
      <c r="K18" s="400"/>
      <c r="L18" s="400"/>
      <c r="M18" s="400" t="s">
        <v>58</v>
      </c>
      <c r="N18" s="400"/>
      <c r="O18" s="400"/>
      <c r="P18" s="400"/>
      <c r="Q18" s="400"/>
      <c r="R18" s="400" t="s">
        <v>27</v>
      </c>
      <c r="S18" s="400"/>
      <c r="T18" s="400"/>
      <c r="U18" s="400"/>
      <c r="V18" s="400"/>
      <c r="W18" s="400" t="s">
        <v>46</v>
      </c>
      <c r="X18" s="400"/>
      <c r="Y18" s="400"/>
      <c r="Z18" s="400"/>
      <c r="AA18" s="400"/>
      <c r="AB18" s="400"/>
      <c r="AC18" s="400" t="s">
        <v>58</v>
      </c>
      <c r="AD18" s="400"/>
      <c r="AE18" s="400"/>
      <c r="AF18" s="400"/>
      <c r="AG18" s="400"/>
      <c r="AH18" s="400" t="s">
        <v>27</v>
      </c>
      <c r="AI18" s="400"/>
      <c r="AJ18" s="400"/>
      <c r="AK18" s="400"/>
      <c r="AL18" s="400"/>
      <c r="AM18" s="400" t="s">
        <v>46</v>
      </c>
      <c r="AN18" s="400"/>
      <c r="AO18" s="400"/>
      <c r="AP18" s="400"/>
      <c r="AQ18" s="400"/>
      <c r="AR18" s="400"/>
      <c r="AS18" s="400" t="s">
        <v>58</v>
      </c>
      <c r="AT18" s="400"/>
      <c r="AU18" s="400"/>
      <c r="AV18" s="400"/>
      <c r="AW18" s="400"/>
      <c r="AX18" s="400" t="s">
        <v>27</v>
      </c>
      <c r="AY18" s="400"/>
      <c r="AZ18" s="400"/>
      <c r="BA18" s="400"/>
      <c r="BB18" s="401"/>
    </row>
    <row r="19" spans="1:54" ht="4.5" customHeight="1" x14ac:dyDescent="0.15">
      <c r="F19" s="29"/>
      <c r="G19" s="32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</row>
    <row r="20" spans="1:54" ht="19.5" customHeight="1" x14ac:dyDescent="0.15">
      <c r="A20" s="383" t="s">
        <v>661</v>
      </c>
      <c r="B20" s="383"/>
      <c r="C20" s="383"/>
      <c r="D20" s="383" t="s">
        <v>659</v>
      </c>
      <c r="E20" s="383"/>
      <c r="F20" s="11"/>
      <c r="G20" s="8"/>
      <c r="H20" s="404">
        <v>2916</v>
      </c>
      <c r="I20" s="404"/>
      <c r="J20" s="404"/>
      <c r="K20" s="404"/>
      <c r="L20" s="4"/>
      <c r="M20" s="404">
        <v>1498</v>
      </c>
      <c r="N20" s="404"/>
      <c r="O20" s="404"/>
      <c r="P20" s="404"/>
      <c r="Q20" s="4"/>
      <c r="R20" s="404">
        <v>1418</v>
      </c>
      <c r="S20" s="387"/>
      <c r="T20" s="387"/>
      <c r="U20" s="387"/>
      <c r="V20" s="4"/>
      <c r="W20" s="4"/>
      <c r="X20" s="404">
        <v>578</v>
      </c>
      <c r="Y20" s="404"/>
      <c r="Z20" s="404"/>
      <c r="AA20" s="404"/>
      <c r="AB20" s="4"/>
      <c r="AC20" s="4"/>
      <c r="AD20" s="404">
        <v>286</v>
      </c>
      <c r="AE20" s="404"/>
      <c r="AF20" s="404"/>
      <c r="AG20" s="4"/>
      <c r="AH20" s="4"/>
      <c r="AI20" s="404">
        <v>292</v>
      </c>
      <c r="AJ20" s="404"/>
      <c r="AK20" s="404"/>
      <c r="AL20" s="20"/>
      <c r="AM20" s="4"/>
      <c r="AN20" s="404">
        <v>298</v>
      </c>
      <c r="AO20" s="404"/>
      <c r="AP20" s="404"/>
      <c r="AQ20" s="404"/>
      <c r="AR20" s="4"/>
      <c r="AS20" s="4"/>
      <c r="AT20" s="404">
        <v>147</v>
      </c>
      <c r="AU20" s="404"/>
      <c r="AV20" s="404"/>
      <c r="AW20" s="4"/>
      <c r="AX20" s="4"/>
      <c r="AY20" s="404">
        <v>151</v>
      </c>
      <c r="AZ20" s="404"/>
      <c r="BA20" s="404"/>
      <c r="BB20" s="8"/>
    </row>
    <row r="21" spans="1:54" ht="19.5" customHeight="1" x14ac:dyDescent="0.15">
      <c r="A21" s="393"/>
      <c r="B21" s="393"/>
      <c r="C21" s="393"/>
      <c r="D21" s="383">
        <v>2</v>
      </c>
      <c r="E21" s="383"/>
      <c r="F21" s="11"/>
      <c r="G21" s="8"/>
      <c r="H21" s="404">
        <v>2929</v>
      </c>
      <c r="I21" s="404"/>
      <c r="J21" s="404"/>
      <c r="K21" s="404"/>
      <c r="L21" s="4"/>
      <c r="M21" s="404">
        <v>1517</v>
      </c>
      <c r="N21" s="404"/>
      <c r="O21" s="404"/>
      <c r="P21" s="404"/>
      <c r="Q21" s="4"/>
      <c r="R21" s="404">
        <v>1412</v>
      </c>
      <c r="S21" s="387"/>
      <c r="T21" s="387"/>
      <c r="U21" s="387"/>
      <c r="V21" s="4"/>
      <c r="W21" s="4"/>
      <c r="X21" s="404">
        <v>559</v>
      </c>
      <c r="Y21" s="404"/>
      <c r="Z21" s="404"/>
      <c r="AA21" s="404"/>
      <c r="AB21" s="4"/>
      <c r="AC21" s="4"/>
      <c r="AD21" s="404">
        <v>281</v>
      </c>
      <c r="AE21" s="404"/>
      <c r="AF21" s="404"/>
      <c r="AG21" s="4"/>
      <c r="AH21" s="4"/>
      <c r="AI21" s="404">
        <v>278</v>
      </c>
      <c r="AJ21" s="404"/>
      <c r="AK21" s="404"/>
      <c r="AL21" s="20"/>
      <c r="AM21" s="4"/>
      <c r="AN21" s="404">
        <v>281</v>
      </c>
      <c r="AO21" s="404"/>
      <c r="AP21" s="404"/>
      <c r="AQ21" s="404"/>
      <c r="AR21" s="4"/>
      <c r="AS21" s="4"/>
      <c r="AT21" s="404">
        <v>139</v>
      </c>
      <c r="AU21" s="404"/>
      <c r="AV21" s="404"/>
      <c r="AW21" s="4"/>
      <c r="AX21" s="4"/>
      <c r="AY21" s="404">
        <v>142</v>
      </c>
      <c r="AZ21" s="404"/>
      <c r="BA21" s="404"/>
      <c r="BB21" s="8"/>
    </row>
    <row r="22" spans="1:54" ht="19.5" customHeight="1" x14ac:dyDescent="0.15">
      <c r="A22" s="393"/>
      <c r="B22" s="393"/>
      <c r="C22" s="393"/>
      <c r="D22" s="383">
        <v>3</v>
      </c>
      <c r="E22" s="383"/>
      <c r="F22" s="11"/>
      <c r="G22" s="8"/>
      <c r="H22" s="404">
        <v>2946</v>
      </c>
      <c r="I22" s="404"/>
      <c r="J22" s="404"/>
      <c r="K22" s="404"/>
      <c r="L22" s="4"/>
      <c r="M22" s="404">
        <v>1501</v>
      </c>
      <c r="N22" s="404"/>
      <c r="O22" s="404"/>
      <c r="P22" s="404"/>
      <c r="Q22" s="4"/>
      <c r="R22" s="404">
        <v>1445</v>
      </c>
      <c r="S22" s="387"/>
      <c r="T22" s="387"/>
      <c r="U22" s="387"/>
      <c r="V22" s="4"/>
      <c r="W22" s="4"/>
      <c r="X22" s="404">
        <v>533</v>
      </c>
      <c r="Y22" s="404"/>
      <c r="Z22" s="404"/>
      <c r="AA22" s="404"/>
      <c r="AB22" s="4"/>
      <c r="AC22" s="4"/>
      <c r="AD22" s="404">
        <v>251</v>
      </c>
      <c r="AE22" s="404"/>
      <c r="AF22" s="404"/>
      <c r="AG22" s="4"/>
      <c r="AH22" s="4"/>
      <c r="AI22" s="404">
        <v>282</v>
      </c>
      <c r="AJ22" s="404"/>
      <c r="AK22" s="404"/>
      <c r="AL22" s="20"/>
      <c r="AM22" s="4"/>
      <c r="AN22" s="404">
        <v>268</v>
      </c>
      <c r="AO22" s="404"/>
      <c r="AP22" s="404"/>
      <c r="AQ22" s="404"/>
      <c r="AR22" s="4"/>
      <c r="AS22" s="4"/>
      <c r="AT22" s="404">
        <v>124</v>
      </c>
      <c r="AU22" s="404"/>
      <c r="AV22" s="404"/>
      <c r="AW22" s="4"/>
      <c r="AX22" s="4"/>
      <c r="AY22" s="404">
        <v>144</v>
      </c>
      <c r="AZ22" s="404"/>
      <c r="BA22" s="404"/>
      <c r="BB22" s="8"/>
    </row>
    <row r="23" spans="1:54" ht="19.5" customHeight="1" x14ac:dyDescent="0.15">
      <c r="D23" s="383">
        <v>4</v>
      </c>
      <c r="E23" s="383"/>
      <c r="F23" s="11"/>
      <c r="G23" s="8"/>
      <c r="H23" s="404">
        <v>2821</v>
      </c>
      <c r="I23" s="404"/>
      <c r="J23" s="404"/>
      <c r="K23" s="404"/>
      <c r="L23" s="4"/>
      <c r="M23" s="404">
        <v>1426</v>
      </c>
      <c r="N23" s="404"/>
      <c r="O23" s="404"/>
      <c r="P23" s="404"/>
      <c r="Q23" s="4"/>
      <c r="R23" s="404">
        <v>1395</v>
      </c>
      <c r="S23" s="387"/>
      <c r="T23" s="387"/>
      <c r="U23" s="387"/>
      <c r="V23" s="4"/>
      <c r="W23" s="4"/>
      <c r="X23" s="404">
        <v>538</v>
      </c>
      <c r="Y23" s="404"/>
      <c r="Z23" s="404"/>
      <c r="AA23" s="404"/>
      <c r="AB23" s="4"/>
      <c r="AC23" s="4"/>
      <c r="AD23" s="404">
        <v>274</v>
      </c>
      <c r="AE23" s="404"/>
      <c r="AF23" s="404"/>
      <c r="AG23" s="4"/>
      <c r="AH23" s="4"/>
      <c r="AI23" s="404">
        <v>264</v>
      </c>
      <c r="AJ23" s="404"/>
      <c r="AK23" s="404"/>
      <c r="AL23" s="20"/>
      <c r="AM23" s="4"/>
      <c r="AN23" s="404">
        <v>238</v>
      </c>
      <c r="AO23" s="404"/>
      <c r="AP23" s="404"/>
      <c r="AQ23" s="404"/>
      <c r="AR23" s="4"/>
      <c r="AS23" s="4"/>
      <c r="AT23" s="404">
        <v>99</v>
      </c>
      <c r="AU23" s="404"/>
      <c r="AV23" s="404"/>
      <c r="AW23" s="4"/>
      <c r="AX23" s="4"/>
      <c r="AY23" s="404">
        <v>139</v>
      </c>
      <c r="AZ23" s="404"/>
      <c r="BA23" s="404"/>
      <c r="BB23" s="8"/>
    </row>
    <row r="24" spans="1:54" ht="19.5" customHeight="1" x14ac:dyDescent="0.15">
      <c r="A24" s="269"/>
      <c r="B24" s="299"/>
      <c r="C24" s="299"/>
      <c r="D24" s="460">
        <v>5</v>
      </c>
      <c r="E24" s="460"/>
      <c r="F24" s="300"/>
      <c r="G24" s="301"/>
      <c r="H24" s="461">
        <v>2753</v>
      </c>
      <c r="I24" s="461"/>
      <c r="J24" s="461"/>
      <c r="K24" s="461"/>
      <c r="L24" s="292"/>
      <c r="M24" s="461">
        <v>1361</v>
      </c>
      <c r="N24" s="461"/>
      <c r="O24" s="461"/>
      <c r="P24" s="461"/>
      <c r="Q24" s="292"/>
      <c r="R24" s="461">
        <v>1392</v>
      </c>
      <c r="S24" s="462"/>
      <c r="T24" s="462"/>
      <c r="U24" s="462"/>
      <c r="V24" s="292"/>
      <c r="W24" s="292"/>
      <c r="X24" s="461">
        <v>564</v>
      </c>
      <c r="Y24" s="461"/>
      <c r="Z24" s="461"/>
      <c r="AA24" s="461"/>
      <c r="AB24" s="292"/>
      <c r="AC24" s="292"/>
      <c r="AD24" s="461">
        <v>283</v>
      </c>
      <c r="AE24" s="461"/>
      <c r="AF24" s="461"/>
      <c r="AG24" s="292"/>
      <c r="AH24" s="292"/>
      <c r="AI24" s="461">
        <v>281</v>
      </c>
      <c r="AJ24" s="461"/>
      <c r="AK24" s="461"/>
      <c r="AL24" s="293"/>
      <c r="AM24" s="292"/>
      <c r="AN24" s="461">
        <v>215</v>
      </c>
      <c r="AO24" s="461"/>
      <c r="AP24" s="461"/>
      <c r="AQ24" s="461"/>
      <c r="AR24" s="292"/>
      <c r="AS24" s="292"/>
      <c r="AT24" s="461">
        <v>90</v>
      </c>
      <c r="AU24" s="461"/>
      <c r="AV24" s="461"/>
      <c r="AW24" s="292"/>
      <c r="AX24" s="292"/>
      <c r="AY24" s="461">
        <v>125</v>
      </c>
      <c r="AZ24" s="461"/>
      <c r="BA24" s="461"/>
      <c r="BB24" s="301"/>
    </row>
    <row r="25" spans="1:54" ht="4.5" customHeight="1" x14ac:dyDescent="0.15">
      <c r="A25" s="302"/>
      <c r="B25" s="302"/>
      <c r="C25" s="302"/>
      <c r="D25" s="302"/>
      <c r="E25" s="302"/>
      <c r="F25" s="303"/>
      <c r="G25" s="304"/>
      <c r="H25" s="302"/>
      <c r="I25" s="302"/>
      <c r="J25" s="302"/>
      <c r="K25" s="302"/>
      <c r="L25" s="302"/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2"/>
      <c r="Z25" s="302"/>
      <c r="AA25" s="302"/>
      <c r="AB25" s="302"/>
      <c r="AC25" s="302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  <c r="AW25" s="302"/>
      <c r="AX25" s="302"/>
      <c r="AY25" s="302"/>
      <c r="AZ25" s="302"/>
      <c r="BA25" s="302"/>
      <c r="BB25" s="302"/>
    </row>
    <row r="26" spans="1:54" ht="12" customHeight="1" x14ac:dyDescent="0.15">
      <c r="A26" s="269"/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</row>
    <row r="27" spans="1:54" ht="19.5" customHeight="1" x14ac:dyDescent="0.15">
      <c r="A27" s="485" t="s">
        <v>95</v>
      </c>
      <c r="B27" s="485"/>
      <c r="C27" s="485"/>
      <c r="D27" s="485"/>
      <c r="E27" s="485"/>
      <c r="F27" s="486"/>
      <c r="G27" s="463" t="s">
        <v>147</v>
      </c>
      <c r="H27" s="463"/>
      <c r="I27" s="463"/>
      <c r="J27" s="463"/>
      <c r="K27" s="463"/>
      <c r="L27" s="463"/>
      <c r="M27" s="463"/>
      <c r="N27" s="463"/>
      <c r="O27" s="463"/>
      <c r="P27" s="463"/>
      <c r="Q27" s="463"/>
      <c r="R27" s="463"/>
      <c r="S27" s="463"/>
      <c r="T27" s="463"/>
      <c r="U27" s="463"/>
      <c r="V27" s="463"/>
      <c r="W27" s="463" t="s">
        <v>148</v>
      </c>
      <c r="X27" s="463"/>
      <c r="Y27" s="463"/>
      <c r="Z27" s="463"/>
      <c r="AA27" s="463"/>
      <c r="AB27" s="463"/>
      <c r="AC27" s="463"/>
      <c r="AD27" s="463"/>
      <c r="AE27" s="463"/>
      <c r="AF27" s="463"/>
      <c r="AG27" s="463"/>
      <c r="AH27" s="463"/>
      <c r="AI27" s="463"/>
      <c r="AJ27" s="463"/>
      <c r="AK27" s="463"/>
      <c r="AL27" s="463"/>
      <c r="AM27" s="463" t="s">
        <v>150</v>
      </c>
      <c r="AN27" s="463"/>
      <c r="AO27" s="463"/>
      <c r="AP27" s="463"/>
      <c r="AQ27" s="463"/>
      <c r="AR27" s="463"/>
      <c r="AS27" s="463"/>
      <c r="AT27" s="463"/>
      <c r="AU27" s="463"/>
      <c r="AV27" s="463"/>
      <c r="AW27" s="463"/>
      <c r="AX27" s="463"/>
      <c r="AY27" s="463"/>
      <c r="AZ27" s="463"/>
      <c r="BA27" s="463"/>
      <c r="BB27" s="464"/>
    </row>
    <row r="28" spans="1:54" ht="19.5" customHeight="1" x14ac:dyDescent="0.15">
      <c r="A28" s="487"/>
      <c r="B28" s="487"/>
      <c r="C28" s="487"/>
      <c r="D28" s="487"/>
      <c r="E28" s="487"/>
      <c r="F28" s="488"/>
      <c r="G28" s="465" t="s">
        <v>46</v>
      </c>
      <c r="H28" s="465"/>
      <c r="I28" s="465"/>
      <c r="J28" s="465"/>
      <c r="K28" s="465"/>
      <c r="L28" s="465"/>
      <c r="M28" s="465" t="s">
        <v>58</v>
      </c>
      <c r="N28" s="465"/>
      <c r="O28" s="465"/>
      <c r="P28" s="465"/>
      <c r="Q28" s="465"/>
      <c r="R28" s="465" t="s">
        <v>27</v>
      </c>
      <c r="S28" s="465"/>
      <c r="T28" s="465"/>
      <c r="U28" s="465"/>
      <c r="V28" s="465"/>
      <c r="W28" s="465" t="s">
        <v>46</v>
      </c>
      <c r="X28" s="465"/>
      <c r="Y28" s="465"/>
      <c r="Z28" s="465"/>
      <c r="AA28" s="465"/>
      <c r="AB28" s="465"/>
      <c r="AC28" s="465" t="s">
        <v>58</v>
      </c>
      <c r="AD28" s="465"/>
      <c r="AE28" s="465"/>
      <c r="AF28" s="465"/>
      <c r="AG28" s="465"/>
      <c r="AH28" s="465" t="s">
        <v>27</v>
      </c>
      <c r="AI28" s="465"/>
      <c r="AJ28" s="465"/>
      <c r="AK28" s="465"/>
      <c r="AL28" s="465"/>
      <c r="AM28" s="465" t="s">
        <v>46</v>
      </c>
      <c r="AN28" s="465"/>
      <c r="AO28" s="465"/>
      <c r="AP28" s="465"/>
      <c r="AQ28" s="465"/>
      <c r="AR28" s="465"/>
      <c r="AS28" s="465" t="s">
        <v>58</v>
      </c>
      <c r="AT28" s="465"/>
      <c r="AU28" s="465"/>
      <c r="AV28" s="465"/>
      <c r="AW28" s="465"/>
      <c r="AX28" s="465" t="s">
        <v>27</v>
      </c>
      <c r="AY28" s="465"/>
      <c r="AZ28" s="465"/>
      <c r="BA28" s="465"/>
      <c r="BB28" s="466"/>
    </row>
    <row r="29" spans="1:54" ht="4.5" customHeight="1" x14ac:dyDescent="0.15">
      <c r="A29" s="269"/>
      <c r="B29" s="269"/>
      <c r="C29" s="269"/>
      <c r="D29" s="269"/>
      <c r="E29" s="269"/>
      <c r="F29" s="305"/>
      <c r="G29" s="306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</row>
    <row r="30" spans="1:54" ht="19.5" customHeight="1" x14ac:dyDescent="0.15">
      <c r="A30" s="460" t="s">
        <v>661</v>
      </c>
      <c r="B30" s="460"/>
      <c r="C30" s="460"/>
      <c r="D30" s="460" t="s">
        <v>659</v>
      </c>
      <c r="E30" s="460"/>
      <c r="F30" s="300"/>
      <c r="G30" s="301"/>
      <c r="H30" s="467">
        <v>444</v>
      </c>
      <c r="I30" s="467"/>
      <c r="J30" s="467"/>
      <c r="K30" s="467"/>
      <c r="L30" s="307"/>
      <c r="M30" s="307"/>
      <c r="N30" s="467">
        <v>238</v>
      </c>
      <c r="O30" s="467"/>
      <c r="P30" s="467"/>
      <c r="Q30" s="307"/>
      <c r="R30" s="307"/>
      <c r="S30" s="467">
        <v>206</v>
      </c>
      <c r="T30" s="467"/>
      <c r="U30" s="467"/>
      <c r="V30" s="307"/>
      <c r="W30" s="307"/>
      <c r="X30" s="467">
        <v>250</v>
      </c>
      <c r="Y30" s="467"/>
      <c r="Z30" s="467"/>
      <c r="AA30" s="467"/>
      <c r="AB30" s="307"/>
      <c r="AC30" s="307"/>
      <c r="AD30" s="467">
        <v>150</v>
      </c>
      <c r="AE30" s="467"/>
      <c r="AF30" s="467"/>
      <c r="AG30" s="307"/>
      <c r="AH30" s="307"/>
      <c r="AI30" s="467">
        <v>100</v>
      </c>
      <c r="AJ30" s="467"/>
      <c r="AK30" s="467"/>
      <c r="AL30" s="294"/>
      <c r="AM30" s="307"/>
      <c r="AN30" s="467">
        <v>452</v>
      </c>
      <c r="AO30" s="467"/>
      <c r="AP30" s="467"/>
      <c r="AQ30" s="467"/>
      <c r="AR30" s="307"/>
      <c r="AS30" s="307"/>
      <c r="AT30" s="467">
        <v>216</v>
      </c>
      <c r="AU30" s="467"/>
      <c r="AV30" s="467"/>
      <c r="AW30" s="307"/>
      <c r="AX30" s="307"/>
      <c r="AY30" s="467">
        <v>236</v>
      </c>
      <c r="AZ30" s="467"/>
      <c r="BA30" s="467"/>
      <c r="BB30" s="301"/>
    </row>
    <row r="31" spans="1:54" ht="19.5" customHeight="1" x14ac:dyDescent="0.15">
      <c r="A31" s="468"/>
      <c r="B31" s="468"/>
      <c r="C31" s="468"/>
      <c r="D31" s="460">
        <v>2</v>
      </c>
      <c r="E31" s="460"/>
      <c r="F31" s="300"/>
      <c r="G31" s="301"/>
      <c r="H31" s="467">
        <v>474</v>
      </c>
      <c r="I31" s="467"/>
      <c r="J31" s="467"/>
      <c r="K31" s="467"/>
      <c r="L31" s="307"/>
      <c r="M31" s="307"/>
      <c r="N31" s="467">
        <v>244</v>
      </c>
      <c r="O31" s="467"/>
      <c r="P31" s="467"/>
      <c r="Q31" s="307"/>
      <c r="R31" s="307"/>
      <c r="S31" s="467">
        <v>230</v>
      </c>
      <c r="T31" s="467"/>
      <c r="U31" s="467"/>
      <c r="V31" s="307"/>
      <c r="W31" s="307"/>
      <c r="X31" s="467">
        <v>245</v>
      </c>
      <c r="Y31" s="467"/>
      <c r="Z31" s="467"/>
      <c r="AA31" s="467"/>
      <c r="AB31" s="307"/>
      <c r="AC31" s="307"/>
      <c r="AD31" s="467">
        <v>134</v>
      </c>
      <c r="AE31" s="467"/>
      <c r="AF31" s="467"/>
      <c r="AG31" s="307"/>
      <c r="AH31" s="307"/>
      <c r="AI31" s="467">
        <v>111</v>
      </c>
      <c r="AJ31" s="467"/>
      <c r="AK31" s="467"/>
      <c r="AL31" s="294"/>
      <c r="AM31" s="307"/>
      <c r="AN31" s="467">
        <v>442</v>
      </c>
      <c r="AO31" s="467"/>
      <c r="AP31" s="467"/>
      <c r="AQ31" s="467"/>
      <c r="AR31" s="307"/>
      <c r="AS31" s="307"/>
      <c r="AT31" s="467">
        <v>218</v>
      </c>
      <c r="AU31" s="467"/>
      <c r="AV31" s="467"/>
      <c r="AW31" s="307"/>
      <c r="AX31" s="307"/>
      <c r="AY31" s="467">
        <v>224</v>
      </c>
      <c r="AZ31" s="467"/>
      <c r="BA31" s="467"/>
      <c r="BB31" s="301"/>
    </row>
    <row r="32" spans="1:54" ht="19.5" customHeight="1" x14ac:dyDescent="0.15">
      <c r="A32" s="468"/>
      <c r="B32" s="468"/>
      <c r="C32" s="468"/>
      <c r="D32" s="460">
        <v>3</v>
      </c>
      <c r="E32" s="460"/>
      <c r="F32" s="300"/>
      <c r="G32" s="301"/>
      <c r="H32" s="467">
        <v>466</v>
      </c>
      <c r="I32" s="467"/>
      <c r="J32" s="467"/>
      <c r="K32" s="467"/>
      <c r="L32" s="307"/>
      <c r="M32" s="307"/>
      <c r="N32" s="467">
        <v>227</v>
      </c>
      <c r="O32" s="467"/>
      <c r="P32" s="467"/>
      <c r="Q32" s="307"/>
      <c r="R32" s="307"/>
      <c r="S32" s="467">
        <v>239</v>
      </c>
      <c r="T32" s="467"/>
      <c r="U32" s="467"/>
      <c r="V32" s="307"/>
      <c r="W32" s="307"/>
      <c r="X32" s="467">
        <v>252</v>
      </c>
      <c r="Y32" s="467"/>
      <c r="Z32" s="467"/>
      <c r="AA32" s="467"/>
      <c r="AB32" s="307"/>
      <c r="AC32" s="307"/>
      <c r="AD32" s="467">
        <v>131</v>
      </c>
      <c r="AE32" s="467"/>
      <c r="AF32" s="467"/>
      <c r="AG32" s="307"/>
      <c r="AH32" s="307"/>
      <c r="AI32" s="467">
        <v>121</v>
      </c>
      <c r="AJ32" s="467"/>
      <c r="AK32" s="467"/>
      <c r="AL32" s="294"/>
      <c r="AM32" s="307"/>
      <c r="AN32" s="467">
        <v>454</v>
      </c>
      <c r="AO32" s="467"/>
      <c r="AP32" s="467"/>
      <c r="AQ32" s="467"/>
      <c r="AR32" s="307"/>
      <c r="AS32" s="307"/>
      <c r="AT32" s="467">
        <v>225</v>
      </c>
      <c r="AU32" s="467"/>
      <c r="AV32" s="467"/>
      <c r="AW32" s="307"/>
      <c r="AX32" s="307"/>
      <c r="AY32" s="467">
        <v>229</v>
      </c>
      <c r="AZ32" s="467"/>
      <c r="BA32" s="467"/>
      <c r="BB32" s="301"/>
    </row>
    <row r="33" spans="1:54" ht="19.5" customHeight="1" x14ac:dyDescent="0.15">
      <c r="A33" s="269"/>
      <c r="B33" s="269"/>
      <c r="C33" s="269"/>
      <c r="D33" s="460">
        <v>4</v>
      </c>
      <c r="E33" s="460"/>
      <c r="F33" s="300"/>
      <c r="G33" s="301"/>
      <c r="H33" s="467">
        <v>440</v>
      </c>
      <c r="I33" s="467"/>
      <c r="J33" s="467"/>
      <c r="K33" s="467"/>
      <c r="L33" s="307"/>
      <c r="M33" s="307"/>
      <c r="N33" s="467">
        <v>210</v>
      </c>
      <c r="O33" s="467"/>
      <c r="P33" s="467"/>
      <c r="Q33" s="307"/>
      <c r="R33" s="307"/>
      <c r="S33" s="467">
        <v>230</v>
      </c>
      <c r="T33" s="467"/>
      <c r="U33" s="467"/>
      <c r="V33" s="307"/>
      <c r="W33" s="307"/>
      <c r="X33" s="467">
        <v>237</v>
      </c>
      <c r="Y33" s="467"/>
      <c r="Z33" s="467"/>
      <c r="AA33" s="467"/>
      <c r="AB33" s="307"/>
      <c r="AC33" s="307"/>
      <c r="AD33" s="467">
        <v>115</v>
      </c>
      <c r="AE33" s="467"/>
      <c r="AF33" s="467"/>
      <c r="AG33" s="307"/>
      <c r="AH33" s="307"/>
      <c r="AI33" s="467">
        <v>122</v>
      </c>
      <c r="AJ33" s="467"/>
      <c r="AK33" s="467"/>
      <c r="AL33" s="294"/>
      <c r="AM33" s="307"/>
      <c r="AN33" s="467">
        <v>440</v>
      </c>
      <c r="AO33" s="467"/>
      <c r="AP33" s="467"/>
      <c r="AQ33" s="467"/>
      <c r="AR33" s="307"/>
      <c r="AS33" s="307"/>
      <c r="AT33" s="467">
        <v>222</v>
      </c>
      <c r="AU33" s="467"/>
      <c r="AV33" s="467"/>
      <c r="AW33" s="307"/>
      <c r="AX33" s="307"/>
      <c r="AY33" s="467">
        <v>218</v>
      </c>
      <c r="AZ33" s="467"/>
      <c r="BA33" s="467"/>
      <c r="BB33" s="301"/>
    </row>
    <row r="34" spans="1:54" ht="19.5" customHeight="1" x14ac:dyDescent="0.15">
      <c r="A34" s="269"/>
      <c r="B34" s="299"/>
      <c r="C34" s="299"/>
      <c r="D34" s="460">
        <v>5</v>
      </c>
      <c r="E34" s="460"/>
      <c r="F34" s="300"/>
      <c r="G34" s="301"/>
      <c r="H34" s="461">
        <v>411</v>
      </c>
      <c r="I34" s="461"/>
      <c r="J34" s="461"/>
      <c r="K34" s="461"/>
      <c r="L34" s="292"/>
      <c r="M34" s="292"/>
      <c r="N34" s="461">
        <v>200</v>
      </c>
      <c r="O34" s="461"/>
      <c r="P34" s="461"/>
      <c r="Q34" s="292"/>
      <c r="R34" s="292"/>
      <c r="S34" s="461">
        <v>211</v>
      </c>
      <c r="T34" s="461"/>
      <c r="U34" s="461"/>
      <c r="V34" s="292"/>
      <c r="W34" s="292"/>
      <c r="X34" s="461">
        <v>231</v>
      </c>
      <c r="Y34" s="461"/>
      <c r="Z34" s="461"/>
      <c r="AA34" s="461"/>
      <c r="AB34" s="292"/>
      <c r="AC34" s="292"/>
      <c r="AD34" s="461">
        <v>117</v>
      </c>
      <c r="AE34" s="461"/>
      <c r="AF34" s="461"/>
      <c r="AG34" s="292"/>
      <c r="AH34" s="292"/>
      <c r="AI34" s="461">
        <v>114</v>
      </c>
      <c r="AJ34" s="461"/>
      <c r="AK34" s="461"/>
      <c r="AL34" s="293"/>
      <c r="AM34" s="292"/>
      <c r="AN34" s="461">
        <v>445</v>
      </c>
      <c r="AO34" s="461"/>
      <c r="AP34" s="461"/>
      <c r="AQ34" s="461"/>
      <c r="AR34" s="292"/>
      <c r="AS34" s="292"/>
      <c r="AT34" s="461">
        <v>200</v>
      </c>
      <c r="AU34" s="461"/>
      <c r="AV34" s="461"/>
      <c r="AW34" s="292"/>
      <c r="AX34" s="292"/>
      <c r="AY34" s="461">
        <v>245</v>
      </c>
      <c r="AZ34" s="461"/>
      <c r="BA34" s="461"/>
      <c r="BB34" s="301"/>
    </row>
    <row r="35" spans="1:54" ht="4.5" customHeight="1" x14ac:dyDescent="0.15">
      <c r="A35" s="302"/>
      <c r="B35" s="302"/>
      <c r="C35" s="302"/>
      <c r="D35" s="302"/>
      <c r="E35" s="302"/>
      <c r="F35" s="303"/>
      <c r="G35" s="304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</row>
    <row r="36" spans="1:54" ht="12" customHeight="1" x14ac:dyDescent="0.15">
      <c r="A36" s="269"/>
      <c r="B36" s="308"/>
      <c r="C36" s="308"/>
      <c r="D36" s="308"/>
      <c r="E36" s="308"/>
      <c r="F36" s="269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</row>
    <row r="37" spans="1:54" ht="19.5" customHeight="1" x14ac:dyDescent="0.15">
      <c r="A37" s="485" t="s">
        <v>95</v>
      </c>
      <c r="B37" s="485"/>
      <c r="C37" s="485"/>
      <c r="D37" s="485"/>
      <c r="E37" s="485"/>
      <c r="F37" s="486"/>
      <c r="G37" s="463" t="s">
        <v>83</v>
      </c>
      <c r="H37" s="463"/>
      <c r="I37" s="463"/>
      <c r="J37" s="463"/>
      <c r="K37" s="463"/>
      <c r="L37" s="463"/>
      <c r="M37" s="463"/>
      <c r="N37" s="463"/>
      <c r="O37" s="463"/>
      <c r="P37" s="463"/>
      <c r="Q37" s="463"/>
      <c r="R37" s="463"/>
      <c r="S37" s="463"/>
      <c r="T37" s="463"/>
      <c r="U37" s="463"/>
      <c r="V37" s="463"/>
      <c r="W37" s="463" t="s">
        <v>152</v>
      </c>
      <c r="X37" s="463"/>
      <c r="Y37" s="463"/>
      <c r="Z37" s="463"/>
      <c r="AA37" s="463"/>
      <c r="AB37" s="463"/>
      <c r="AC37" s="463"/>
      <c r="AD37" s="463"/>
      <c r="AE37" s="463"/>
      <c r="AF37" s="463"/>
      <c r="AG37" s="463"/>
      <c r="AH37" s="463"/>
      <c r="AI37" s="463"/>
      <c r="AJ37" s="463"/>
      <c r="AK37" s="463"/>
      <c r="AL37" s="463"/>
      <c r="AM37" s="463" t="s">
        <v>155</v>
      </c>
      <c r="AN37" s="463"/>
      <c r="AO37" s="463"/>
      <c r="AP37" s="463"/>
      <c r="AQ37" s="463"/>
      <c r="AR37" s="463"/>
      <c r="AS37" s="463"/>
      <c r="AT37" s="463"/>
      <c r="AU37" s="463"/>
      <c r="AV37" s="463"/>
      <c r="AW37" s="463"/>
      <c r="AX37" s="463"/>
      <c r="AY37" s="463"/>
      <c r="AZ37" s="463"/>
      <c r="BA37" s="463"/>
      <c r="BB37" s="464"/>
    </row>
    <row r="38" spans="1:54" ht="19.5" customHeight="1" x14ac:dyDescent="0.15">
      <c r="A38" s="487"/>
      <c r="B38" s="487"/>
      <c r="C38" s="487"/>
      <c r="D38" s="487"/>
      <c r="E38" s="487"/>
      <c r="F38" s="488"/>
      <c r="G38" s="465" t="s">
        <v>46</v>
      </c>
      <c r="H38" s="465"/>
      <c r="I38" s="465"/>
      <c r="J38" s="465"/>
      <c r="K38" s="465"/>
      <c r="L38" s="465"/>
      <c r="M38" s="465" t="s">
        <v>58</v>
      </c>
      <c r="N38" s="465"/>
      <c r="O38" s="465"/>
      <c r="P38" s="465"/>
      <c r="Q38" s="465"/>
      <c r="R38" s="465" t="s">
        <v>27</v>
      </c>
      <c r="S38" s="465"/>
      <c r="T38" s="465"/>
      <c r="U38" s="465"/>
      <c r="V38" s="465"/>
      <c r="W38" s="465" t="s">
        <v>46</v>
      </c>
      <c r="X38" s="465"/>
      <c r="Y38" s="465"/>
      <c r="Z38" s="465"/>
      <c r="AA38" s="465"/>
      <c r="AB38" s="465"/>
      <c r="AC38" s="465" t="s">
        <v>58</v>
      </c>
      <c r="AD38" s="465"/>
      <c r="AE38" s="465"/>
      <c r="AF38" s="465"/>
      <c r="AG38" s="465"/>
      <c r="AH38" s="465" t="s">
        <v>27</v>
      </c>
      <c r="AI38" s="465"/>
      <c r="AJ38" s="465"/>
      <c r="AK38" s="465"/>
      <c r="AL38" s="465"/>
      <c r="AM38" s="465" t="s">
        <v>46</v>
      </c>
      <c r="AN38" s="465"/>
      <c r="AO38" s="465"/>
      <c r="AP38" s="465"/>
      <c r="AQ38" s="465"/>
      <c r="AR38" s="465"/>
      <c r="AS38" s="465" t="s">
        <v>58</v>
      </c>
      <c r="AT38" s="465"/>
      <c r="AU38" s="465"/>
      <c r="AV38" s="465"/>
      <c r="AW38" s="465"/>
      <c r="AX38" s="465" t="s">
        <v>27</v>
      </c>
      <c r="AY38" s="465"/>
      <c r="AZ38" s="465"/>
      <c r="BA38" s="465"/>
      <c r="BB38" s="466"/>
    </row>
    <row r="39" spans="1:54" ht="4.5" customHeight="1" x14ac:dyDescent="0.15">
      <c r="A39" s="269"/>
      <c r="B39" s="269"/>
      <c r="C39" s="269"/>
      <c r="D39" s="269"/>
      <c r="E39" s="269"/>
      <c r="F39" s="305"/>
      <c r="G39" s="309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</row>
    <row r="40" spans="1:54" ht="18.75" customHeight="1" x14ac:dyDescent="0.15">
      <c r="A40" s="460" t="s">
        <v>661</v>
      </c>
      <c r="B40" s="460"/>
      <c r="C40" s="460"/>
      <c r="D40" s="460" t="s">
        <v>659</v>
      </c>
      <c r="E40" s="460"/>
      <c r="F40" s="300"/>
      <c r="G40" s="301"/>
      <c r="H40" s="467">
        <v>316</v>
      </c>
      <c r="I40" s="467"/>
      <c r="J40" s="467"/>
      <c r="K40" s="467"/>
      <c r="L40" s="307"/>
      <c r="M40" s="307"/>
      <c r="N40" s="467">
        <v>165</v>
      </c>
      <c r="O40" s="467"/>
      <c r="P40" s="467"/>
      <c r="Q40" s="307"/>
      <c r="R40" s="307"/>
      <c r="S40" s="467">
        <v>151</v>
      </c>
      <c r="T40" s="467"/>
      <c r="U40" s="467"/>
      <c r="V40" s="307"/>
      <c r="W40" s="307"/>
      <c r="X40" s="467">
        <f>SUM(AD40,AI40)</f>
        <v>328</v>
      </c>
      <c r="Y40" s="467"/>
      <c r="Z40" s="467"/>
      <c r="AA40" s="467"/>
      <c r="AB40" s="307"/>
      <c r="AC40" s="307"/>
      <c r="AD40" s="467">
        <v>161</v>
      </c>
      <c r="AE40" s="467"/>
      <c r="AF40" s="467"/>
      <c r="AG40" s="307"/>
      <c r="AH40" s="307"/>
      <c r="AI40" s="467">
        <v>167</v>
      </c>
      <c r="AJ40" s="467"/>
      <c r="AK40" s="467"/>
      <c r="AL40" s="294"/>
      <c r="AM40" s="307"/>
      <c r="AN40" s="467">
        <f>SUM(AT40,AY40)</f>
        <v>250</v>
      </c>
      <c r="AO40" s="467"/>
      <c r="AP40" s="467"/>
      <c r="AQ40" s="467"/>
      <c r="AR40" s="307"/>
      <c r="AS40" s="307"/>
      <c r="AT40" s="467">
        <v>135</v>
      </c>
      <c r="AU40" s="467"/>
      <c r="AV40" s="467"/>
      <c r="AW40" s="307"/>
      <c r="AX40" s="307"/>
      <c r="AY40" s="467">
        <v>115</v>
      </c>
      <c r="AZ40" s="467"/>
      <c r="BA40" s="467"/>
      <c r="BB40" s="301"/>
    </row>
    <row r="41" spans="1:54" ht="18.75" customHeight="1" x14ac:dyDescent="0.15">
      <c r="A41" s="468"/>
      <c r="B41" s="468"/>
      <c r="C41" s="468"/>
      <c r="D41" s="460">
        <v>2</v>
      </c>
      <c r="E41" s="460"/>
      <c r="F41" s="300"/>
      <c r="G41" s="301"/>
      <c r="H41" s="467">
        <v>319</v>
      </c>
      <c r="I41" s="467"/>
      <c r="J41" s="467"/>
      <c r="K41" s="467"/>
      <c r="L41" s="307"/>
      <c r="M41" s="307"/>
      <c r="N41" s="467">
        <v>162</v>
      </c>
      <c r="O41" s="467"/>
      <c r="P41" s="467"/>
      <c r="Q41" s="307"/>
      <c r="R41" s="307"/>
      <c r="S41" s="467">
        <v>157</v>
      </c>
      <c r="T41" s="467"/>
      <c r="U41" s="467"/>
      <c r="V41" s="307"/>
      <c r="W41" s="307"/>
      <c r="X41" s="467">
        <f>SUM(AD41,AI41)</f>
        <v>341</v>
      </c>
      <c r="Y41" s="467"/>
      <c r="Z41" s="467"/>
      <c r="AA41" s="467"/>
      <c r="AB41" s="307"/>
      <c r="AC41" s="307"/>
      <c r="AD41" s="467">
        <v>182</v>
      </c>
      <c r="AE41" s="467"/>
      <c r="AF41" s="467"/>
      <c r="AG41" s="307"/>
      <c r="AH41" s="307"/>
      <c r="AI41" s="467">
        <v>159</v>
      </c>
      <c r="AJ41" s="467"/>
      <c r="AK41" s="467"/>
      <c r="AL41" s="294"/>
      <c r="AM41" s="307"/>
      <c r="AN41" s="467">
        <f>SUM(AT41,AY41)</f>
        <v>268</v>
      </c>
      <c r="AO41" s="467"/>
      <c r="AP41" s="467"/>
      <c r="AQ41" s="467"/>
      <c r="AR41" s="307"/>
      <c r="AS41" s="307"/>
      <c r="AT41" s="467">
        <v>157</v>
      </c>
      <c r="AU41" s="467"/>
      <c r="AV41" s="467"/>
      <c r="AW41" s="307"/>
      <c r="AX41" s="307"/>
      <c r="AY41" s="467">
        <v>111</v>
      </c>
      <c r="AZ41" s="467"/>
      <c r="BA41" s="467"/>
      <c r="BB41" s="301"/>
    </row>
    <row r="42" spans="1:54" ht="18" customHeight="1" x14ac:dyDescent="0.15">
      <c r="A42" s="468"/>
      <c r="B42" s="468"/>
      <c r="C42" s="468"/>
      <c r="D42" s="460">
        <v>3</v>
      </c>
      <c r="E42" s="460"/>
      <c r="F42" s="300"/>
      <c r="G42" s="301"/>
      <c r="H42" s="467">
        <v>325</v>
      </c>
      <c r="I42" s="467"/>
      <c r="J42" s="467"/>
      <c r="K42" s="467"/>
      <c r="L42" s="307"/>
      <c r="M42" s="307"/>
      <c r="N42" s="467">
        <v>167</v>
      </c>
      <c r="O42" s="467"/>
      <c r="P42" s="467"/>
      <c r="Q42" s="307"/>
      <c r="R42" s="307"/>
      <c r="S42" s="467">
        <v>158</v>
      </c>
      <c r="T42" s="467"/>
      <c r="U42" s="467"/>
      <c r="V42" s="307"/>
      <c r="W42" s="307"/>
      <c r="X42" s="467">
        <f>SUM(AD42,AI42)</f>
        <v>372</v>
      </c>
      <c r="Y42" s="467"/>
      <c r="Z42" s="467"/>
      <c r="AA42" s="467"/>
      <c r="AB42" s="307"/>
      <c r="AC42" s="307"/>
      <c r="AD42" s="467">
        <v>210</v>
      </c>
      <c r="AE42" s="467"/>
      <c r="AF42" s="467"/>
      <c r="AG42" s="307"/>
      <c r="AH42" s="307"/>
      <c r="AI42" s="467">
        <v>162</v>
      </c>
      <c r="AJ42" s="467"/>
      <c r="AK42" s="467"/>
      <c r="AL42" s="294"/>
      <c r="AM42" s="307"/>
      <c r="AN42" s="467">
        <f>SUM(AT42,AY42)</f>
        <v>276</v>
      </c>
      <c r="AO42" s="467"/>
      <c r="AP42" s="467"/>
      <c r="AQ42" s="467"/>
      <c r="AR42" s="307"/>
      <c r="AS42" s="307"/>
      <c r="AT42" s="467">
        <v>166</v>
      </c>
      <c r="AU42" s="467"/>
      <c r="AV42" s="467"/>
      <c r="AW42" s="307"/>
      <c r="AX42" s="307"/>
      <c r="AY42" s="467">
        <v>110</v>
      </c>
      <c r="AZ42" s="467"/>
      <c r="BA42" s="467"/>
      <c r="BB42" s="301"/>
    </row>
    <row r="43" spans="1:54" ht="18" customHeight="1" x14ac:dyDescent="0.15">
      <c r="A43" s="269"/>
      <c r="B43" s="269"/>
      <c r="C43" s="269"/>
      <c r="D43" s="460">
        <v>4</v>
      </c>
      <c r="E43" s="460"/>
      <c r="F43" s="300"/>
      <c r="G43" s="301"/>
      <c r="H43" s="467">
        <v>305</v>
      </c>
      <c r="I43" s="467"/>
      <c r="J43" s="467"/>
      <c r="K43" s="467"/>
      <c r="L43" s="307"/>
      <c r="M43" s="307"/>
      <c r="N43" s="467">
        <v>155</v>
      </c>
      <c r="O43" s="467"/>
      <c r="P43" s="467"/>
      <c r="Q43" s="307"/>
      <c r="R43" s="307"/>
      <c r="S43" s="467">
        <v>150</v>
      </c>
      <c r="T43" s="467"/>
      <c r="U43" s="467"/>
      <c r="V43" s="307"/>
      <c r="W43" s="307"/>
      <c r="X43" s="467">
        <v>355</v>
      </c>
      <c r="Y43" s="467"/>
      <c r="Z43" s="467"/>
      <c r="AA43" s="467"/>
      <c r="AB43" s="307"/>
      <c r="AC43" s="307"/>
      <c r="AD43" s="467">
        <v>197</v>
      </c>
      <c r="AE43" s="467"/>
      <c r="AF43" s="467"/>
      <c r="AG43" s="307"/>
      <c r="AH43" s="307"/>
      <c r="AI43" s="467">
        <v>158</v>
      </c>
      <c r="AJ43" s="467"/>
      <c r="AK43" s="467"/>
      <c r="AL43" s="294"/>
      <c r="AM43" s="307"/>
      <c r="AN43" s="467">
        <v>268</v>
      </c>
      <c r="AO43" s="467"/>
      <c r="AP43" s="467"/>
      <c r="AQ43" s="467"/>
      <c r="AR43" s="307"/>
      <c r="AS43" s="307"/>
      <c r="AT43" s="467">
        <v>154</v>
      </c>
      <c r="AU43" s="467"/>
      <c r="AV43" s="467"/>
      <c r="AW43" s="307"/>
      <c r="AX43" s="307"/>
      <c r="AY43" s="467">
        <v>114</v>
      </c>
      <c r="AZ43" s="467"/>
      <c r="BA43" s="467"/>
      <c r="BB43" s="301"/>
    </row>
    <row r="44" spans="1:54" ht="18" customHeight="1" x14ac:dyDescent="0.15">
      <c r="A44" s="269"/>
      <c r="B44" s="299"/>
      <c r="C44" s="299"/>
      <c r="D44" s="460">
        <v>5</v>
      </c>
      <c r="E44" s="460"/>
      <c r="F44" s="300"/>
      <c r="G44" s="301"/>
      <c r="H44" s="461">
        <v>307</v>
      </c>
      <c r="I44" s="461"/>
      <c r="J44" s="461"/>
      <c r="K44" s="461"/>
      <c r="L44" s="292"/>
      <c r="M44" s="292"/>
      <c r="N44" s="461">
        <v>155</v>
      </c>
      <c r="O44" s="461"/>
      <c r="P44" s="461"/>
      <c r="Q44" s="292"/>
      <c r="R44" s="292"/>
      <c r="S44" s="461">
        <v>152</v>
      </c>
      <c r="T44" s="461"/>
      <c r="U44" s="461"/>
      <c r="V44" s="292"/>
      <c r="W44" s="292"/>
      <c r="X44" s="461">
        <v>340</v>
      </c>
      <c r="Y44" s="461"/>
      <c r="Z44" s="461"/>
      <c r="AA44" s="461"/>
      <c r="AB44" s="292"/>
      <c r="AC44" s="292"/>
      <c r="AD44" s="461">
        <v>183</v>
      </c>
      <c r="AE44" s="461"/>
      <c r="AF44" s="461"/>
      <c r="AG44" s="292"/>
      <c r="AH44" s="292"/>
      <c r="AI44" s="461">
        <v>157</v>
      </c>
      <c r="AJ44" s="461"/>
      <c r="AK44" s="461"/>
      <c r="AL44" s="293"/>
      <c r="AM44" s="292"/>
      <c r="AN44" s="461">
        <v>240</v>
      </c>
      <c r="AO44" s="461"/>
      <c r="AP44" s="461"/>
      <c r="AQ44" s="461"/>
      <c r="AR44" s="292"/>
      <c r="AS44" s="292"/>
      <c r="AT44" s="461">
        <v>133</v>
      </c>
      <c r="AU44" s="461"/>
      <c r="AV44" s="461"/>
      <c r="AW44" s="292"/>
      <c r="AX44" s="292"/>
      <c r="AY44" s="461">
        <v>107</v>
      </c>
      <c r="AZ44" s="461"/>
      <c r="BA44" s="461"/>
      <c r="BB44" s="301"/>
    </row>
    <row r="45" spans="1:54" ht="4.5" customHeight="1" x14ac:dyDescent="0.15">
      <c r="A45" s="5"/>
      <c r="B45" s="5"/>
      <c r="C45" s="5"/>
      <c r="D45" s="5"/>
      <c r="E45" s="5"/>
      <c r="F45" s="12"/>
      <c r="G45" s="35"/>
    </row>
    <row r="46" spans="1:54" ht="6.75" customHeight="1" x14ac:dyDescent="0.15">
      <c r="A46" s="6"/>
      <c r="B46" s="6"/>
      <c r="C46" s="6"/>
      <c r="D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</row>
    <row r="47" spans="1:54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P47" s="387" t="s">
        <v>19</v>
      </c>
      <c r="AQ47" s="387"/>
      <c r="AR47" s="387"/>
      <c r="AS47" s="387"/>
      <c r="AT47" s="387"/>
      <c r="AU47" s="387"/>
      <c r="AV47" s="387"/>
      <c r="AW47" s="387"/>
      <c r="AX47" s="387"/>
      <c r="AY47" s="387"/>
      <c r="AZ47" s="387"/>
      <c r="BA47" s="387"/>
      <c r="BB47" s="387"/>
    </row>
  </sheetData>
  <mergeCells count="274">
    <mergeCell ref="AY44:BA44"/>
    <mergeCell ref="AP47:BB47"/>
    <mergeCell ref="A4:G5"/>
    <mergeCell ref="H4:J5"/>
    <mergeCell ref="K4:M5"/>
    <mergeCell ref="AN4:AR5"/>
    <mergeCell ref="AS4:AW5"/>
    <mergeCell ref="AX4:BB5"/>
    <mergeCell ref="A17:F18"/>
    <mergeCell ref="A27:F28"/>
    <mergeCell ref="A37:F38"/>
    <mergeCell ref="D44:E44"/>
    <mergeCell ref="H44:K44"/>
    <mergeCell ref="N44:P44"/>
    <mergeCell ref="S44:U44"/>
    <mergeCell ref="X44:AA44"/>
    <mergeCell ref="AD44:AF44"/>
    <mergeCell ref="AI44:AK44"/>
    <mergeCell ref="AN44:AQ44"/>
    <mergeCell ref="AT44:AV44"/>
    <mergeCell ref="AT42:AV42"/>
    <mergeCell ref="AY42:BA42"/>
    <mergeCell ref="D43:E43"/>
    <mergeCell ref="H43:K43"/>
    <mergeCell ref="N43:P43"/>
    <mergeCell ref="S43:U43"/>
    <mergeCell ref="X43:AA43"/>
    <mergeCell ref="AD43:AF43"/>
    <mergeCell ref="AI43:AK43"/>
    <mergeCell ref="AN43:AQ43"/>
    <mergeCell ref="AT43:AV43"/>
    <mergeCell ref="AY43:BA43"/>
    <mergeCell ref="A42:C42"/>
    <mergeCell ref="D42:E42"/>
    <mergeCell ref="H42:K42"/>
    <mergeCell ref="N42:P42"/>
    <mergeCell ref="S42:U42"/>
    <mergeCell ref="X42:AA42"/>
    <mergeCell ref="AD42:AF42"/>
    <mergeCell ref="AI42:AK42"/>
    <mergeCell ref="AN42:AQ42"/>
    <mergeCell ref="AT40:AV40"/>
    <mergeCell ref="AY40:BA40"/>
    <mergeCell ref="A41:C41"/>
    <mergeCell ref="D41:E41"/>
    <mergeCell ref="H41:K41"/>
    <mergeCell ref="N41:P41"/>
    <mergeCell ref="S41:U41"/>
    <mergeCell ref="X41:AA41"/>
    <mergeCell ref="AD41:AF41"/>
    <mergeCell ref="AI41:AK41"/>
    <mergeCell ref="AN41:AQ41"/>
    <mergeCell ref="AT41:AV41"/>
    <mergeCell ref="AY41:BA41"/>
    <mergeCell ref="A40:C40"/>
    <mergeCell ref="D40:E40"/>
    <mergeCell ref="H40:K40"/>
    <mergeCell ref="N40:P40"/>
    <mergeCell ref="S40:U40"/>
    <mergeCell ref="X40:AA40"/>
    <mergeCell ref="AD40:AF40"/>
    <mergeCell ref="AI40:AK40"/>
    <mergeCell ref="AN40:AQ40"/>
    <mergeCell ref="AY34:BA34"/>
    <mergeCell ref="G37:V37"/>
    <mergeCell ref="W37:AL37"/>
    <mergeCell ref="AM37:BB37"/>
    <mergeCell ref="G38:L38"/>
    <mergeCell ref="M38:Q38"/>
    <mergeCell ref="R38:V38"/>
    <mergeCell ref="W38:AB38"/>
    <mergeCell ref="AC38:AG38"/>
    <mergeCell ref="AH38:AL38"/>
    <mergeCell ref="AM38:AR38"/>
    <mergeCell ref="AS38:AW38"/>
    <mergeCell ref="AX38:BB38"/>
    <mergeCell ref="D34:E34"/>
    <mergeCell ref="H34:K34"/>
    <mergeCell ref="N34:P34"/>
    <mergeCell ref="S34:U34"/>
    <mergeCell ref="X34:AA34"/>
    <mergeCell ref="AD34:AF34"/>
    <mergeCell ref="AI34:AK34"/>
    <mergeCell ref="AN34:AQ34"/>
    <mergeCell ref="AT34:AV34"/>
    <mergeCell ref="AT32:AV32"/>
    <mergeCell ref="AY32:BA32"/>
    <mergeCell ref="D33:E33"/>
    <mergeCell ref="H33:K33"/>
    <mergeCell ref="N33:P33"/>
    <mergeCell ref="S33:U33"/>
    <mergeCell ref="X33:AA33"/>
    <mergeCell ref="AD33:AF33"/>
    <mergeCell ref="AI33:AK33"/>
    <mergeCell ref="AN33:AQ33"/>
    <mergeCell ref="AT33:AV33"/>
    <mergeCell ref="AY33:BA33"/>
    <mergeCell ref="A32:C32"/>
    <mergeCell ref="D32:E32"/>
    <mergeCell ref="H32:K32"/>
    <mergeCell ref="N32:P32"/>
    <mergeCell ref="S32:U32"/>
    <mergeCell ref="X32:AA32"/>
    <mergeCell ref="AD32:AF32"/>
    <mergeCell ref="AI32:AK32"/>
    <mergeCell ref="AN32:AQ32"/>
    <mergeCell ref="AT30:AV30"/>
    <mergeCell ref="AY30:BA30"/>
    <mergeCell ref="A31:C31"/>
    <mergeCell ref="D31:E31"/>
    <mergeCell ref="H31:K31"/>
    <mergeCell ref="N31:P31"/>
    <mergeCell ref="S31:U31"/>
    <mergeCell ref="X31:AA31"/>
    <mergeCell ref="AD31:AF31"/>
    <mergeCell ref="AI31:AK31"/>
    <mergeCell ref="AN31:AQ31"/>
    <mergeCell ref="AT31:AV31"/>
    <mergeCell ref="AY31:BA31"/>
    <mergeCell ref="A30:C30"/>
    <mergeCell ref="D30:E30"/>
    <mergeCell ref="H30:K30"/>
    <mergeCell ref="N30:P30"/>
    <mergeCell ref="S30:U30"/>
    <mergeCell ref="X30:AA30"/>
    <mergeCell ref="AD30:AF30"/>
    <mergeCell ref="AI30:AK30"/>
    <mergeCell ref="AN30:AQ30"/>
    <mergeCell ref="AY24:BA24"/>
    <mergeCell ref="G27:V27"/>
    <mergeCell ref="W27:AL27"/>
    <mergeCell ref="AM27:BB27"/>
    <mergeCell ref="G28:L28"/>
    <mergeCell ref="M28:Q28"/>
    <mergeCell ref="R28:V28"/>
    <mergeCell ref="W28:AB28"/>
    <mergeCell ref="AC28:AG28"/>
    <mergeCell ref="AH28:AL28"/>
    <mergeCell ref="AM28:AR28"/>
    <mergeCell ref="AS28:AW28"/>
    <mergeCell ref="AX28:BB28"/>
    <mergeCell ref="D24:E24"/>
    <mergeCell ref="H24:K24"/>
    <mergeCell ref="M24:P24"/>
    <mergeCell ref="R24:U24"/>
    <mergeCell ref="X24:AA24"/>
    <mergeCell ref="AD24:AF24"/>
    <mergeCell ref="AI24:AK24"/>
    <mergeCell ref="AN24:AQ24"/>
    <mergeCell ref="AT24:AV24"/>
    <mergeCell ref="AT22:AV22"/>
    <mergeCell ref="AY22:BA22"/>
    <mergeCell ref="D23:E23"/>
    <mergeCell ref="H23:K23"/>
    <mergeCell ref="M23:P23"/>
    <mergeCell ref="R23:U23"/>
    <mergeCell ref="X23:AA23"/>
    <mergeCell ref="AD23:AF23"/>
    <mergeCell ref="AI23:AK23"/>
    <mergeCell ref="AN23:AQ23"/>
    <mergeCell ref="AT23:AV23"/>
    <mergeCell ref="AY23:BA23"/>
    <mergeCell ref="A22:C22"/>
    <mergeCell ref="D22:E22"/>
    <mergeCell ref="H22:K22"/>
    <mergeCell ref="M22:P22"/>
    <mergeCell ref="R22:U22"/>
    <mergeCell ref="X22:AA22"/>
    <mergeCell ref="AD22:AF22"/>
    <mergeCell ref="AI22:AK22"/>
    <mergeCell ref="AN22:AQ22"/>
    <mergeCell ref="AI10:AL10"/>
    <mergeCell ref="AT20:AV20"/>
    <mergeCell ref="AY20:BA20"/>
    <mergeCell ref="A21:C21"/>
    <mergeCell ref="D21:E21"/>
    <mergeCell ref="H21:K21"/>
    <mergeCell ref="M21:P21"/>
    <mergeCell ref="R21:U21"/>
    <mergeCell ref="X21:AA21"/>
    <mergeCell ref="AD21:AF21"/>
    <mergeCell ref="AI21:AK21"/>
    <mergeCell ref="AN21:AQ21"/>
    <mergeCell ref="AT21:AV21"/>
    <mergeCell ref="AY21:BA21"/>
    <mergeCell ref="A20:C20"/>
    <mergeCell ref="D20:E20"/>
    <mergeCell ref="H20:K20"/>
    <mergeCell ref="M20:P20"/>
    <mergeCell ref="R20:U20"/>
    <mergeCell ref="X20:AA20"/>
    <mergeCell ref="AD20:AF20"/>
    <mergeCell ref="AI20:AK20"/>
    <mergeCell ref="AN20:AQ20"/>
    <mergeCell ref="AP12:BB12"/>
    <mergeCell ref="AU15:BB15"/>
    <mergeCell ref="G17:V17"/>
    <mergeCell ref="W17:AL17"/>
    <mergeCell ref="AM17:BB17"/>
    <mergeCell ref="G18:L18"/>
    <mergeCell ref="M18:Q18"/>
    <mergeCell ref="R18:V18"/>
    <mergeCell ref="W18:AB18"/>
    <mergeCell ref="AC18:AG18"/>
    <mergeCell ref="AH18:AL18"/>
    <mergeCell ref="AM18:AR18"/>
    <mergeCell ref="AS18:AW18"/>
    <mergeCell ref="AX18:BB18"/>
    <mergeCell ref="AN10:AR10"/>
    <mergeCell ref="AN8:AR8"/>
    <mergeCell ref="AT8:AV8"/>
    <mergeCell ref="AX8:BA8"/>
    <mergeCell ref="E9:G9"/>
    <mergeCell ref="K9:M9"/>
    <mergeCell ref="N9:P9"/>
    <mergeCell ref="S9:T9"/>
    <mergeCell ref="W9:X9"/>
    <mergeCell ref="AA9:AB9"/>
    <mergeCell ref="AD9:AG9"/>
    <mergeCell ref="AI9:AL9"/>
    <mergeCell ref="AN9:AR9"/>
    <mergeCell ref="AT9:AV9"/>
    <mergeCell ref="AX9:BA9"/>
    <mergeCell ref="AT10:AV10"/>
    <mergeCell ref="AX10:BA10"/>
    <mergeCell ref="E10:G10"/>
    <mergeCell ref="K10:M10"/>
    <mergeCell ref="N10:P10"/>
    <mergeCell ref="S10:T10"/>
    <mergeCell ref="W10:X10"/>
    <mergeCell ref="AA10:AB10"/>
    <mergeCell ref="AD10:AG10"/>
    <mergeCell ref="A8:D8"/>
    <mergeCell ref="E8:G8"/>
    <mergeCell ref="K8:M8"/>
    <mergeCell ref="N8:P8"/>
    <mergeCell ref="S8:T8"/>
    <mergeCell ref="W8:X8"/>
    <mergeCell ref="AA8:AB8"/>
    <mergeCell ref="AD8:AG8"/>
    <mergeCell ref="AI8:AL8"/>
    <mergeCell ref="AN6:AR6"/>
    <mergeCell ref="AT6:AV6"/>
    <mergeCell ref="AX6:BA6"/>
    <mergeCell ref="A7:D7"/>
    <mergeCell ref="E7:G7"/>
    <mergeCell ref="K7:M7"/>
    <mergeCell ref="N7:P7"/>
    <mergeCell ref="S7:T7"/>
    <mergeCell ref="W7:X7"/>
    <mergeCell ref="AA7:AB7"/>
    <mergeCell ref="AD7:AG7"/>
    <mergeCell ref="AI7:AL7"/>
    <mergeCell ref="AN7:AR7"/>
    <mergeCell ref="AT7:AV7"/>
    <mergeCell ref="AX7:BA7"/>
    <mergeCell ref="A6:D6"/>
    <mergeCell ref="E6:G6"/>
    <mergeCell ref="K6:M6"/>
    <mergeCell ref="N6:P6"/>
    <mergeCell ref="S6:T6"/>
    <mergeCell ref="W6:X6"/>
    <mergeCell ref="AA6:AB6"/>
    <mergeCell ref="AD6:AG6"/>
    <mergeCell ref="AI6:AL6"/>
    <mergeCell ref="N4:U4"/>
    <mergeCell ref="V4:AC4"/>
    <mergeCell ref="AD4:AM4"/>
    <mergeCell ref="N5:Q5"/>
    <mergeCell ref="R5:U5"/>
    <mergeCell ref="V5:Y5"/>
    <mergeCell ref="Z5:AC5"/>
    <mergeCell ref="AD5:AH5"/>
    <mergeCell ref="AI5:AM5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O43"/>
  <sheetViews>
    <sheetView view="pageBreakPreview" topLeftCell="A22" zoomScaleSheetLayoutView="100" workbookViewId="0">
      <selection activeCell="AJ51" sqref="AJ51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58" width="1.625" style="2" customWidth="1"/>
    <col min="59" max="59" width="9" style="2" bestFit="1"/>
    <col min="60" max="16384" width="9" style="2"/>
  </cols>
  <sheetData>
    <row r="1" spans="1:67" ht="15" customHeight="1" x14ac:dyDescent="0.15">
      <c r="A1" s="3" t="s">
        <v>156</v>
      </c>
    </row>
    <row r="2" spans="1:67" x14ac:dyDescent="0.15">
      <c r="AT2" s="379" t="s">
        <v>92</v>
      </c>
      <c r="AU2" s="379"/>
      <c r="AV2" s="379"/>
      <c r="AW2" s="379"/>
      <c r="AX2" s="379"/>
      <c r="AY2" s="379"/>
      <c r="AZ2" s="379"/>
      <c r="BA2" s="379"/>
    </row>
    <row r="3" spans="1:67" ht="5.25" customHeight="1" x14ac:dyDescent="0.15"/>
    <row r="4" spans="1:67" ht="13.5" customHeight="1" x14ac:dyDescent="0.15">
      <c r="A4" s="469" t="s">
        <v>133</v>
      </c>
      <c r="B4" s="469"/>
      <c r="C4" s="469"/>
      <c r="D4" s="469"/>
      <c r="E4" s="469"/>
      <c r="F4" s="469"/>
      <c r="G4" s="469"/>
      <c r="H4" s="469"/>
      <c r="I4" s="493" t="s">
        <v>157</v>
      </c>
      <c r="J4" s="469"/>
      <c r="K4" s="469"/>
      <c r="L4" s="469"/>
      <c r="M4" s="469"/>
      <c r="N4" s="470"/>
      <c r="O4" s="480" t="s">
        <v>158</v>
      </c>
      <c r="P4" s="495"/>
      <c r="Q4" s="495"/>
      <c r="R4" s="495"/>
      <c r="S4" s="495"/>
      <c r="T4" s="495"/>
      <c r="U4" s="45"/>
      <c r="V4" s="46"/>
      <c r="W4" s="46"/>
      <c r="X4" s="46"/>
      <c r="Y4" s="46"/>
      <c r="Z4" s="497" t="s">
        <v>159</v>
      </c>
      <c r="AA4" s="498"/>
      <c r="AB4" s="498"/>
      <c r="AC4" s="498"/>
      <c r="AD4" s="499"/>
      <c r="AE4" s="497" t="s">
        <v>93</v>
      </c>
      <c r="AF4" s="498"/>
      <c r="AG4" s="498"/>
      <c r="AH4" s="498"/>
      <c r="AI4" s="499"/>
      <c r="AJ4" s="493" t="s">
        <v>50</v>
      </c>
      <c r="AK4" s="469"/>
      <c r="AL4" s="469"/>
      <c r="AM4" s="469"/>
      <c r="AN4" s="469"/>
      <c r="AO4" s="470"/>
      <c r="AP4" s="497" t="s">
        <v>162</v>
      </c>
      <c r="AQ4" s="480"/>
      <c r="AR4" s="480"/>
      <c r="AS4" s="480"/>
      <c r="AT4" s="480"/>
      <c r="AU4" s="481"/>
      <c r="AV4" s="480" t="s">
        <v>90</v>
      </c>
      <c r="AW4" s="480"/>
      <c r="AX4" s="480"/>
      <c r="AY4" s="480"/>
      <c r="AZ4" s="480"/>
      <c r="BA4" s="480"/>
    </row>
    <row r="5" spans="1:67" ht="24.75" customHeight="1" x14ac:dyDescent="0.15">
      <c r="A5" s="471"/>
      <c r="B5" s="471"/>
      <c r="C5" s="471"/>
      <c r="D5" s="471"/>
      <c r="E5" s="471"/>
      <c r="F5" s="471"/>
      <c r="G5" s="471"/>
      <c r="H5" s="471"/>
      <c r="I5" s="494"/>
      <c r="J5" s="471"/>
      <c r="K5" s="471"/>
      <c r="L5" s="471"/>
      <c r="M5" s="471"/>
      <c r="N5" s="472"/>
      <c r="O5" s="496"/>
      <c r="P5" s="496"/>
      <c r="Q5" s="496"/>
      <c r="R5" s="496"/>
      <c r="S5" s="496"/>
      <c r="T5" s="496"/>
      <c r="U5" s="401" t="s">
        <v>165</v>
      </c>
      <c r="V5" s="402"/>
      <c r="W5" s="402"/>
      <c r="X5" s="402"/>
      <c r="Y5" s="403"/>
      <c r="Z5" s="500"/>
      <c r="AA5" s="501"/>
      <c r="AB5" s="501"/>
      <c r="AC5" s="501"/>
      <c r="AD5" s="502"/>
      <c r="AE5" s="500"/>
      <c r="AF5" s="501"/>
      <c r="AG5" s="501"/>
      <c r="AH5" s="501"/>
      <c r="AI5" s="502"/>
      <c r="AJ5" s="494"/>
      <c r="AK5" s="471"/>
      <c r="AL5" s="471"/>
      <c r="AM5" s="471"/>
      <c r="AN5" s="471"/>
      <c r="AO5" s="472"/>
      <c r="AP5" s="482"/>
      <c r="AQ5" s="483"/>
      <c r="AR5" s="483"/>
      <c r="AS5" s="483"/>
      <c r="AT5" s="483"/>
      <c r="AU5" s="484"/>
      <c r="AV5" s="483"/>
      <c r="AW5" s="483"/>
      <c r="AX5" s="483"/>
      <c r="AY5" s="483"/>
      <c r="AZ5" s="483"/>
      <c r="BA5" s="483"/>
    </row>
    <row r="6" spans="1:67" ht="26.1" customHeight="1" x14ac:dyDescent="0.15">
      <c r="A6" s="489" t="s">
        <v>661</v>
      </c>
      <c r="B6" s="489"/>
      <c r="C6" s="489"/>
      <c r="D6" s="489"/>
      <c r="E6" s="490" t="s">
        <v>659</v>
      </c>
      <c r="F6" s="490"/>
      <c r="G6" s="490"/>
      <c r="H6" s="40"/>
      <c r="I6" s="491">
        <v>978</v>
      </c>
      <c r="J6" s="404"/>
      <c r="K6" s="404"/>
      <c r="L6" s="404"/>
      <c r="M6" s="404"/>
      <c r="N6" s="22"/>
      <c r="O6" s="7"/>
      <c r="P6" s="404">
        <v>970</v>
      </c>
      <c r="Q6" s="404"/>
      <c r="R6" s="404"/>
      <c r="S6" s="404"/>
      <c r="T6" s="22"/>
      <c r="U6" s="7"/>
      <c r="V6" s="492">
        <f>ROUND(P6/I6*100,1)</f>
        <v>99.2</v>
      </c>
      <c r="W6" s="492"/>
      <c r="X6" s="492"/>
      <c r="Y6" s="492"/>
      <c r="Z6" s="8"/>
      <c r="AA6" s="383" t="s">
        <v>424</v>
      </c>
      <c r="AB6" s="383"/>
      <c r="AC6" s="383"/>
      <c r="AD6" s="7"/>
      <c r="AE6" s="22"/>
      <c r="AF6" s="385" t="s">
        <v>424</v>
      </c>
      <c r="AG6" s="385"/>
      <c r="AH6" s="385"/>
      <c r="AI6" s="7"/>
      <c r="AJ6" s="7"/>
      <c r="AK6" s="383">
        <v>1</v>
      </c>
      <c r="AL6" s="383"/>
      <c r="AM6" s="383"/>
      <c r="AN6" s="383"/>
      <c r="AO6" s="26"/>
      <c r="AP6" s="7"/>
      <c r="AQ6" s="385" t="s">
        <v>424</v>
      </c>
      <c r="AR6" s="385"/>
      <c r="AS6" s="385"/>
      <c r="AT6" s="385"/>
      <c r="AU6" s="26"/>
      <c r="AV6" s="7"/>
      <c r="AW6" s="404">
        <v>7</v>
      </c>
      <c r="AX6" s="404"/>
      <c r="AY6" s="404"/>
      <c r="AZ6" s="52"/>
      <c r="BA6" s="7"/>
    </row>
    <row r="7" spans="1:67" ht="26.1" customHeight="1" x14ac:dyDescent="0.15">
      <c r="A7" s="490"/>
      <c r="B7" s="490"/>
      <c r="C7" s="490"/>
      <c r="D7" s="490"/>
      <c r="E7" s="490">
        <v>2</v>
      </c>
      <c r="F7" s="490"/>
      <c r="G7" s="490"/>
      <c r="H7" s="41"/>
      <c r="I7" s="491">
        <v>970</v>
      </c>
      <c r="J7" s="404"/>
      <c r="K7" s="404"/>
      <c r="L7" s="404"/>
      <c r="M7" s="404"/>
      <c r="N7" s="22"/>
      <c r="O7" s="7"/>
      <c r="P7" s="404">
        <v>965</v>
      </c>
      <c r="Q7" s="404"/>
      <c r="R7" s="404"/>
      <c r="S7" s="404"/>
      <c r="T7" s="22"/>
      <c r="U7" s="7"/>
      <c r="V7" s="492">
        <f>ROUND(P7/I7*100,1)</f>
        <v>99.5</v>
      </c>
      <c r="W7" s="492"/>
      <c r="X7" s="492"/>
      <c r="Y7" s="492"/>
      <c r="Z7" s="8"/>
      <c r="AA7" s="383">
        <v>1</v>
      </c>
      <c r="AB7" s="383"/>
      <c r="AC7" s="383"/>
      <c r="AD7" s="7"/>
      <c r="AE7" s="22"/>
      <c r="AF7" s="385" t="s">
        <v>424</v>
      </c>
      <c r="AG7" s="385"/>
      <c r="AH7" s="385"/>
      <c r="AI7" s="7"/>
      <c r="AJ7" s="7"/>
      <c r="AK7" s="383" t="s">
        <v>424</v>
      </c>
      <c r="AL7" s="383"/>
      <c r="AM7" s="383"/>
      <c r="AN7" s="383"/>
      <c r="AO7" s="26"/>
      <c r="AP7" s="7"/>
      <c r="AQ7" s="383">
        <v>1</v>
      </c>
      <c r="AR7" s="383"/>
      <c r="AS7" s="383"/>
      <c r="AT7" s="383"/>
      <c r="AU7" s="26"/>
      <c r="AV7" s="7"/>
      <c r="AW7" s="404">
        <v>3</v>
      </c>
      <c r="AX7" s="404"/>
      <c r="AY7" s="404"/>
      <c r="AZ7" s="22"/>
      <c r="BA7" s="7"/>
      <c r="BB7" s="7"/>
    </row>
    <row r="8" spans="1:67" ht="26.1" customHeight="1" x14ac:dyDescent="0.15">
      <c r="A8" s="490"/>
      <c r="B8" s="490"/>
      <c r="C8" s="490"/>
      <c r="D8" s="490"/>
      <c r="E8" s="490">
        <v>3</v>
      </c>
      <c r="F8" s="490"/>
      <c r="G8" s="490"/>
      <c r="H8" s="40"/>
      <c r="I8" s="491">
        <v>937</v>
      </c>
      <c r="J8" s="404"/>
      <c r="K8" s="404"/>
      <c r="L8" s="404"/>
      <c r="M8" s="404"/>
      <c r="N8" s="22"/>
      <c r="O8" s="7"/>
      <c r="P8" s="404">
        <v>930</v>
      </c>
      <c r="Q8" s="404"/>
      <c r="R8" s="404"/>
      <c r="S8" s="404"/>
      <c r="T8" s="22"/>
      <c r="U8" s="7"/>
      <c r="V8" s="492">
        <f>ROUND(P8/I8*100,1)</f>
        <v>99.3</v>
      </c>
      <c r="W8" s="492"/>
      <c r="X8" s="492"/>
      <c r="Y8" s="492"/>
      <c r="Z8" s="8"/>
      <c r="AA8" s="383">
        <v>3</v>
      </c>
      <c r="AB8" s="383"/>
      <c r="AC8" s="383"/>
      <c r="AD8" s="7"/>
      <c r="AE8" s="22"/>
      <c r="AF8" s="385" t="s">
        <v>424</v>
      </c>
      <c r="AG8" s="385"/>
      <c r="AH8" s="385"/>
      <c r="AI8" s="7"/>
      <c r="AJ8" s="7"/>
      <c r="AK8" s="383">
        <v>1</v>
      </c>
      <c r="AL8" s="383"/>
      <c r="AM8" s="383"/>
      <c r="AN8" s="383"/>
      <c r="AO8" s="26"/>
      <c r="AP8" s="7"/>
      <c r="AQ8" s="383" t="s">
        <v>424</v>
      </c>
      <c r="AR8" s="383"/>
      <c r="AS8" s="383"/>
      <c r="AT8" s="383"/>
      <c r="AU8" s="26"/>
      <c r="AV8" s="7"/>
      <c r="AW8" s="404">
        <v>3</v>
      </c>
      <c r="AX8" s="404"/>
      <c r="AY8" s="404"/>
      <c r="AZ8" s="22"/>
      <c r="BA8" s="7"/>
      <c r="BB8" s="7"/>
    </row>
    <row r="9" spans="1:67" ht="26.1" customHeight="1" x14ac:dyDescent="0.15">
      <c r="E9" s="490">
        <v>4</v>
      </c>
      <c r="F9" s="490"/>
      <c r="G9" s="490"/>
      <c r="H9" s="41"/>
      <c r="I9" s="491">
        <v>1013</v>
      </c>
      <c r="J9" s="404"/>
      <c r="K9" s="404"/>
      <c r="L9" s="404"/>
      <c r="M9" s="404"/>
      <c r="N9" s="22"/>
      <c r="O9" s="7"/>
      <c r="P9" s="404">
        <v>1007</v>
      </c>
      <c r="Q9" s="404"/>
      <c r="R9" s="404"/>
      <c r="S9" s="404"/>
      <c r="T9" s="22"/>
      <c r="U9" s="7"/>
      <c r="V9" s="492">
        <f>ROUND(P9/I9*100,1)</f>
        <v>99.4</v>
      </c>
      <c r="W9" s="492"/>
      <c r="X9" s="492"/>
      <c r="Y9" s="492"/>
      <c r="Z9" s="8"/>
      <c r="AA9" s="383" t="s">
        <v>424</v>
      </c>
      <c r="AB9" s="383"/>
      <c r="AC9" s="383"/>
      <c r="AD9" s="7"/>
      <c r="AE9" s="22"/>
      <c r="AF9" s="383" t="s">
        <v>424</v>
      </c>
      <c r="AG9" s="383"/>
      <c r="AH9" s="383"/>
      <c r="AI9" s="7"/>
      <c r="AJ9" s="7"/>
      <c r="AK9" s="383">
        <v>1</v>
      </c>
      <c r="AL9" s="383"/>
      <c r="AM9" s="383"/>
      <c r="AN9" s="383"/>
      <c r="AO9" s="26"/>
      <c r="AP9" s="7"/>
      <c r="AQ9" s="383" t="s">
        <v>424</v>
      </c>
      <c r="AR9" s="383"/>
      <c r="AS9" s="383"/>
      <c r="AT9" s="383"/>
      <c r="AU9" s="26"/>
      <c r="AV9" s="7"/>
      <c r="AW9" s="404">
        <v>5</v>
      </c>
      <c r="AX9" s="404"/>
      <c r="AY9" s="404"/>
      <c r="AZ9" s="22"/>
      <c r="BA9" s="7"/>
      <c r="BB9" s="7"/>
    </row>
    <row r="10" spans="1:67" ht="26.1" customHeight="1" x14ac:dyDescent="0.15">
      <c r="A10" s="37"/>
      <c r="B10" s="37"/>
      <c r="C10" s="37"/>
      <c r="D10" s="37"/>
      <c r="E10" s="490">
        <v>5</v>
      </c>
      <c r="F10" s="490"/>
      <c r="G10" s="490"/>
      <c r="H10" s="40"/>
      <c r="I10" s="491">
        <v>987</v>
      </c>
      <c r="J10" s="404"/>
      <c r="K10" s="404"/>
      <c r="L10" s="404"/>
      <c r="M10" s="404"/>
      <c r="N10" s="22"/>
      <c r="O10" s="7"/>
      <c r="P10" s="404">
        <v>982</v>
      </c>
      <c r="Q10" s="404"/>
      <c r="R10" s="404"/>
      <c r="S10" s="404"/>
      <c r="T10" s="22"/>
      <c r="U10" s="7"/>
      <c r="V10" s="492">
        <f>ROUND(P10/I10*100,1)</f>
        <v>99.5</v>
      </c>
      <c r="W10" s="492"/>
      <c r="X10" s="492"/>
      <c r="Y10" s="492"/>
      <c r="Z10" s="8"/>
      <c r="AA10" s="383">
        <v>1</v>
      </c>
      <c r="AB10" s="383"/>
      <c r="AC10" s="383"/>
      <c r="AD10" s="7"/>
      <c r="AE10" s="22"/>
      <c r="AF10" s="383" t="s">
        <v>424</v>
      </c>
      <c r="AG10" s="383"/>
      <c r="AH10" s="383"/>
      <c r="AI10" s="7"/>
      <c r="AJ10" s="7"/>
      <c r="AK10" s="383" t="s">
        <v>424</v>
      </c>
      <c r="AL10" s="383"/>
      <c r="AM10" s="383"/>
      <c r="AN10" s="383"/>
      <c r="AO10" s="26"/>
      <c r="AP10" s="7"/>
      <c r="AQ10" s="383" t="s">
        <v>424</v>
      </c>
      <c r="AR10" s="383"/>
      <c r="AS10" s="383"/>
      <c r="AT10" s="383"/>
      <c r="AU10" s="26"/>
      <c r="AV10" s="7"/>
      <c r="AW10" s="404">
        <v>4</v>
      </c>
      <c r="AX10" s="404"/>
      <c r="AY10" s="404"/>
      <c r="AZ10" s="22"/>
      <c r="BA10" s="7"/>
      <c r="BB10" s="7"/>
    </row>
    <row r="11" spans="1:67" ht="5.25" customHeight="1" x14ac:dyDescent="0.15">
      <c r="A11" s="38"/>
      <c r="B11" s="38"/>
      <c r="C11" s="38"/>
      <c r="D11" s="38"/>
      <c r="E11" s="39"/>
      <c r="F11" s="39"/>
      <c r="G11" s="39"/>
      <c r="H11" s="42"/>
      <c r="I11" s="28"/>
      <c r="J11" s="18"/>
      <c r="K11" s="18"/>
      <c r="L11" s="18"/>
      <c r="M11" s="18"/>
      <c r="N11" s="23"/>
      <c r="O11" s="5"/>
      <c r="P11" s="18"/>
      <c r="Q11" s="18"/>
      <c r="R11" s="18"/>
      <c r="S11" s="18"/>
      <c r="T11" s="23"/>
      <c r="U11" s="5"/>
      <c r="V11" s="47"/>
      <c r="W11" s="47"/>
      <c r="X11" s="47"/>
      <c r="Y11" s="47"/>
      <c r="Z11" s="9"/>
      <c r="AA11" s="9"/>
      <c r="AB11" s="9"/>
      <c r="AC11" s="9"/>
      <c r="AD11" s="5"/>
      <c r="AE11" s="23"/>
      <c r="AF11" s="18"/>
      <c r="AG11" s="18"/>
      <c r="AH11" s="18"/>
      <c r="AI11" s="5"/>
      <c r="AJ11" s="5"/>
      <c r="AK11" s="9"/>
      <c r="AL11" s="9"/>
      <c r="AM11" s="9"/>
      <c r="AN11" s="9"/>
      <c r="AO11" s="27"/>
      <c r="AP11" s="5"/>
      <c r="AQ11" s="9"/>
      <c r="AR11" s="9"/>
      <c r="AS11" s="9"/>
      <c r="AT11" s="9"/>
      <c r="AU11" s="27"/>
      <c r="AV11" s="5"/>
      <c r="AW11" s="21"/>
      <c r="AX11" s="21"/>
      <c r="AY11" s="21"/>
      <c r="AZ11" s="23"/>
      <c r="BA11" s="5"/>
      <c r="BB11" s="7"/>
    </row>
    <row r="12" spans="1:67" ht="5.25" customHeight="1" x14ac:dyDescent="0.1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67" ht="12" customHeight="1" x14ac:dyDescent="0.15">
      <c r="AQ13" s="379" t="s">
        <v>42</v>
      </c>
      <c r="AR13" s="379"/>
      <c r="AS13" s="379"/>
      <c r="AT13" s="379"/>
      <c r="AU13" s="379"/>
      <c r="AV13" s="379"/>
      <c r="AW13" s="379"/>
      <c r="AX13" s="379"/>
      <c r="AY13" s="379"/>
      <c r="AZ13" s="379"/>
      <c r="BA13" s="379"/>
    </row>
    <row r="14" spans="1:67" ht="12" customHeight="1" x14ac:dyDescent="0.15"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O14" s="54"/>
    </row>
    <row r="15" spans="1:67" ht="20.25" customHeight="1" x14ac:dyDescent="0.15"/>
    <row r="16" spans="1:67" ht="14.25" x14ac:dyDescent="0.15">
      <c r="A16" s="3" t="s">
        <v>170</v>
      </c>
    </row>
    <row r="17" spans="1:56" x14ac:dyDescent="0.15">
      <c r="AS17" s="379" t="s">
        <v>14</v>
      </c>
      <c r="AT17" s="379"/>
      <c r="AU17" s="379"/>
      <c r="AV17" s="379"/>
      <c r="AW17" s="379"/>
      <c r="AX17" s="379"/>
      <c r="AY17" s="379"/>
      <c r="AZ17" s="379"/>
      <c r="BA17" s="379"/>
    </row>
    <row r="18" spans="1:56" ht="5.45" customHeight="1" x14ac:dyDescent="0.15"/>
    <row r="19" spans="1:56" ht="14.1" customHeight="1" x14ac:dyDescent="0.15">
      <c r="A19" s="469" t="s">
        <v>95</v>
      </c>
      <c r="B19" s="469"/>
      <c r="C19" s="469"/>
      <c r="D19" s="469"/>
      <c r="E19" s="469"/>
      <c r="F19" s="469"/>
      <c r="G19" s="469"/>
      <c r="H19" s="470"/>
      <c r="I19" s="469" t="s">
        <v>126</v>
      </c>
      <c r="J19" s="469"/>
      <c r="K19" s="469"/>
      <c r="L19" s="469"/>
      <c r="M19" s="469"/>
      <c r="N19" s="469"/>
      <c r="O19" s="470"/>
      <c r="P19" s="397" t="s">
        <v>173</v>
      </c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  <c r="AC19" s="399"/>
      <c r="AD19" s="459" t="s">
        <v>131</v>
      </c>
      <c r="AE19" s="503"/>
      <c r="AF19" s="503"/>
      <c r="AG19" s="503"/>
      <c r="AH19" s="503"/>
      <c r="AI19" s="503"/>
      <c r="AJ19" s="503"/>
      <c r="AK19" s="503"/>
      <c r="AL19" s="503"/>
      <c r="AM19" s="503"/>
      <c r="AN19" s="503"/>
      <c r="AO19" s="503"/>
      <c r="AP19" s="503"/>
      <c r="AQ19" s="503"/>
      <c r="AR19" s="503"/>
      <c r="AS19" s="412"/>
      <c r="AT19" s="49"/>
      <c r="AU19" s="506" t="s">
        <v>175</v>
      </c>
      <c r="AV19" s="507"/>
      <c r="AW19" s="507"/>
      <c r="AX19" s="507"/>
      <c r="AY19" s="507"/>
      <c r="AZ19" s="507"/>
      <c r="BA19" s="51"/>
    </row>
    <row r="20" spans="1:56" ht="14.1" customHeight="1" x14ac:dyDescent="0.15">
      <c r="A20" s="471"/>
      <c r="B20" s="471"/>
      <c r="C20" s="471"/>
      <c r="D20" s="471"/>
      <c r="E20" s="471"/>
      <c r="F20" s="471"/>
      <c r="G20" s="471"/>
      <c r="H20" s="472"/>
      <c r="I20" s="471"/>
      <c r="J20" s="471"/>
      <c r="K20" s="471"/>
      <c r="L20" s="471"/>
      <c r="M20" s="471"/>
      <c r="N20" s="471"/>
      <c r="O20" s="472"/>
      <c r="P20" s="401" t="s">
        <v>177</v>
      </c>
      <c r="Q20" s="402"/>
      <c r="R20" s="402"/>
      <c r="S20" s="402"/>
      <c r="T20" s="402"/>
      <c r="U20" s="402"/>
      <c r="V20" s="403"/>
      <c r="W20" s="401" t="s">
        <v>180</v>
      </c>
      <c r="X20" s="402"/>
      <c r="Y20" s="402"/>
      <c r="Z20" s="402"/>
      <c r="AA20" s="402"/>
      <c r="AB20" s="402"/>
      <c r="AC20" s="403"/>
      <c r="AD20" s="504" t="s">
        <v>177</v>
      </c>
      <c r="AE20" s="505"/>
      <c r="AF20" s="505"/>
      <c r="AG20" s="505"/>
      <c r="AH20" s="505"/>
      <c r="AI20" s="505"/>
      <c r="AJ20" s="505"/>
      <c r="AK20" s="413"/>
      <c r="AL20" s="504" t="s">
        <v>180</v>
      </c>
      <c r="AM20" s="505"/>
      <c r="AN20" s="505"/>
      <c r="AO20" s="505"/>
      <c r="AP20" s="505"/>
      <c r="AQ20" s="505"/>
      <c r="AR20" s="505"/>
      <c r="AS20" s="413"/>
      <c r="AT20" s="50"/>
      <c r="AU20" s="508"/>
      <c r="AV20" s="508"/>
      <c r="AW20" s="508"/>
      <c r="AX20" s="508"/>
      <c r="AY20" s="508"/>
      <c r="AZ20" s="508"/>
      <c r="BA20" s="53"/>
    </row>
    <row r="21" spans="1:56" ht="26.1" customHeight="1" x14ac:dyDescent="0.15">
      <c r="A21" s="489" t="s">
        <v>661</v>
      </c>
      <c r="B21" s="489"/>
      <c r="C21" s="489"/>
      <c r="D21" s="489"/>
      <c r="E21" s="490" t="s">
        <v>659</v>
      </c>
      <c r="F21" s="490"/>
      <c r="G21" s="490"/>
      <c r="H21" s="40"/>
      <c r="I21" s="35"/>
      <c r="J21" s="7"/>
      <c r="K21" s="383">
        <v>3</v>
      </c>
      <c r="L21" s="383"/>
      <c r="M21" s="383"/>
      <c r="N21" s="4"/>
      <c r="O21" s="4"/>
      <c r="P21" s="4"/>
      <c r="Q21" s="387">
        <v>90</v>
      </c>
      <c r="R21" s="387"/>
      <c r="S21" s="387"/>
      <c r="T21" s="4"/>
      <c r="U21" s="4"/>
      <c r="V21" s="20"/>
      <c r="W21" s="20"/>
      <c r="X21" s="20"/>
      <c r="Y21" s="385">
        <v>52</v>
      </c>
      <c r="Z21" s="385"/>
      <c r="AA21" s="20"/>
      <c r="AB21" s="20"/>
      <c r="AC21" s="20"/>
      <c r="AD21" s="20"/>
      <c r="AE21" s="20"/>
      <c r="AF21" s="385">
        <v>1417</v>
      </c>
      <c r="AG21" s="385"/>
      <c r="AH21" s="385"/>
      <c r="AI21" s="385"/>
      <c r="AJ21" s="4"/>
      <c r="AK21" s="4"/>
      <c r="AL21" s="4"/>
      <c r="AM21" s="4"/>
      <c r="AN21" s="404">
        <v>424</v>
      </c>
      <c r="AO21" s="404"/>
      <c r="AP21" s="404"/>
      <c r="AQ21" s="20"/>
      <c r="AR21" s="4"/>
      <c r="AS21" s="4"/>
      <c r="AT21" s="4"/>
      <c r="AU21" s="4"/>
      <c r="AV21" s="386">
        <v>98.4</v>
      </c>
      <c r="AW21" s="386"/>
      <c r="AX21" s="386"/>
      <c r="AY21" s="386"/>
      <c r="AZ21" s="7"/>
      <c r="BA21" s="7"/>
      <c r="BB21" s="7"/>
      <c r="BC21" s="7"/>
      <c r="BD21" s="7"/>
    </row>
    <row r="22" spans="1:56" ht="26.1" customHeight="1" x14ac:dyDescent="0.15">
      <c r="A22" s="490"/>
      <c r="B22" s="490"/>
      <c r="C22" s="490"/>
      <c r="D22" s="490"/>
      <c r="E22" s="490">
        <v>2</v>
      </c>
      <c r="F22" s="490"/>
      <c r="G22" s="490"/>
      <c r="H22" s="41"/>
      <c r="I22" s="35"/>
      <c r="J22" s="7"/>
      <c r="K22" s="383">
        <v>3</v>
      </c>
      <c r="L22" s="383"/>
      <c r="M22" s="383"/>
      <c r="N22" s="4"/>
      <c r="O22" s="4"/>
      <c r="P22" s="4"/>
      <c r="Q22" s="387">
        <v>86</v>
      </c>
      <c r="R22" s="387"/>
      <c r="S22" s="387"/>
      <c r="T22" s="8"/>
      <c r="U22" s="8"/>
      <c r="V22" s="17"/>
      <c r="W22" s="17"/>
      <c r="X22" s="17"/>
      <c r="Y22" s="385">
        <v>54</v>
      </c>
      <c r="Z22" s="385"/>
      <c r="AA22" s="17"/>
      <c r="AB22" s="17"/>
      <c r="AC22" s="17"/>
      <c r="AD22" s="17"/>
      <c r="AE22" s="17"/>
      <c r="AF22" s="385">
        <v>1381</v>
      </c>
      <c r="AG22" s="385"/>
      <c r="AH22" s="385"/>
      <c r="AI22" s="385"/>
      <c r="AJ22" s="8"/>
      <c r="AK22" s="8"/>
      <c r="AL22" s="8"/>
      <c r="AM22" s="8"/>
      <c r="AN22" s="404">
        <v>420</v>
      </c>
      <c r="AO22" s="404"/>
      <c r="AP22" s="404"/>
      <c r="AQ22" s="20"/>
      <c r="AR22" s="4"/>
      <c r="AS22" s="4"/>
      <c r="AT22" s="4"/>
      <c r="AU22" s="4"/>
      <c r="AV22" s="386">
        <f>ROUND(((AF22+AN22)-(AF21+AN21))/(AF21+AN21)*100+100,1)</f>
        <v>97.8</v>
      </c>
      <c r="AW22" s="386"/>
      <c r="AX22" s="386"/>
      <c r="AY22" s="386"/>
      <c r="AZ22" s="7"/>
      <c r="BA22" s="7"/>
      <c r="BB22" s="7"/>
      <c r="BC22" s="7"/>
      <c r="BD22" s="7"/>
    </row>
    <row r="23" spans="1:56" ht="26.1" customHeight="1" x14ac:dyDescent="0.15">
      <c r="A23" s="490"/>
      <c r="B23" s="490"/>
      <c r="C23" s="490"/>
      <c r="D23" s="490"/>
      <c r="E23" s="490">
        <v>3</v>
      </c>
      <c r="F23" s="490"/>
      <c r="G23" s="490"/>
      <c r="H23" s="40"/>
      <c r="I23" s="35"/>
      <c r="J23" s="7"/>
      <c r="K23" s="383">
        <v>3</v>
      </c>
      <c r="L23" s="383"/>
      <c r="M23" s="383"/>
      <c r="N23" s="4"/>
      <c r="O23" s="4"/>
      <c r="P23" s="4"/>
      <c r="Q23" s="387">
        <v>87</v>
      </c>
      <c r="R23" s="387"/>
      <c r="S23" s="387"/>
      <c r="T23" s="8"/>
      <c r="U23" s="8"/>
      <c r="V23" s="17"/>
      <c r="W23" s="17"/>
      <c r="X23" s="17"/>
      <c r="Y23" s="385">
        <v>56</v>
      </c>
      <c r="Z23" s="385"/>
      <c r="AA23" s="17"/>
      <c r="AB23" s="17"/>
      <c r="AC23" s="17"/>
      <c r="AD23" s="17"/>
      <c r="AE23" s="17"/>
      <c r="AF23" s="385">
        <v>1330</v>
      </c>
      <c r="AG23" s="385"/>
      <c r="AH23" s="385"/>
      <c r="AI23" s="385"/>
      <c r="AJ23" s="8"/>
      <c r="AK23" s="8"/>
      <c r="AL23" s="8"/>
      <c r="AM23" s="8"/>
      <c r="AN23" s="404">
        <v>465</v>
      </c>
      <c r="AO23" s="404"/>
      <c r="AP23" s="404"/>
      <c r="AQ23" s="20"/>
      <c r="AR23" s="4"/>
      <c r="AS23" s="4"/>
      <c r="AT23" s="4"/>
      <c r="AU23" s="4"/>
      <c r="AV23" s="386">
        <f>ROUND(((AF23+AN23)-(AF22+AN22))/(AF22+AN22)*100+100,1)</f>
        <v>99.7</v>
      </c>
      <c r="AW23" s="386"/>
      <c r="AX23" s="386"/>
      <c r="AY23" s="386"/>
      <c r="AZ23" s="7"/>
      <c r="BA23" s="7"/>
      <c r="BB23" s="7"/>
      <c r="BC23" s="7"/>
      <c r="BD23" s="7"/>
    </row>
    <row r="24" spans="1:56" ht="26.1" customHeight="1" x14ac:dyDescent="0.15">
      <c r="E24" s="490">
        <v>4</v>
      </c>
      <c r="F24" s="490"/>
      <c r="G24" s="490"/>
      <c r="H24" s="41"/>
      <c r="I24" s="35"/>
      <c r="J24" s="7"/>
      <c r="K24" s="383">
        <v>3</v>
      </c>
      <c r="L24" s="383"/>
      <c r="M24" s="383"/>
      <c r="N24" s="4"/>
      <c r="O24" s="4"/>
      <c r="P24" s="4"/>
      <c r="Q24" s="387">
        <v>89</v>
      </c>
      <c r="R24" s="387"/>
      <c r="S24" s="387"/>
      <c r="T24" s="8"/>
      <c r="U24" s="8"/>
      <c r="V24" s="17"/>
      <c r="W24" s="17"/>
      <c r="X24" s="17"/>
      <c r="Y24" s="385">
        <v>55</v>
      </c>
      <c r="Z24" s="385"/>
      <c r="AA24" s="17"/>
      <c r="AB24" s="17"/>
      <c r="AC24" s="17"/>
      <c r="AD24" s="17"/>
      <c r="AE24" s="17"/>
      <c r="AF24" s="385">
        <v>1254</v>
      </c>
      <c r="AG24" s="385"/>
      <c r="AH24" s="385"/>
      <c r="AI24" s="385"/>
      <c r="AJ24" s="8"/>
      <c r="AK24" s="8"/>
      <c r="AL24" s="8"/>
      <c r="AM24" s="8"/>
      <c r="AN24" s="404">
        <v>504</v>
      </c>
      <c r="AO24" s="404"/>
      <c r="AP24" s="404"/>
      <c r="AQ24" s="20"/>
      <c r="AR24" s="4"/>
      <c r="AS24" s="4"/>
      <c r="AT24" s="4"/>
      <c r="AU24" s="4"/>
      <c r="AV24" s="386">
        <f>ROUND(((AF24+AN24)-(AF23+AN23))/(AF23+AN23)*100+100,1)</f>
        <v>97.9</v>
      </c>
      <c r="AW24" s="386"/>
      <c r="AX24" s="386"/>
      <c r="AY24" s="386"/>
      <c r="AZ24" s="7"/>
      <c r="BA24" s="7"/>
      <c r="BB24" s="7"/>
      <c r="BC24" s="7"/>
      <c r="BD24" s="7"/>
    </row>
    <row r="25" spans="1:56" ht="26.1" customHeight="1" x14ac:dyDescent="0.15">
      <c r="A25" s="37"/>
      <c r="B25" s="37"/>
      <c r="C25" s="37"/>
      <c r="D25" s="37"/>
      <c r="E25" s="490">
        <v>5</v>
      </c>
      <c r="F25" s="490"/>
      <c r="G25" s="490"/>
      <c r="H25" s="40"/>
      <c r="I25" s="35"/>
      <c r="J25" s="7"/>
      <c r="K25" s="383">
        <v>3</v>
      </c>
      <c r="L25" s="383"/>
      <c r="M25" s="383"/>
      <c r="N25" s="4"/>
      <c r="O25" s="4"/>
      <c r="P25" s="4"/>
      <c r="Q25" s="387">
        <v>85</v>
      </c>
      <c r="R25" s="387"/>
      <c r="S25" s="387"/>
      <c r="T25" s="8"/>
      <c r="U25" s="8"/>
      <c r="V25" s="17"/>
      <c r="W25" s="17"/>
      <c r="X25" s="17"/>
      <c r="Y25" s="385">
        <v>56</v>
      </c>
      <c r="Z25" s="385"/>
      <c r="AA25" s="17"/>
      <c r="AB25" s="17"/>
      <c r="AC25" s="17"/>
      <c r="AD25" s="17"/>
      <c r="AE25" s="17"/>
      <c r="AF25" s="385">
        <v>1218</v>
      </c>
      <c r="AG25" s="385"/>
      <c r="AH25" s="385"/>
      <c r="AI25" s="385"/>
      <c r="AJ25" s="8"/>
      <c r="AK25" s="8"/>
      <c r="AL25" s="8"/>
      <c r="AM25" s="8"/>
      <c r="AN25" s="404">
        <v>490</v>
      </c>
      <c r="AO25" s="404"/>
      <c r="AP25" s="404"/>
      <c r="AQ25" s="20"/>
      <c r="AR25" s="4"/>
      <c r="AS25" s="4"/>
      <c r="AT25" s="4"/>
      <c r="AU25" s="4"/>
      <c r="AV25" s="386">
        <f>ROUND(((AF25+AN25)-(AF24+AN24))/(AF24+AN24)*100+100,1)</f>
        <v>97.2</v>
      </c>
      <c r="AW25" s="386"/>
      <c r="AX25" s="386"/>
      <c r="AY25" s="386"/>
      <c r="AZ25" s="7"/>
      <c r="BA25" s="7"/>
    </row>
    <row r="26" spans="1:56" ht="5.25" customHeight="1" x14ac:dyDescent="0.15">
      <c r="A26" s="38"/>
      <c r="B26" s="38"/>
      <c r="C26" s="38"/>
      <c r="D26" s="38"/>
      <c r="E26" s="39"/>
      <c r="F26" s="39"/>
      <c r="G26" s="39"/>
      <c r="H26" s="42"/>
      <c r="I26" s="33"/>
      <c r="J26" s="5"/>
      <c r="K26" s="9"/>
      <c r="L26" s="9"/>
      <c r="M26" s="9"/>
      <c r="N26" s="16"/>
      <c r="O26" s="16"/>
      <c r="P26" s="16"/>
      <c r="Q26" s="16"/>
      <c r="R26" s="16"/>
      <c r="S26" s="16"/>
      <c r="T26" s="9"/>
      <c r="U26" s="9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9"/>
      <c r="AK26" s="9"/>
      <c r="AL26" s="9"/>
      <c r="AM26" s="9"/>
      <c r="AN26" s="21"/>
      <c r="AO26" s="21"/>
      <c r="AP26" s="21"/>
      <c r="AQ26" s="21"/>
      <c r="AR26" s="16"/>
      <c r="AS26" s="16"/>
      <c r="AT26" s="16"/>
      <c r="AU26" s="16"/>
      <c r="AV26" s="25"/>
      <c r="AW26" s="25"/>
      <c r="AX26" s="25"/>
      <c r="AY26" s="25"/>
      <c r="AZ26" s="5"/>
      <c r="BA26" s="5"/>
    </row>
    <row r="27" spans="1:56" ht="4.5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</row>
    <row r="28" spans="1:56" x14ac:dyDescent="0.15">
      <c r="AQ28" s="379" t="s">
        <v>42</v>
      </c>
      <c r="AR28" s="379"/>
      <c r="AS28" s="379"/>
      <c r="AT28" s="379"/>
      <c r="AU28" s="379"/>
      <c r="AV28" s="379"/>
      <c r="AW28" s="379"/>
      <c r="AX28" s="379"/>
      <c r="AY28" s="379"/>
      <c r="AZ28" s="379"/>
      <c r="BA28" s="379"/>
    </row>
    <row r="30" spans="1:56" ht="20.25" customHeight="1" x14ac:dyDescent="0.15"/>
    <row r="31" spans="1:56" ht="14.25" x14ac:dyDescent="0.15">
      <c r="A31" s="3" t="s">
        <v>182</v>
      </c>
    </row>
    <row r="32" spans="1:56" x14ac:dyDescent="0.15">
      <c r="AT32" s="379" t="s">
        <v>92</v>
      </c>
      <c r="AU32" s="379"/>
      <c r="AV32" s="379"/>
      <c r="AW32" s="379"/>
      <c r="AX32" s="379"/>
      <c r="AY32" s="379"/>
      <c r="AZ32" s="379"/>
      <c r="BA32" s="379"/>
    </row>
    <row r="33" spans="1:53" ht="4.9000000000000004" customHeight="1" x14ac:dyDescent="0.15"/>
    <row r="34" spans="1:53" ht="18" customHeight="1" x14ac:dyDescent="0.15">
      <c r="A34" s="470" t="s">
        <v>95</v>
      </c>
      <c r="B34" s="511"/>
      <c r="C34" s="511"/>
      <c r="D34" s="511"/>
      <c r="E34" s="511"/>
      <c r="F34" s="511"/>
      <c r="G34" s="511"/>
      <c r="H34" s="511"/>
      <c r="I34" s="511" t="s">
        <v>183</v>
      </c>
      <c r="J34" s="511"/>
      <c r="K34" s="511"/>
      <c r="L34" s="511"/>
      <c r="M34" s="511"/>
      <c r="N34" s="511"/>
      <c r="O34" s="511"/>
      <c r="P34" s="509" t="s">
        <v>186</v>
      </c>
      <c r="Q34" s="509"/>
      <c r="R34" s="509"/>
      <c r="S34" s="509"/>
      <c r="T34" s="509"/>
      <c r="U34" s="510"/>
      <c r="V34" s="470"/>
      <c r="W34" s="511"/>
      <c r="X34" s="511"/>
      <c r="Y34" s="511"/>
      <c r="Z34" s="511"/>
      <c r="AA34" s="511"/>
      <c r="AB34" s="516" t="s">
        <v>91</v>
      </c>
      <c r="AC34" s="516"/>
      <c r="AD34" s="516"/>
      <c r="AE34" s="516"/>
      <c r="AF34" s="516"/>
      <c r="AG34" s="516"/>
      <c r="AH34" s="516"/>
      <c r="AI34" s="516" t="s">
        <v>188</v>
      </c>
      <c r="AJ34" s="516"/>
      <c r="AK34" s="516"/>
      <c r="AL34" s="516"/>
      <c r="AM34" s="516"/>
      <c r="AN34" s="516"/>
      <c r="AO34" s="516"/>
      <c r="AP34" s="511" t="s">
        <v>50</v>
      </c>
      <c r="AQ34" s="511"/>
      <c r="AR34" s="511"/>
      <c r="AS34" s="511"/>
      <c r="AT34" s="511"/>
      <c r="AU34" s="511"/>
      <c r="AV34" s="473" t="s">
        <v>90</v>
      </c>
      <c r="AW34" s="495"/>
      <c r="AX34" s="495"/>
      <c r="AY34" s="495"/>
      <c r="AZ34" s="495"/>
      <c r="BA34" s="495"/>
    </row>
    <row r="35" spans="1:53" ht="18" customHeight="1" x14ac:dyDescent="0.15">
      <c r="A35" s="472"/>
      <c r="B35" s="515"/>
      <c r="C35" s="515"/>
      <c r="D35" s="515"/>
      <c r="E35" s="515"/>
      <c r="F35" s="515"/>
      <c r="G35" s="515"/>
      <c r="H35" s="515"/>
      <c r="I35" s="515"/>
      <c r="J35" s="515"/>
      <c r="K35" s="515"/>
      <c r="L35" s="515"/>
      <c r="M35" s="515"/>
      <c r="N35" s="515"/>
      <c r="O35" s="515"/>
      <c r="P35" s="512" t="s">
        <v>71</v>
      </c>
      <c r="Q35" s="512"/>
      <c r="R35" s="512"/>
      <c r="S35" s="512"/>
      <c r="T35" s="512"/>
      <c r="U35" s="513"/>
      <c r="V35" s="400" t="s">
        <v>189</v>
      </c>
      <c r="W35" s="400"/>
      <c r="X35" s="400"/>
      <c r="Y35" s="400"/>
      <c r="Z35" s="400"/>
      <c r="AA35" s="400"/>
      <c r="AB35" s="517"/>
      <c r="AC35" s="517"/>
      <c r="AD35" s="517"/>
      <c r="AE35" s="517"/>
      <c r="AF35" s="517"/>
      <c r="AG35" s="517"/>
      <c r="AH35" s="517"/>
      <c r="AI35" s="517"/>
      <c r="AJ35" s="517"/>
      <c r="AK35" s="517"/>
      <c r="AL35" s="517"/>
      <c r="AM35" s="517"/>
      <c r="AN35" s="517"/>
      <c r="AO35" s="517"/>
      <c r="AP35" s="515"/>
      <c r="AQ35" s="515"/>
      <c r="AR35" s="515"/>
      <c r="AS35" s="515"/>
      <c r="AT35" s="515"/>
      <c r="AU35" s="515"/>
      <c r="AV35" s="518"/>
      <c r="AW35" s="496"/>
      <c r="AX35" s="496"/>
      <c r="AY35" s="496"/>
      <c r="AZ35" s="496"/>
      <c r="BA35" s="496"/>
    </row>
    <row r="36" spans="1:53" ht="26.1" customHeight="1" x14ac:dyDescent="0.15">
      <c r="A36" s="489" t="s">
        <v>661</v>
      </c>
      <c r="B36" s="489"/>
      <c r="C36" s="489"/>
      <c r="D36" s="489"/>
      <c r="E36" s="490" t="s">
        <v>659</v>
      </c>
      <c r="F36" s="490"/>
      <c r="G36" s="490"/>
      <c r="H36" s="40"/>
      <c r="I36" s="43"/>
      <c r="J36" s="7"/>
      <c r="K36" s="385">
        <v>575</v>
      </c>
      <c r="L36" s="385"/>
      <c r="M36" s="385"/>
      <c r="N36" s="22"/>
      <c r="O36" s="20"/>
      <c r="P36" s="20"/>
      <c r="Q36" s="385">
        <v>191</v>
      </c>
      <c r="R36" s="385"/>
      <c r="S36" s="385"/>
      <c r="T36" s="385"/>
      <c r="U36" s="4"/>
      <c r="V36" s="4"/>
      <c r="W36" s="514">
        <f>Q36/K36*100</f>
        <v>33.217391304347828</v>
      </c>
      <c r="X36" s="514"/>
      <c r="Y36" s="514"/>
      <c r="Z36" s="514"/>
      <c r="AA36" s="4"/>
      <c r="AB36" s="4"/>
      <c r="AC36" s="4"/>
      <c r="AD36" s="383">
        <v>209</v>
      </c>
      <c r="AE36" s="383"/>
      <c r="AF36" s="383"/>
      <c r="AG36" s="4"/>
      <c r="AH36" s="20"/>
      <c r="AI36" s="20"/>
      <c r="AJ36" s="20"/>
      <c r="AK36" s="404">
        <v>1</v>
      </c>
      <c r="AL36" s="404"/>
      <c r="AM36" s="404"/>
      <c r="AN36" s="24"/>
      <c r="AO36" s="24"/>
      <c r="AP36" s="20"/>
      <c r="AQ36" s="404">
        <v>110</v>
      </c>
      <c r="AR36" s="404"/>
      <c r="AS36" s="404"/>
      <c r="AT36" s="24"/>
      <c r="AU36" s="24"/>
      <c r="AV36" s="4"/>
      <c r="AW36" s="4"/>
      <c r="AX36" s="383">
        <v>64</v>
      </c>
      <c r="AY36" s="383"/>
      <c r="AZ36" s="26"/>
      <c r="BA36" s="7"/>
    </row>
    <row r="37" spans="1:53" ht="26.1" customHeight="1" x14ac:dyDescent="0.15">
      <c r="A37" s="490"/>
      <c r="B37" s="490"/>
      <c r="C37" s="490"/>
      <c r="D37" s="490"/>
      <c r="E37" s="490">
        <v>2</v>
      </c>
      <c r="F37" s="490"/>
      <c r="G37" s="490"/>
      <c r="H37" s="41"/>
      <c r="I37" s="43"/>
      <c r="J37" s="7"/>
      <c r="K37" s="385">
        <v>564</v>
      </c>
      <c r="L37" s="385"/>
      <c r="M37" s="385"/>
      <c r="N37" s="22"/>
      <c r="O37" s="20"/>
      <c r="P37" s="20"/>
      <c r="Q37" s="385">
        <v>210</v>
      </c>
      <c r="R37" s="385"/>
      <c r="S37" s="385"/>
      <c r="T37" s="385"/>
      <c r="U37" s="4"/>
      <c r="V37" s="4"/>
      <c r="W37" s="514">
        <f>Q37/K37*100</f>
        <v>37.234042553191486</v>
      </c>
      <c r="X37" s="514"/>
      <c r="Y37" s="514"/>
      <c r="Z37" s="514"/>
      <c r="AA37" s="4"/>
      <c r="AB37" s="4"/>
      <c r="AC37" s="4"/>
      <c r="AD37" s="383">
        <v>187</v>
      </c>
      <c r="AE37" s="383"/>
      <c r="AF37" s="383"/>
      <c r="AG37" s="4"/>
      <c r="AH37" s="20"/>
      <c r="AI37" s="20"/>
      <c r="AJ37" s="20"/>
      <c r="AK37" s="404" t="s">
        <v>424</v>
      </c>
      <c r="AL37" s="404"/>
      <c r="AM37" s="404"/>
      <c r="AN37" s="24"/>
      <c r="AO37" s="24"/>
      <c r="AP37" s="20"/>
      <c r="AQ37" s="404">
        <v>138</v>
      </c>
      <c r="AR37" s="404"/>
      <c r="AS37" s="404"/>
      <c r="AT37" s="24"/>
      <c r="AU37" s="24"/>
      <c r="AV37" s="4"/>
      <c r="AW37" s="4"/>
      <c r="AX37" s="385">
        <v>29</v>
      </c>
      <c r="AY37" s="383"/>
      <c r="AZ37" s="26"/>
      <c r="BA37" s="7"/>
    </row>
    <row r="38" spans="1:53" ht="26.1" customHeight="1" x14ac:dyDescent="0.15">
      <c r="A38" s="37"/>
      <c r="B38" s="37"/>
      <c r="C38" s="37"/>
      <c r="D38" s="37"/>
      <c r="E38" s="490">
        <v>3</v>
      </c>
      <c r="F38" s="490"/>
      <c r="G38" s="490"/>
      <c r="H38" s="40"/>
      <c r="I38" s="43"/>
      <c r="J38" s="7"/>
      <c r="K38" s="385">
        <v>548</v>
      </c>
      <c r="L38" s="385"/>
      <c r="M38" s="385"/>
      <c r="N38" s="22"/>
      <c r="O38" s="20"/>
      <c r="P38" s="20"/>
      <c r="Q38" s="385">
        <v>189</v>
      </c>
      <c r="R38" s="385"/>
      <c r="S38" s="385"/>
      <c r="T38" s="385"/>
      <c r="U38" s="4"/>
      <c r="V38" s="4"/>
      <c r="W38" s="514">
        <f>Q38/K38*100</f>
        <v>34.489051094890513</v>
      </c>
      <c r="X38" s="514"/>
      <c r="Y38" s="514"/>
      <c r="Z38" s="514"/>
      <c r="AA38" s="4"/>
      <c r="AB38" s="4"/>
      <c r="AC38" s="4"/>
      <c r="AD38" s="383">
        <v>229</v>
      </c>
      <c r="AE38" s="383"/>
      <c r="AF38" s="383"/>
      <c r="AG38" s="4"/>
      <c r="AH38" s="20"/>
      <c r="AI38" s="20"/>
      <c r="AJ38" s="20"/>
      <c r="AK38" s="404">
        <v>3</v>
      </c>
      <c r="AL38" s="404"/>
      <c r="AM38" s="404"/>
      <c r="AN38" s="24"/>
      <c r="AO38" s="24"/>
      <c r="AP38" s="20"/>
      <c r="AQ38" s="404">
        <v>92</v>
      </c>
      <c r="AR38" s="404"/>
      <c r="AS38" s="404"/>
      <c r="AT38" s="24"/>
      <c r="AU38" s="24"/>
      <c r="AV38" s="4"/>
      <c r="AW38" s="4"/>
      <c r="AX38" s="385">
        <v>35</v>
      </c>
      <c r="AY38" s="383"/>
      <c r="AZ38" s="26"/>
      <c r="BA38" s="7"/>
    </row>
    <row r="39" spans="1:53" ht="26.1" customHeight="1" x14ac:dyDescent="0.15">
      <c r="A39" s="490"/>
      <c r="B39" s="490"/>
      <c r="C39" s="490"/>
      <c r="D39" s="490"/>
      <c r="E39" s="490">
        <v>4</v>
      </c>
      <c r="F39" s="490"/>
      <c r="G39" s="490"/>
      <c r="H39" s="41"/>
      <c r="I39" s="43"/>
      <c r="J39" s="7"/>
      <c r="K39" s="385">
        <v>563</v>
      </c>
      <c r="L39" s="385"/>
      <c r="M39" s="385"/>
      <c r="N39" s="22"/>
      <c r="O39" s="20"/>
      <c r="P39" s="20"/>
      <c r="Q39" s="385">
        <v>215</v>
      </c>
      <c r="R39" s="385"/>
      <c r="S39" s="385"/>
      <c r="T39" s="385"/>
      <c r="U39" s="4"/>
      <c r="V39" s="4"/>
      <c r="W39" s="514">
        <f>Q39/K39*100</f>
        <v>38.188277087033747</v>
      </c>
      <c r="X39" s="514"/>
      <c r="Y39" s="514"/>
      <c r="Z39" s="514"/>
      <c r="AA39" s="4"/>
      <c r="AB39" s="4"/>
      <c r="AC39" s="4"/>
      <c r="AD39" s="383">
        <v>215</v>
      </c>
      <c r="AE39" s="383"/>
      <c r="AF39" s="383"/>
      <c r="AG39" s="4"/>
      <c r="AH39" s="20"/>
      <c r="AI39" s="20"/>
      <c r="AJ39" s="20"/>
      <c r="AK39" s="404">
        <v>4</v>
      </c>
      <c r="AL39" s="404"/>
      <c r="AM39" s="404"/>
      <c r="AN39" s="24"/>
      <c r="AO39" s="24"/>
      <c r="AP39" s="20"/>
      <c r="AQ39" s="404">
        <v>103</v>
      </c>
      <c r="AR39" s="404"/>
      <c r="AS39" s="404"/>
      <c r="AT39" s="24"/>
      <c r="AU39" s="24"/>
      <c r="AV39" s="4"/>
      <c r="AW39" s="4"/>
      <c r="AX39" s="385">
        <v>26</v>
      </c>
      <c r="AY39" s="383"/>
      <c r="AZ39" s="26"/>
      <c r="BA39" s="7"/>
    </row>
    <row r="40" spans="1:53" ht="26.1" customHeight="1" x14ac:dyDescent="0.15">
      <c r="A40" s="37"/>
      <c r="B40" s="37"/>
      <c r="C40" s="37"/>
      <c r="D40" s="37"/>
      <c r="E40" s="490">
        <v>5</v>
      </c>
      <c r="F40" s="490"/>
      <c r="G40" s="490"/>
      <c r="H40" s="40"/>
      <c r="I40" s="43"/>
      <c r="J40" s="7"/>
      <c r="K40" s="385">
        <v>542</v>
      </c>
      <c r="L40" s="385"/>
      <c r="M40" s="385"/>
      <c r="N40" s="22"/>
      <c r="O40" s="20"/>
      <c r="P40" s="20"/>
      <c r="Q40" s="385">
        <v>215</v>
      </c>
      <c r="R40" s="385"/>
      <c r="S40" s="385"/>
      <c r="T40" s="385"/>
      <c r="U40" s="4"/>
      <c r="V40" s="4"/>
      <c r="W40" s="514">
        <f>Q40/K40*100</f>
        <v>39.667896678966791</v>
      </c>
      <c r="X40" s="514"/>
      <c r="Y40" s="514"/>
      <c r="Z40" s="514"/>
      <c r="AA40" s="4"/>
      <c r="AB40" s="4"/>
      <c r="AC40" s="4"/>
      <c r="AD40" s="383">
        <v>178</v>
      </c>
      <c r="AE40" s="383"/>
      <c r="AF40" s="383"/>
      <c r="AG40" s="4"/>
      <c r="AH40" s="20"/>
      <c r="AI40" s="20"/>
      <c r="AJ40" s="20"/>
      <c r="AK40" s="404">
        <v>2</v>
      </c>
      <c r="AL40" s="404"/>
      <c r="AM40" s="404"/>
      <c r="AN40" s="24"/>
      <c r="AO40" s="24"/>
      <c r="AP40" s="20"/>
      <c r="AQ40" s="404">
        <v>119</v>
      </c>
      <c r="AR40" s="404"/>
      <c r="AS40" s="404"/>
      <c r="AT40" s="24"/>
      <c r="AU40" s="24"/>
      <c r="AV40" s="4"/>
      <c r="AW40" s="4"/>
      <c r="AX40" s="385">
        <v>28</v>
      </c>
      <c r="AY40" s="383"/>
      <c r="AZ40" s="26"/>
      <c r="BA40" s="7"/>
    </row>
    <row r="41" spans="1:53" ht="5.25" customHeight="1" x14ac:dyDescent="0.15">
      <c r="A41" s="38"/>
      <c r="B41" s="38"/>
      <c r="C41" s="38"/>
      <c r="D41" s="38"/>
      <c r="E41" s="39"/>
      <c r="F41" s="39"/>
      <c r="G41" s="39"/>
      <c r="H41" s="42"/>
      <c r="I41" s="44"/>
      <c r="J41" s="5"/>
      <c r="K41" s="18"/>
      <c r="L41" s="18"/>
      <c r="M41" s="18"/>
      <c r="N41" s="23"/>
      <c r="O41" s="21"/>
      <c r="P41" s="21"/>
      <c r="Q41" s="18"/>
      <c r="R41" s="18"/>
      <c r="S41" s="18"/>
      <c r="T41" s="18"/>
      <c r="U41" s="16"/>
      <c r="V41" s="16"/>
      <c r="W41" s="48"/>
      <c r="X41" s="48"/>
      <c r="Y41" s="48"/>
      <c r="Z41" s="48"/>
      <c r="AA41" s="16"/>
      <c r="AB41" s="16"/>
      <c r="AC41" s="16"/>
      <c r="AD41" s="9"/>
      <c r="AE41" s="9"/>
      <c r="AF41" s="9"/>
      <c r="AG41" s="16"/>
      <c r="AH41" s="21"/>
      <c r="AI41" s="21"/>
      <c r="AJ41" s="21"/>
      <c r="AK41" s="21"/>
      <c r="AL41" s="21"/>
      <c r="AM41" s="21"/>
      <c r="AN41" s="25"/>
      <c r="AO41" s="25"/>
      <c r="AP41" s="21"/>
      <c r="AQ41" s="21"/>
      <c r="AR41" s="21"/>
      <c r="AS41" s="21"/>
      <c r="AT41" s="25"/>
      <c r="AU41" s="25"/>
      <c r="AV41" s="16"/>
      <c r="AW41" s="16"/>
      <c r="AX41" s="18"/>
      <c r="AY41" s="9"/>
      <c r="AZ41" s="27"/>
      <c r="BA41" s="5"/>
    </row>
    <row r="42" spans="1:53" ht="5.25" customHeight="1" x14ac:dyDescent="0.1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spans="1:53" x14ac:dyDescent="0.15">
      <c r="AQ43" s="379" t="s">
        <v>42</v>
      </c>
      <c r="AR43" s="379"/>
      <c r="AS43" s="379"/>
      <c r="AT43" s="379"/>
      <c r="AU43" s="379"/>
      <c r="AV43" s="379"/>
      <c r="AW43" s="379"/>
      <c r="AX43" s="379"/>
      <c r="AY43" s="379"/>
      <c r="AZ43" s="379"/>
      <c r="BA43" s="379"/>
    </row>
  </sheetData>
  <mergeCells count="163">
    <mergeCell ref="E40:G40"/>
    <mergeCell ref="K40:M40"/>
    <mergeCell ref="Q40:T40"/>
    <mergeCell ref="W40:Z40"/>
    <mergeCell ref="AD40:AF40"/>
    <mergeCell ref="AK40:AM40"/>
    <mergeCell ref="AQ40:AS40"/>
    <mergeCell ref="AX40:AY40"/>
    <mergeCell ref="AQ43:BA43"/>
    <mergeCell ref="E38:G38"/>
    <mergeCell ref="K38:M38"/>
    <mergeCell ref="Q38:T38"/>
    <mergeCell ref="W38:Z38"/>
    <mergeCell ref="AD38:AF38"/>
    <mergeCell ref="AK38:AM38"/>
    <mergeCell ref="AQ38:AS38"/>
    <mergeCell ref="AX38:AY38"/>
    <mergeCell ref="A39:D39"/>
    <mergeCell ref="E39:G39"/>
    <mergeCell ref="K39:M39"/>
    <mergeCell ref="Q39:T39"/>
    <mergeCell ref="W39:Z39"/>
    <mergeCell ref="AD39:AF39"/>
    <mergeCell ref="AK39:AM39"/>
    <mergeCell ref="AQ39:AS39"/>
    <mergeCell ref="AX39:AY39"/>
    <mergeCell ref="A37:D37"/>
    <mergeCell ref="E37:G37"/>
    <mergeCell ref="K37:M37"/>
    <mergeCell ref="Q37:T37"/>
    <mergeCell ref="W37:Z37"/>
    <mergeCell ref="AD37:AF37"/>
    <mergeCell ref="AK37:AM37"/>
    <mergeCell ref="AQ37:AS37"/>
    <mergeCell ref="AX37:AY37"/>
    <mergeCell ref="AQ28:BA28"/>
    <mergeCell ref="AT32:BA32"/>
    <mergeCell ref="P34:U34"/>
    <mergeCell ref="V34:AA34"/>
    <mergeCell ref="P35:U35"/>
    <mergeCell ref="V35:AA35"/>
    <mergeCell ref="A36:D36"/>
    <mergeCell ref="E36:G36"/>
    <mergeCell ref="K36:M36"/>
    <mergeCell ref="Q36:T36"/>
    <mergeCell ref="W36:Z36"/>
    <mergeCell ref="AD36:AF36"/>
    <mergeCell ref="AK36:AM36"/>
    <mergeCell ref="AQ36:AS36"/>
    <mergeCell ref="AX36:AY36"/>
    <mergeCell ref="A34:H35"/>
    <mergeCell ref="I34:O35"/>
    <mergeCell ref="AB34:AH35"/>
    <mergeCell ref="AI34:AO35"/>
    <mergeCell ref="AP34:AU35"/>
    <mergeCell ref="AV34:BA35"/>
    <mergeCell ref="E24:G24"/>
    <mergeCell ref="K24:M24"/>
    <mergeCell ref="Q24:S24"/>
    <mergeCell ref="Y24:Z24"/>
    <mergeCell ref="AF24:AI24"/>
    <mergeCell ref="AN24:AP24"/>
    <mergeCell ref="AV24:AY24"/>
    <mergeCell ref="E25:G25"/>
    <mergeCell ref="K25:M25"/>
    <mergeCell ref="Q25:S25"/>
    <mergeCell ref="Y25:Z25"/>
    <mergeCell ref="AF25:AI25"/>
    <mergeCell ref="AN25:AP25"/>
    <mergeCell ref="AV25:AY25"/>
    <mergeCell ref="A22:D22"/>
    <mergeCell ref="E22:G22"/>
    <mergeCell ref="K22:M22"/>
    <mergeCell ref="Q22:S22"/>
    <mergeCell ref="Y22:Z22"/>
    <mergeCell ref="AF22:AI22"/>
    <mergeCell ref="AN22:AP22"/>
    <mergeCell ref="AV22:AY22"/>
    <mergeCell ref="A23:D23"/>
    <mergeCell ref="E23:G23"/>
    <mergeCell ref="K23:M23"/>
    <mergeCell ref="Q23:S23"/>
    <mergeCell ref="Y23:Z23"/>
    <mergeCell ref="AF23:AI23"/>
    <mergeCell ref="AN23:AP23"/>
    <mergeCell ref="AV23:AY23"/>
    <mergeCell ref="AQ13:BA13"/>
    <mergeCell ref="AS17:BA17"/>
    <mergeCell ref="P19:AC19"/>
    <mergeCell ref="AD19:AS19"/>
    <mergeCell ref="P20:V20"/>
    <mergeCell ref="W20:AC20"/>
    <mergeCell ref="AD20:AK20"/>
    <mergeCell ref="AL20:AS20"/>
    <mergeCell ref="A21:D21"/>
    <mergeCell ref="E21:G21"/>
    <mergeCell ref="K21:M21"/>
    <mergeCell ref="Q21:S21"/>
    <mergeCell ref="Y21:Z21"/>
    <mergeCell ref="AF21:AI21"/>
    <mergeCell ref="AN21:AP21"/>
    <mergeCell ref="AV21:AY21"/>
    <mergeCell ref="A19:H20"/>
    <mergeCell ref="I19:O20"/>
    <mergeCell ref="AU19:AZ20"/>
    <mergeCell ref="E10:G10"/>
    <mergeCell ref="I10:M10"/>
    <mergeCell ref="P10:S10"/>
    <mergeCell ref="V10:Y10"/>
    <mergeCell ref="AA10:AC10"/>
    <mergeCell ref="AF10:AH10"/>
    <mergeCell ref="AK10:AN10"/>
    <mergeCell ref="AQ10:AT10"/>
    <mergeCell ref="AW10:AY10"/>
    <mergeCell ref="E9:G9"/>
    <mergeCell ref="I9:M9"/>
    <mergeCell ref="P9:S9"/>
    <mergeCell ref="V9:Y9"/>
    <mergeCell ref="AA9:AC9"/>
    <mergeCell ref="AF9:AH9"/>
    <mergeCell ref="AK9:AN9"/>
    <mergeCell ref="AQ9:AT9"/>
    <mergeCell ref="AW9:AY9"/>
    <mergeCell ref="AW7:AY7"/>
    <mergeCell ref="A8:D8"/>
    <mergeCell ref="E8:G8"/>
    <mergeCell ref="I8:M8"/>
    <mergeCell ref="P8:S8"/>
    <mergeCell ref="V8:Y8"/>
    <mergeCell ref="AA8:AC8"/>
    <mergeCell ref="AF8:AH8"/>
    <mergeCell ref="AK8:AN8"/>
    <mergeCell ref="AQ8:AT8"/>
    <mergeCell ref="AW8:AY8"/>
    <mergeCell ref="A7:D7"/>
    <mergeCell ref="E7:G7"/>
    <mergeCell ref="I7:M7"/>
    <mergeCell ref="P7:S7"/>
    <mergeCell ref="V7:Y7"/>
    <mergeCell ref="AA7:AC7"/>
    <mergeCell ref="AF7:AH7"/>
    <mergeCell ref="AK7:AN7"/>
    <mergeCell ref="AQ7:AT7"/>
    <mergeCell ref="AT2:BA2"/>
    <mergeCell ref="U5:Y5"/>
    <mergeCell ref="A6:D6"/>
    <mergeCell ref="E6:G6"/>
    <mergeCell ref="I6:M6"/>
    <mergeCell ref="P6:S6"/>
    <mergeCell ref="V6:Y6"/>
    <mergeCell ref="AA6:AC6"/>
    <mergeCell ref="AF6:AH6"/>
    <mergeCell ref="AK6:AN6"/>
    <mergeCell ref="AQ6:AT6"/>
    <mergeCell ref="AW6:AY6"/>
    <mergeCell ref="A4:H5"/>
    <mergeCell ref="I4:N5"/>
    <mergeCell ref="O4:T5"/>
    <mergeCell ref="Z4:AD5"/>
    <mergeCell ref="AE4:AI5"/>
    <mergeCell ref="AJ4:AO5"/>
    <mergeCell ref="AP4:AU5"/>
    <mergeCell ref="AV4:BA5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A40"/>
  <sheetViews>
    <sheetView view="pageLayout" topLeftCell="A30" zoomScaleNormal="100" zoomScaleSheetLayoutView="115" workbookViewId="0">
      <selection activeCell="Y36" sqref="Y36:AC36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58" width="1.625" style="2" customWidth="1"/>
    <col min="59" max="59" width="9" style="2" bestFit="1"/>
    <col min="60" max="16384" width="9" style="2"/>
  </cols>
  <sheetData>
    <row r="1" spans="1:53" ht="14.25" x14ac:dyDescent="0.15">
      <c r="A1" s="3" t="s">
        <v>192</v>
      </c>
    </row>
    <row r="2" spans="1:53" ht="14.25" x14ac:dyDescent="0.15">
      <c r="A2" s="3"/>
    </row>
    <row r="3" spans="1:53" x14ac:dyDescent="0.15">
      <c r="A3" s="2" t="s">
        <v>195</v>
      </c>
      <c r="AR3" s="19"/>
      <c r="AS3" s="19"/>
      <c r="AT3" s="393" t="s">
        <v>684</v>
      </c>
      <c r="AU3" s="393"/>
      <c r="AV3" s="393"/>
      <c r="AW3" s="393"/>
      <c r="AX3" s="393"/>
      <c r="AY3" s="393"/>
      <c r="AZ3" s="393"/>
      <c r="BA3" s="393"/>
    </row>
    <row r="5" spans="1:53" ht="13.5" customHeight="1" x14ac:dyDescent="0.15">
      <c r="A5" s="469" t="s">
        <v>200</v>
      </c>
      <c r="B5" s="469"/>
      <c r="C5" s="469"/>
      <c r="D5" s="469"/>
      <c r="E5" s="470"/>
      <c r="F5" s="380" t="s">
        <v>204</v>
      </c>
      <c r="G5" s="380"/>
      <c r="H5" s="380"/>
      <c r="I5" s="380"/>
      <c r="J5" s="380"/>
      <c r="K5" s="380"/>
      <c r="L5" s="397" t="s">
        <v>33</v>
      </c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9"/>
      <c r="AG5" s="397" t="s">
        <v>116</v>
      </c>
      <c r="AH5" s="398"/>
      <c r="AI5" s="398"/>
      <c r="AJ5" s="398"/>
      <c r="AK5" s="398"/>
      <c r="AL5" s="398"/>
      <c r="AM5" s="398"/>
      <c r="AN5" s="398"/>
      <c r="AO5" s="398"/>
      <c r="AP5" s="398"/>
      <c r="AQ5" s="398"/>
      <c r="AR5" s="398"/>
      <c r="AS5" s="398"/>
      <c r="AT5" s="398"/>
      <c r="AU5" s="398"/>
      <c r="AV5" s="398"/>
      <c r="AW5" s="398"/>
      <c r="AX5" s="398"/>
      <c r="AY5" s="398"/>
      <c r="AZ5" s="398"/>
      <c r="BA5" s="398"/>
    </row>
    <row r="6" spans="1:53" ht="13.5" customHeight="1" x14ac:dyDescent="0.15">
      <c r="A6" s="383"/>
      <c r="B6" s="383"/>
      <c r="C6" s="383"/>
      <c r="D6" s="383"/>
      <c r="E6" s="453"/>
      <c r="F6" s="530"/>
      <c r="G6" s="530"/>
      <c r="H6" s="530"/>
      <c r="I6" s="530"/>
      <c r="J6" s="530"/>
      <c r="K6" s="530"/>
      <c r="L6" s="401" t="s">
        <v>206</v>
      </c>
      <c r="M6" s="402"/>
      <c r="N6" s="402"/>
      <c r="O6" s="402"/>
      <c r="P6" s="402"/>
      <c r="Q6" s="402"/>
      <c r="R6" s="402"/>
      <c r="S6" s="402"/>
      <c r="T6" s="402"/>
      <c r="U6" s="402"/>
      <c r="V6" s="403"/>
      <c r="W6" s="401" t="s">
        <v>212</v>
      </c>
      <c r="X6" s="402"/>
      <c r="Y6" s="402"/>
      <c r="Z6" s="402"/>
      <c r="AA6" s="402"/>
      <c r="AB6" s="402"/>
      <c r="AC6" s="402"/>
      <c r="AD6" s="402"/>
      <c r="AE6" s="402"/>
      <c r="AF6" s="403"/>
      <c r="AG6" s="401" t="s">
        <v>206</v>
      </c>
      <c r="AH6" s="402"/>
      <c r="AI6" s="402"/>
      <c r="AJ6" s="402"/>
      <c r="AK6" s="402"/>
      <c r="AL6" s="402"/>
      <c r="AM6" s="402"/>
      <c r="AN6" s="402"/>
      <c r="AO6" s="402"/>
      <c r="AP6" s="402"/>
      <c r="AQ6" s="403"/>
      <c r="AR6" s="401" t="s">
        <v>212</v>
      </c>
      <c r="AS6" s="402"/>
      <c r="AT6" s="402"/>
      <c r="AU6" s="402"/>
      <c r="AV6" s="402"/>
      <c r="AW6" s="402"/>
      <c r="AX6" s="402"/>
      <c r="AY6" s="402"/>
      <c r="AZ6" s="402"/>
      <c r="BA6" s="402"/>
    </row>
    <row r="7" spans="1:53" ht="13.5" customHeight="1" x14ac:dyDescent="0.15">
      <c r="A7" s="531" t="s">
        <v>213</v>
      </c>
      <c r="B7" s="531"/>
      <c r="C7" s="531"/>
      <c r="D7" s="531"/>
      <c r="E7" s="532"/>
      <c r="F7" s="32"/>
      <c r="G7" s="34"/>
      <c r="H7" s="34"/>
      <c r="I7" s="34"/>
      <c r="J7" s="34"/>
      <c r="K7" s="34"/>
      <c r="L7" s="32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</row>
    <row r="8" spans="1:53" ht="13.5" customHeight="1" x14ac:dyDescent="0.15">
      <c r="A8" s="383"/>
      <c r="B8" s="383"/>
      <c r="C8" s="383"/>
      <c r="D8" s="383"/>
      <c r="E8" s="453"/>
      <c r="F8" s="13"/>
      <c r="G8" s="454">
        <v>6</v>
      </c>
      <c r="H8" s="454"/>
      <c r="I8" s="383" t="s">
        <v>136</v>
      </c>
      <c r="J8" s="383"/>
      <c r="K8" s="22"/>
      <c r="L8" s="317"/>
      <c r="M8" s="298"/>
      <c r="N8" s="298"/>
      <c r="O8" s="519">
        <v>116.61024936868687</v>
      </c>
      <c r="P8" s="519"/>
      <c r="Q8" s="519"/>
      <c r="R8" s="519"/>
      <c r="S8" s="519"/>
      <c r="T8" s="242"/>
      <c r="U8" s="242"/>
      <c r="V8" s="242"/>
      <c r="W8" s="242"/>
      <c r="X8" s="242"/>
      <c r="Y8" s="520">
        <v>117</v>
      </c>
      <c r="Z8" s="520"/>
      <c r="AA8" s="520"/>
      <c r="AB8" s="520"/>
      <c r="AC8" s="520"/>
      <c r="AD8" s="298"/>
      <c r="AE8" s="298"/>
      <c r="AF8" s="245"/>
      <c r="AG8" s="245"/>
      <c r="AH8" s="242"/>
      <c r="AI8" s="242"/>
      <c r="AJ8" s="521">
        <v>21.616294191919192</v>
      </c>
      <c r="AK8" s="521"/>
      <c r="AL8" s="521"/>
      <c r="AM8" s="521"/>
      <c r="AN8" s="521"/>
      <c r="AO8" s="298"/>
      <c r="AP8" s="298"/>
      <c r="AQ8" s="298"/>
      <c r="AR8" s="298"/>
      <c r="AS8" s="298"/>
      <c r="AT8" s="520">
        <v>21.7</v>
      </c>
      <c r="AU8" s="520"/>
      <c r="AV8" s="520"/>
      <c r="AW8" s="520"/>
      <c r="AX8" s="520"/>
      <c r="AY8" s="298"/>
      <c r="AZ8" s="298"/>
      <c r="BA8" s="341"/>
    </row>
    <row r="9" spans="1:53" ht="13.5" customHeight="1" x14ac:dyDescent="0.15">
      <c r="A9" s="383"/>
      <c r="B9" s="383"/>
      <c r="C9" s="383"/>
      <c r="D9" s="383"/>
      <c r="E9" s="453"/>
      <c r="F9" s="13"/>
      <c r="G9" s="454">
        <v>7</v>
      </c>
      <c r="H9" s="454"/>
      <c r="I9" s="7"/>
      <c r="J9" s="7"/>
      <c r="K9" s="22"/>
      <c r="L9" s="317"/>
      <c r="M9" s="298"/>
      <c r="N9" s="298"/>
      <c r="O9" s="519">
        <v>123.26969253942937</v>
      </c>
      <c r="P9" s="519"/>
      <c r="Q9" s="519"/>
      <c r="R9" s="519"/>
      <c r="S9" s="519"/>
      <c r="T9" s="242"/>
      <c r="U9" s="242"/>
      <c r="V9" s="242"/>
      <c r="W9" s="242"/>
      <c r="X9" s="242"/>
      <c r="Y9" s="520">
        <v>123</v>
      </c>
      <c r="Z9" s="520"/>
      <c r="AA9" s="520"/>
      <c r="AB9" s="520"/>
      <c r="AC9" s="520"/>
      <c r="AD9" s="298"/>
      <c r="AE9" s="298"/>
      <c r="AF9" s="245"/>
      <c r="AG9" s="245"/>
      <c r="AH9" s="242"/>
      <c r="AI9" s="242"/>
      <c r="AJ9" s="521">
        <v>24.914256601098707</v>
      </c>
      <c r="AK9" s="521"/>
      <c r="AL9" s="521"/>
      <c r="AM9" s="521"/>
      <c r="AN9" s="521"/>
      <c r="AO9" s="298"/>
      <c r="AP9" s="298"/>
      <c r="AQ9" s="298"/>
      <c r="AR9" s="298"/>
      <c r="AS9" s="298"/>
      <c r="AT9" s="520">
        <v>24.6</v>
      </c>
      <c r="AU9" s="520"/>
      <c r="AV9" s="520"/>
      <c r="AW9" s="520"/>
      <c r="AX9" s="520"/>
      <c r="AY9" s="298"/>
      <c r="AZ9" s="298"/>
      <c r="BA9" s="242"/>
    </row>
    <row r="10" spans="1:53" ht="13.5" customHeight="1" x14ac:dyDescent="0.15">
      <c r="A10" s="383"/>
      <c r="B10" s="383"/>
      <c r="C10" s="383"/>
      <c r="D10" s="383"/>
      <c r="E10" s="453"/>
      <c r="F10" s="13"/>
      <c r="G10" s="454">
        <v>8</v>
      </c>
      <c r="H10" s="454"/>
      <c r="I10" s="8"/>
      <c r="J10" s="7"/>
      <c r="K10" s="22"/>
      <c r="L10" s="317"/>
      <c r="M10" s="298"/>
      <c r="N10" s="298"/>
      <c r="O10" s="519">
        <v>129.1676777352065</v>
      </c>
      <c r="P10" s="519"/>
      <c r="Q10" s="519"/>
      <c r="R10" s="519"/>
      <c r="S10" s="519"/>
      <c r="T10" s="242"/>
      <c r="U10" s="242"/>
      <c r="V10" s="242"/>
      <c r="W10" s="242"/>
      <c r="X10" s="242"/>
      <c r="Y10" s="520">
        <v>128.80000000000001</v>
      </c>
      <c r="Z10" s="520"/>
      <c r="AA10" s="520"/>
      <c r="AB10" s="520"/>
      <c r="AC10" s="520"/>
      <c r="AD10" s="298"/>
      <c r="AE10" s="298"/>
      <c r="AF10" s="245"/>
      <c r="AG10" s="245"/>
      <c r="AH10" s="242"/>
      <c r="AI10" s="242"/>
      <c r="AJ10" s="521">
        <v>28.080596191803092</v>
      </c>
      <c r="AK10" s="521"/>
      <c r="AL10" s="521"/>
      <c r="AM10" s="521"/>
      <c r="AN10" s="521"/>
      <c r="AO10" s="298"/>
      <c r="AP10" s="298"/>
      <c r="AQ10" s="298"/>
      <c r="AR10" s="298"/>
      <c r="AS10" s="298"/>
      <c r="AT10" s="520">
        <v>27.8</v>
      </c>
      <c r="AU10" s="520"/>
      <c r="AV10" s="520"/>
      <c r="AW10" s="520"/>
      <c r="AX10" s="520"/>
      <c r="AY10" s="298"/>
      <c r="AZ10" s="298"/>
      <c r="BA10" s="242"/>
    </row>
    <row r="11" spans="1:53" ht="13.5" customHeight="1" x14ac:dyDescent="0.15">
      <c r="A11" s="383"/>
      <c r="B11" s="383"/>
      <c r="C11" s="383"/>
      <c r="D11" s="383"/>
      <c r="E11" s="453"/>
      <c r="F11" s="13"/>
      <c r="G11" s="454">
        <v>9</v>
      </c>
      <c r="H11" s="454"/>
      <c r="I11" s="8"/>
      <c r="J11" s="7"/>
      <c r="K11" s="22"/>
      <c r="L11" s="317"/>
      <c r="M11" s="298"/>
      <c r="N11" s="298"/>
      <c r="O11" s="519">
        <v>134.41337062937066</v>
      </c>
      <c r="P11" s="519"/>
      <c r="Q11" s="519"/>
      <c r="R11" s="519"/>
      <c r="S11" s="519"/>
      <c r="T11" s="242"/>
      <c r="U11" s="242"/>
      <c r="V11" s="242"/>
      <c r="W11" s="242"/>
      <c r="X11" s="242"/>
      <c r="Y11" s="520">
        <v>134.30000000000001</v>
      </c>
      <c r="Z11" s="520"/>
      <c r="AA11" s="520"/>
      <c r="AB11" s="520"/>
      <c r="AC11" s="520"/>
      <c r="AD11" s="298"/>
      <c r="AE11" s="298"/>
      <c r="AF11" s="245"/>
      <c r="AG11" s="245"/>
      <c r="AH11" s="242"/>
      <c r="AI11" s="242"/>
      <c r="AJ11" s="521">
        <v>31.983271173271174</v>
      </c>
      <c r="AK11" s="521"/>
      <c r="AL11" s="521"/>
      <c r="AM11" s="521"/>
      <c r="AN11" s="521"/>
      <c r="AO11" s="298"/>
      <c r="AP11" s="298"/>
      <c r="AQ11" s="298"/>
      <c r="AR11" s="298"/>
      <c r="AS11" s="298"/>
      <c r="AT11" s="520">
        <v>31.6</v>
      </c>
      <c r="AU11" s="520"/>
      <c r="AV11" s="520"/>
      <c r="AW11" s="520"/>
      <c r="AX11" s="520"/>
      <c r="AY11" s="298"/>
      <c r="AZ11" s="298"/>
      <c r="BA11" s="242"/>
    </row>
    <row r="12" spans="1:53" ht="13.5" customHeight="1" x14ac:dyDescent="0.15">
      <c r="A12" s="383"/>
      <c r="B12" s="383"/>
      <c r="C12" s="383"/>
      <c r="D12" s="383"/>
      <c r="E12" s="453"/>
      <c r="F12" s="13"/>
      <c r="G12" s="454">
        <v>10</v>
      </c>
      <c r="H12" s="454"/>
      <c r="I12" s="8"/>
      <c r="J12" s="7"/>
      <c r="K12" s="22"/>
      <c r="L12" s="317"/>
      <c r="M12" s="298"/>
      <c r="N12" s="298"/>
      <c r="O12" s="519">
        <v>139.87802818541812</v>
      </c>
      <c r="P12" s="519"/>
      <c r="Q12" s="519"/>
      <c r="R12" s="519"/>
      <c r="S12" s="519"/>
      <c r="T12" s="242"/>
      <c r="U12" s="242"/>
      <c r="V12" s="242"/>
      <c r="W12" s="242"/>
      <c r="X12" s="242"/>
      <c r="Y12" s="520">
        <v>139.9</v>
      </c>
      <c r="Z12" s="520"/>
      <c r="AA12" s="520"/>
      <c r="AB12" s="520"/>
      <c r="AC12" s="520"/>
      <c r="AD12" s="298"/>
      <c r="AE12" s="298"/>
      <c r="AF12" s="245"/>
      <c r="AG12" s="245"/>
      <c r="AH12" s="242"/>
      <c r="AI12" s="242"/>
      <c r="AJ12" s="521">
        <v>35.879035639412997</v>
      </c>
      <c r="AK12" s="521"/>
      <c r="AL12" s="521"/>
      <c r="AM12" s="521"/>
      <c r="AN12" s="521"/>
      <c r="AO12" s="298"/>
      <c r="AP12" s="298"/>
      <c r="AQ12" s="298"/>
      <c r="AR12" s="298"/>
      <c r="AS12" s="298"/>
      <c r="AT12" s="520">
        <v>35.200000000000003</v>
      </c>
      <c r="AU12" s="520"/>
      <c r="AV12" s="520"/>
      <c r="AW12" s="520"/>
      <c r="AX12" s="520"/>
      <c r="AY12" s="298"/>
      <c r="AZ12" s="298"/>
      <c r="BA12" s="242"/>
    </row>
    <row r="13" spans="1:53" ht="13.5" customHeight="1" x14ac:dyDescent="0.15">
      <c r="A13" s="383"/>
      <c r="B13" s="383"/>
      <c r="C13" s="383"/>
      <c r="D13" s="383"/>
      <c r="E13" s="453"/>
      <c r="F13" s="13"/>
      <c r="G13" s="454">
        <v>11</v>
      </c>
      <c r="H13" s="454"/>
      <c r="I13" s="8"/>
      <c r="J13" s="7"/>
      <c r="K13" s="22"/>
      <c r="L13" s="317"/>
      <c r="M13" s="298"/>
      <c r="N13" s="298"/>
      <c r="O13" s="519">
        <v>146.25618912741004</v>
      </c>
      <c r="P13" s="519"/>
      <c r="Q13" s="519"/>
      <c r="R13" s="519"/>
      <c r="S13" s="519"/>
      <c r="T13" s="242"/>
      <c r="U13" s="242"/>
      <c r="V13" s="242"/>
      <c r="W13" s="242"/>
      <c r="X13" s="242"/>
      <c r="Y13" s="520">
        <v>145.80000000000001</v>
      </c>
      <c r="Z13" s="520"/>
      <c r="AA13" s="520"/>
      <c r="AB13" s="520"/>
      <c r="AC13" s="520"/>
      <c r="AD13" s="298"/>
      <c r="AE13" s="298"/>
      <c r="AF13" s="245"/>
      <c r="AG13" s="245"/>
      <c r="AH13" s="242"/>
      <c r="AI13" s="242"/>
      <c r="AJ13" s="521">
        <v>39.69949314251641</v>
      </c>
      <c r="AK13" s="521"/>
      <c r="AL13" s="521"/>
      <c r="AM13" s="521"/>
      <c r="AN13" s="521"/>
      <c r="AO13" s="298"/>
      <c r="AP13" s="298"/>
      <c r="AQ13" s="298"/>
      <c r="AR13" s="298"/>
      <c r="AS13" s="298"/>
      <c r="AT13" s="520">
        <v>39.299999999999997</v>
      </c>
      <c r="AU13" s="520"/>
      <c r="AV13" s="520"/>
      <c r="AW13" s="520"/>
      <c r="AX13" s="520"/>
      <c r="AY13" s="298"/>
      <c r="AZ13" s="298"/>
      <c r="BA13" s="242"/>
    </row>
    <row r="14" spans="1:53" ht="13.5" customHeight="1" x14ac:dyDescent="0.15">
      <c r="A14" s="471"/>
      <c r="B14" s="471"/>
      <c r="C14" s="471"/>
      <c r="D14" s="471"/>
      <c r="E14" s="472"/>
      <c r="F14" s="13"/>
      <c r="G14" s="7"/>
      <c r="H14" s="7"/>
      <c r="I14" s="8"/>
      <c r="J14" s="7"/>
      <c r="K14" s="22"/>
      <c r="L14" s="317"/>
      <c r="M14" s="245"/>
      <c r="N14" s="340"/>
      <c r="O14" s="337"/>
      <c r="P14" s="299"/>
      <c r="Q14" s="299"/>
      <c r="R14" s="299"/>
      <c r="S14" s="299"/>
      <c r="T14" s="242"/>
      <c r="U14" s="242"/>
      <c r="V14" s="242"/>
      <c r="W14" s="242"/>
      <c r="X14" s="242"/>
      <c r="Y14" s="339"/>
      <c r="Z14" s="339"/>
      <c r="AA14" s="339"/>
      <c r="AB14" s="339"/>
      <c r="AC14" s="339"/>
      <c r="AD14" s="245"/>
      <c r="AE14" s="245"/>
      <c r="AF14" s="245"/>
      <c r="AG14" s="245"/>
      <c r="AH14" s="242"/>
      <c r="AI14" s="242"/>
      <c r="AJ14" s="299"/>
      <c r="AK14" s="299"/>
      <c r="AL14" s="299"/>
      <c r="AM14" s="231"/>
      <c r="AN14" s="231"/>
      <c r="AO14" s="341"/>
      <c r="AP14" s="245"/>
      <c r="AQ14" s="245"/>
      <c r="AR14" s="245"/>
      <c r="AS14" s="245"/>
      <c r="AT14" s="339"/>
      <c r="AU14" s="339"/>
      <c r="AV14" s="339"/>
      <c r="AW14" s="339"/>
      <c r="AX14" s="339"/>
      <c r="AY14" s="298"/>
      <c r="AZ14" s="298"/>
      <c r="BA14" s="242"/>
    </row>
    <row r="15" spans="1:53" ht="13.5" customHeight="1" x14ac:dyDescent="0.15">
      <c r="A15" s="531" t="s">
        <v>214</v>
      </c>
      <c r="B15" s="531"/>
      <c r="C15" s="531"/>
      <c r="D15" s="531"/>
      <c r="E15" s="532"/>
      <c r="F15" s="56"/>
      <c r="G15" s="34"/>
      <c r="H15" s="34"/>
      <c r="I15" s="55"/>
      <c r="J15" s="34"/>
      <c r="K15" s="57"/>
      <c r="L15" s="317"/>
      <c r="M15" s="245"/>
      <c r="N15" s="340"/>
      <c r="O15" s="299"/>
      <c r="P15" s="299"/>
      <c r="Q15" s="299"/>
      <c r="R15" s="299"/>
      <c r="S15" s="299"/>
      <c r="T15" s="242"/>
      <c r="U15" s="242"/>
      <c r="V15" s="242"/>
      <c r="W15" s="242"/>
      <c r="X15" s="242"/>
      <c r="Y15" s="339"/>
      <c r="Z15" s="339"/>
      <c r="AA15" s="339"/>
      <c r="AB15" s="339"/>
      <c r="AC15" s="339"/>
      <c r="AD15" s="245"/>
      <c r="AE15" s="245"/>
      <c r="AF15" s="245"/>
      <c r="AG15" s="245"/>
      <c r="AH15" s="242"/>
      <c r="AI15" s="242"/>
      <c r="AJ15" s="299"/>
      <c r="AK15" s="299"/>
      <c r="AL15" s="299"/>
      <c r="AM15" s="231"/>
      <c r="AN15" s="231"/>
      <c r="AO15" s="341"/>
      <c r="AP15" s="245"/>
      <c r="AQ15" s="245"/>
      <c r="AR15" s="245"/>
      <c r="AS15" s="245"/>
      <c r="AT15" s="339"/>
      <c r="AU15" s="339"/>
      <c r="AV15" s="339"/>
      <c r="AW15" s="339"/>
      <c r="AX15" s="339"/>
      <c r="AY15" s="298"/>
      <c r="AZ15" s="298"/>
      <c r="BA15" s="242"/>
    </row>
    <row r="16" spans="1:53" x14ac:dyDescent="0.15">
      <c r="A16" s="383"/>
      <c r="B16" s="383"/>
      <c r="C16" s="383"/>
      <c r="D16" s="383"/>
      <c r="E16" s="453"/>
      <c r="F16" s="13"/>
      <c r="G16" s="454">
        <v>12</v>
      </c>
      <c r="H16" s="454"/>
      <c r="I16" s="8"/>
      <c r="J16" s="7"/>
      <c r="K16" s="58"/>
      <c r="L16" s="317"/>
      <c r="M16" s="298"/>
      <c r="N16" s="298"/>
      <c r="O16" s="519">
        <v>154.33998590892125</v>
      </c>
      <c r="P16" s="519"/>
      <c r="Q16" s="519"/>
      <c r="R16" s="519"/>
      <c r="S16" s="519"/>
      <c r="T16" s="242"/>
      <c r="U16" s="242"/>
      <c r="V16" s="242"/>
      <c r="W16" s="242"/>
      <c r="X16" s="242"/>
      <c r="Y16" s="520">
        <v>154.30000000000001</v>
      </c>
      <c r="Z16" s="520"/>
      <c r="AA16" s="520"/>
      <c r="AB16" s="520"/>
      <c r="AC16" s="520"/>
      <c r="AD16" s="298"/>
      <c r="AE16" s="298"/>
      <c r="AF16" s="245"/>
      <c r="AG16" s="245"/>
      <c r="AH16" s="242"/>
      <c r="AI16" s="242"/>
      <c r="AJ16" s="521">
        <v>45.787702775399076</v>
      </c>
      <c r="AK16" s="521"/>
      <c r="AL16" s="521"/>
      <c r="AM16" s="521"/>
      <c r="AN16" s="521"/>
      <c r="AO16" s="298"/>
      <c r="AP16" s="298"/>
      <c r="AQ16" s="298"/>
      <c r="AR16" s="298"/>
      <c r="AS16" s="298"/>
      <c r="AT16" s="520">
        <v>46.2</v>
      </c>
      <c r="AU16" s="520"/>
      <c r="AV16" s="520"/>
      <c r="AW16" s="520"/>
      <c r="AX16" s="520"/>
      <c r="AY16" s="298"/>
      <c r="AZ16" s="298"/>
      <c r="BA16" s="242"/>
    </row>
    <row r="17" spans="1:53" x14ac:dyDescent="0.15">
      <c r="A17" s="383"/>
      <c r="B17" s="383"/>
      <c r="C17" s="383"/>
      <c r="D17" s="383"/>
      <c r="E17" s="453"/>
      <c r="F17" s="13"/>
      <c r="G17" s="454">
        <v>13</v>
      </c>
      <c r="H17" s="454"/>
      <c r="I17" s="8"/>
      <c r="J17" s="7"/>
      <c r="K17" s="58"/>
      <c r="L17" s="317"/>
      <c r="M17" s="298"/>
      <c r="N17" s="298"/>
      <c r="O17" s="519">
        <v>160.36191699137498</v>
      </c>
      <c r="P17" s="519"/>
      <c r="Q17" s="519"/>
      <c r="R17" s="519"/>
      <c r="S17" s="519"/>
      <c r="T17" s="242"/>
      <c r="U17" s="242"/>
      <c r="V17" s="242"/>
      <c r="W17" s="242"/>
      <c r="X17" s="242"/>
      <c r="Y17" s="520">
        <v>161</v>
      </c>
      <c r="Z17" s="520"/>
      <c r="AA17" s="520"/>
      <c r="AB17" s="520"/>
      <c r="AC17" s="520"/>
      <c r="AD17" s="298"/>
      <c r="AE17" s="298"/>
      <c r="AF17" s="245"/>
      <c r="AG17" s="245"/>
      <c r="AH17" s="242"/>
      <c r="AI17" s="242"/>
      <c r="AJ17" s="521">
        <v>50.7</v>
      </c>
      <c r="AK17" s="521"/>
      <c r="AL17" s="521"/>
      <c r="AM17" s="521"/>
      <c r="AN17" s="521"/>
      <c r="AO17" s="298"/>
      <c r="AP17" s="298"/>
      <c r="AQ17" s="298"/>
      <c r="AR17" s="298"/>
      <c r="AS17" s="298"/>
      <c r="AT17" s="520">
        <v>50.5</v>
      </c>
      <c r="AU17" s="520"/>
      <c r="AV17" s="520"/>
      <c r="AW17" s="520"/>
      <c r="AX17" s="520"/>
      <c r="AY17" s="298"/>
      <c r="AZ17" s="298"/>
      <c r="BA17" s="242"/>
    </row>
    <row r="18" spans="1:53" x14ac:dyDescent="0.15">
      <c r="A18" s="383"/>
      <c r="B18" s="383"/>
      <c r="C18" s="383"/>
      <c r="D18" s="383"/>
      <c r="E18" s="453"/>
      <c r="F18" s="13"/>
      <c r="G18" s="454">
        <v>14</v>
      </c>
      <c r="H18" s="454"/>
      <c r="I18" s="8"/>
      <c r="J18" s="7"/>
      <c r="K18" s="58"/>
      <c r="L18" s="317"/>
      <c r="M18" s="298"/>
      <c r="N18" s="298"/>
      <c r="O18" s="519">
        <v>165.90764565826331</v>
      </c>
      <c r="P18" s="519"/>
      <c r="Q18" s="519"/>
      <c r="R18" s="519"/>
      <c r="S18" s="519"/>
      <c r="T18" s="242"/>
      <c r="U18" s="242"/>
      <c r="V18" s="242"/>
      <c r="W18" s="242"/>
      <c r="X18" s="242"/>
      <c r="Y18" s="520">
        <v>166.4</v>
      </c>
      <c r="Z18" s="520"/>
      <c r="AA18" s="520"/>
      <c r="AB18" s="520"/>
      <c r="AC18" s="520"/>
      <c r="AD18" s="298"/>
      <c r="AE18" s="298"/>
      <c r="AF18" s="245"/>
      <c r="AG18" s="245"/>
      <c r="AH18" s="242"/>
      <c r="AI18" s="242"/>
      <c r="AJ18" s="522">
        <v>54.592515433805104</v>
      </c>
      <c r="AK18" s="522"/>
      <c r="AL18" s="522"/>
      <c r="AM18" s="522"/>
      <c r="AN18" s="522"/>
      <c r="AO18" s="298"/>
      <c r="AP18" s="298"/>
      <c r="AQ18" s="298"/>
      <c r="AR18" s="298"/>
      <c r="AS18" s="298"/>
      <c r="AT18" s="520">
        <v>55.9</v>
      </c>
      <c r="AU18" s="520"/>
      <c r="AV18" s="520"/>
      <c r="AW18" s="520"/>
      <c r="AX18" s="520"/>
      <c r="AY18" s="298"/>
      <c r="AZ18" s="298"/>
      <c r="BA18" s="242"/>
    </row>
    <row r="19" spans="1:53" x14ac:dyDescent="0.15">
      <c r="A19" s="394"/>
      <c r="B19" s="394"/>
      <c r="C19" s="394"/>
      <c r="D19" s="394"/>
      <c r="E19" s="456"/>
      <c r="F19" s="33"/>
      <c r="G19" s="5"/>
      <c r="H19" s="5"/>
      <c r="I19" s="5"/>
      <c r="J19" s="5"/>
      <c r="K19" s="5"/>
      <c r="L19" s="276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</row>
    <row r="20" spans="1:53" x14ac:dyDescent="0.1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  <c r="AJ20" s="242"/>
      <c r="AK20" s="242"/>
      <c r="AL20" s="242"/>
      <c r="AM20" s="242"/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</row>
    <row r="21" spans="1:53" x14ac:dyDescent="0.15">
      <c r="L21" s="241"/>
      <c r="M21" s="241"/>
      <c r="N21" s="241"/>
      <c r="O21" s="241"/>
      <c r="P21" s="241"/>
      <c r="Q21" s="241"/>
      <c r="R21" s="241"/>
      <c r="S21" s="241"/>
      <c r="T21" s="241"/>
      <c r="U21" s="241"/>
      <c r="V21" s="241"/>
      <c r="W21" s="241"/>
      <c r="X21" s="241"/>
      <c r="Y21" s="241"/>
      <c r="Z21" s="241"/>
      <c r="AA21" s="241"/>
      <c r="AB21" s="241"/>
      <c r="AC21" s="241"/>
      <c r="AD21" s="241"/>
      <c r="AE21" s="241"/>
      <c r="AF21" s="241"/>
      <c r="AG21" s="241"/>
      <c r="AH21" s="241"/>
      <c r="AI21" s="241"/>
      <c r="AJ21" s="241"/>
      <c r="AK21" s="241"/>
      <c r="AL21" s="241"/>
      <c r="AM21" s="241"/>
      <c r="AN21" s="241"/>
      <c r="AO21" s="241"/>
      <c r="AP21" s="241"/>
      <c r="AQ21" s="241"/>
      <c r="AR21" s="241"/>
      <c r="AS21" s="241"/>
      <c r="AT21" s="241"/>
      <c r="AU21" s="241"/>
      <c r="AV21" s="241"/>
      <c r="AW21" s="241"/>
      <c r="AX21" s="241"/>
      <c r="AY21" s="241"/>
      <c r="AZ21" s="241"/>
      <c r="BA21" s="241"/>
    </row>
    <row r="22" spans="1:53" x14ac:dyDescent="0.15">
      <c r="A22" s="2" t="s">
        <v>216</v>
      </c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1"/>
      <c r="X22" s="241"/>
      <c r="Y22" s="241"/>
      <c r="Z22" s="241"/>
      <c r="AA22" s="241"/>
      <c r="AB22" s="241"/>
      <c r="AC22" s="241"/>
      <c r="AD22" s="241"/>
      <c r="AE22" s="241"/>
      <c r="AF22" s="241"/>
      <c r="AG22" s="241"/>
      <c r="AH22" s="241"/>
      <c r="AI22" s="241"/>
      <c r="AJ22" s="241"/>
      <c r="AK22" s="241"/>
      <c r="AL22" s="241"/>
      <c r="AM22" s="241"/>
      <c r="AN22" s="241"/>
      <c r="AO22" s="241"/>
      <c r="AP22" s="241"/>
      <c r="AQ22" s="241"/>
      <c r="AR22" s="338"/>
      <c r="AS22" s="338"/>
      <c r="AT22" s="523" t="s">
        <v>684</v>
      </c>
      <c r="AU22" s="523"/>
      <c r="AV22" s="523"/>
      <c r="AW22" s="523"/>
      <c r="AX22" s="523"/>
      <c r="AY22" s="523"/>
      <c r="AZ22" s="523"/>
      <c r="BA22" s="523"/>
    </row>
    <row r="23" spans="1:53" x14ac:dyDescent="0.15">
      <c r="L23" s="241"/>
      <c r="M23" s="241"/>
      <c r="N23" s="241"/>
      <c r="O23" s="241"/>
      <c r="P23" s="241"/>
      <c r="Q23" s="241"/>
      <c r="R23" s="241"/>
      <c r="S23" s="241"/>
      <c r="T23" s="241"/>
      <c r="U23" s="241"/>
      <c r="V23" s="241"/>
      <c r="W23" s="241"/>
      <c r="X23" s="241"/>
      <c r="Y23" s="241"/>
      <c r="Z23" s="241"/>
      <c r="AA23" s="241"/>
      <c r="AB23" s="241"/>
      <c r="AC23" s="241"/>
      <c r="AD23" s="241"/>
      <c r="AE23" s="241"/>
      <c r="AF23" s="241"/>
      <c r="AG23" s="241"/>
      <c r="AH23" s="241"/>
      <c r="AI23" s="241"/>
      <c r="AJ23" s="241"/>
      <c r="AK23" s="241"/>
      <c r="AL23" s="241"/>
      <c r="AM23" s="241"/>
      <c r="AN23" s="241"/>
      <c r="AO23" s="241"/>
      <c r="AP23" s="241"/>
      <c r="AQ23" s="241"/>
      <c r="AR23" s="241"/>
      <c r="AS23" s="241"/>
      <c r="AT23" s="342"/>
      <c r="AU23" s="241"/>
      <c r="AV23" s="241"/>
      <c r="AW23" s="241"/>
      <c r="AX23" s="241"/>
      <c r="AY23" s="241"/>
      <c r="AZ23" s="241"/>
      <c r="BA23" s="241"/>
    </row>
    <row r="24" spans="1:53" ht="13.5" customHeight="1" x14ac:dyDescent="0.15">
      <c r="A24" s="469" t="s">
        <v>200</v>
      </c>
      <c r="B24" s="469"/>
      <c r="C24" s="469"/>
      <c r="D24" s="469"/>
      <c r="E24" s="470"/>
      <c r="F24" s="380" t="s">
        <v>204</v>
      </c>
      <c r="G24" s="380"/>
      <c r="H24" s="380"/>
      <c r="I24" s="380"/>
      <c r="J24" s="380"/>
      <c r="K24" s="380"/>
      <c r="L24" s="524" t="s">
        <v>33</v>
      </c>
      <c r="M24" s="525"/>
      <c r="N24" s="525"/>
      <c r="O24" s="525"/>
      <c r="P24" s="525"/>
      <c r="Q24" s="525"/>
      <c r="R24" s="525"/>
      <c r="S24" s="525"/>
      <c r="T24" s="525"/>
      <c r="U24" s="525"/>
      <c r="V24" s="525"/>
      <c r="W24" s="525"/>
      <c r="X24" s="525"/>
      <c r="Y24" s="525"/>
      <c r="Z24" s="525"/>
      <c r="AA24" s="525"/>
      <c r="AB24" s="525"/>
      <c r="AC24" s="525"/>
      <c r="AD24" s="525"/>
      <c r="AE24" s="525"/>
      <c r="AF24" s="526"/>
      <c r="AG24" s="524" t="s">
        <v>116</v>
      </c>
      <c r="AH24" s="525"/>
      <c r="AI24" s="525"/>
      <c r="AJ24" s="525"/>
      <c r="AK24" s="525"/>
      <c r="AL24" s="525"/>
      <c r="AM24" s="525"/>
      <c r="AN24" s="525"/>
      <c r="AO24" s="525"/>
      <c r="AP24" s="525"/>
      <c r="AQ24" s="525"/>
      <c r="AR24" s="525"/>
      <c r="AS24" s="525"/>
      <c r="AT24" s="525"/>
      <c r="AU24" s="525"/>
      <c r="AV24" s="525"/>
      <c r="AW24" s="525"/>
      <c r="AX24" s="525"/>
      <c r="AY24" s="525"/>
      <c r="AZ24" s="525"/>
      <c r="BA24" s="525"/>
    </row>
    <row r="25" spans="1:53" ht="13.5" customHeight="1" x14ac:dyDescent="0.15">
      <c r="A25" s="383"/>
      <c r="B25" s="383"/>
      <c r="C25" s="383"/>
      <c r="D25" s="383"/>
      <c r="E25" s="453"/>
      <c r="F25" s="530"/>
      <c r="G25" s="530"/>
      <c r="H25" s="530"/>
      <c r="I25" s="530"/>
      <c r="J25" s="530"/>
      <c r="K25" s="530"/>
      <c r="L25" s="527" t="s">
        <v>206</v>
      </c>
      <c r="M25" s="528"/>
      <c r="N25" s="528"/>
      <c r="O25" s="528"/>
      <c r="P25" s="528"/>
      <c r="Q25" s="528"/>
      <c r="R25" s="528"/>
      <c r="S25" s="528"/>
      <c r="T25" s="528"/>
      <c r="U25" s="528"/>
      <c r="V25" s="529"/>
      <c r="W25" s="527" t="s">
        <v>212</v>
      </c>
      <c r="X25" s="528"/>
      <c r="Y25" s="528"/>
      <c r="Z25" s="528"/>
      <c r="AA25" s="528"/>
      <c r="AB25" s="528"/>
      <c r="AC25" s="528"/>
      <c r="AD25" s="528"/>
      <c r="AE25" s="528"/>
      <c r="AF25" s="529"/>
      <c r="AG25" s="527" t="s">
        <v>206</v>
      </c>
      <c r="AH25" s="528"/>
      <c r="AI25" s="528"/>
      <c r="AJ25" s="528"/>
      <c r="AK25" s="528"/>
      <c r="AL25" s="528"/>
      <c r="AM25" s="528"/>
      <c r="AN25" s="528"/>
      <c r="AO25" s="528"/>
      <c r="AP25" s="528"/>
      <c r="AQ25" s="529"/>
      <c r="AR25" s="527" t="s">
        <v>212</v>
      </c>
      <c r="AS25" s="528"/>
      <c r="AT25" s="528"/>
      <c r="AU25" s="528"/>
      <c r="AV25" s="528"/>
      <c r="AW25" s="528"/>
      <c r="AX25" s="528"/>
      <c r="AY25" s="528"/>
      <c r="AZ25" s="528"/>
      <c r="BA25" s="528"/>
    </row>
    <row r="26" spans="1:53" ht="13.5" customHeight="1" x14ac:dyDescent="0.15">
      <c r="A26" s="531" t="s">
        <v>213</v>
      </c>
      <c r="B26" s="531"/>
      <c r="C26" s="531"/>
      <c r="D26" s="531"/>
      <c r="E26" s="532"/>
      <c r="F26" s="32"/>
      <c r="G26" s="34"/>
      <c r="H26" s="34"/>
      <c r="I26" s="34"/>
      <c r="J26" s="34"/>
      <c r="K26" s="34"/>
      <c r="L26" s="370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  <c r="AJ26" s="263"/>
      <c r="AK26" s="263"/>
      <c r="AL26" s="263"/>
      <c r="AM26" s="263"/>
      <c r="AN26" s="263"/>
      <c r="AO26" s="263"/>
      <c r="AP26" s="263"/>
      <c r="AQ26" s="263"/>
      <c r="AR26" s="263"/>
      <c r="AS26" s="263"/>
      <c r="AT26" s="263"/>
      <c r="AU26" s="263"/>
      <c r="AV26" s="263"/>
      <c r="AW26" s="263"/>
      <c r="AX26" s="263"/>
      <c r="AY26" s="263"/>
      <c r="AZ26" s="263"/>
      <c r="BA26" s="263"/>
    </row>
    <row r="27" spans="1:53" ht="13.5" customHeight="1" x14ac:dyDescent="0.15">
      <c r="A27" s="383"/>
      <c r="B27" s="383"/>
      <c r="C27" s="383"/>
      <c r="D27" s="383"/>
      <c r="E27" s="453"/>
      <c r="F27" s="13"/>
      <c r="G27" s="454">
        <v>6</v>
      </c>
      <c r="H27" s="454"/>
      <c r="I27" s="383" t="s">
        <v>136</v>
      </c>
      <c r="J27" s="383"/>
      <c r="K27" s="22"/>
      <c r="L27" s="317"/>
      <c r="M27" s="298"/>
      <c r="N27" s="298"/>
      <c r="O27" s="519">
        <v>116.13952380952381</v>
      </c>
      <c r="P27" s="519"/>
      <c r="Q27" s="519"/>
      <c r="R27" s="519"/>
      <c r="S27" s="519"/>
      <c r="T27" s="242"/>
      <c r="U27" s="242"/>
      <c r="V27" s="242"/>
      <c r="W27" s="242"/>
      <c r="X27" s="242"/>
      <c r="Y27" s="520">
        <v>116.2</v>
      </c>
      <c r="Z27" s="520"/>
      <c r="AA27" s="520"/>
      <c r="AB27" s="520"/>
      <c r="AC27" s="520"/>
      <c r="AD27" s="298"/>
      <c r="AE27" s="298"/>
      <c r="AF27" s="371"/>
      <c r="AG27" s="371"/>
      <c r="AH27" s="242"/>
      <c r="AI27" s="242"/>
      <c r="AJ27" s="521">
        <v>21.513492063492066</v>
      </c>
      <c r="AK27" s="521"/>
      <c r="AL27" s="521"/>
      <c r="AM27" s="521"/>
      <c r="AN27" s="521"/>
      <c r="AO27" s="298"/>
      <c r="AP27" s="298"/>
      <c r="AQ27" s="298"/>
      <c r="AR27" s="298"/>
      <c r="AS27" s="298"/>
      <c r="AT27" s="520">
        <v>21.2</v>
      </c>
      <c r="AU27" s="520"/>
      <c r="AV27" s="520"/>
      <c r="AW27" s="520"/>
      <c r="AX27" s="520"/>
      <c r="AY27" s="298"/>
      <c r="AZ27" s="298"/>
      <c r="BA27" s="341"/>
    </row>
    <row r="28" spans="1:53" ht="13.5" customHeight="1" x14ac:dyDescent="0.15">
      <c r="A28" s="383"/>
      <c r="B28" s="383"/>
      <c r="C28" s="383"/>
      <c r="D28" s="383"/>
      <c r="E28" s="453"/>
      <c r="F28" s="13"/>
      <c r="G28" s="454">
        <v>7</v>
      </c>
      <c r="H28" s="454"/>
      <c r="I28" s="7"/>
      <c r="J28" s="7"/>
      <c r="K28" s="22"/>
      <c r="L28" s="317"/>
      <c r="M28" s="298"/>
      <c r="N28" s="298"/>
      <c r="O28" s="519">
        <v>122.34435185185185</v>
      </c>
      <c r="P28" s="519"/>
      <c r="Q28" s="519"/>
      <c r="R28" s="519"/>
      <c r="S28" s="519"/>
      <c r="T28" s="242"/>
      <c r="U28" s="242"/>
      <c r="V28" s="242"/>
      <c r="W28" s="242"/>
      <c r="X28" s="242"/>
      <c r="Y28" s="520">
        <v>122.4</v>
      </c>
      <c r="Z28" s="520"/>
      <c r="AA28" s="520"/>
      <c r="AB28" s="520"/>
      <c r="AC28" s="520"/>
      <c r="AD28" s="298"/>
      <c r="AE28" s="298"/>
      <c r="AF28" s="371"/>
      <c r="AG28" s="371"/>
      <c r="AH28" s="242"/>
      <c r="AI28" s="242"/>
      <c r="AJ28" s="521">
        <v>23.994768518518519</v>
      </c>
      <c r="AK28" s="521"/>
      <c r="AL28" s="521"/>
      <c r="AM28" s="521"/>
      <c r="AN28" s="521"/>
      <c r="AO28" s="298"/>
      <c r="AP28" s="298"/>
      <c r="AQ28" s="298"/>
      <c r="AR28" s="298"/>
      <c r="AS28" s="298"/>
      <c r="AT28" s="520">
        <v>24.6</v>
      </c>
      <c r="AU28" s="520"/>
      <c r="AV28" s="520"/>
      <c r="AW28" s="520"/>
      <c r="AX28" s="520"/>
      <c r="AY28" s="298"/>
      <c r="AZ28" s="298"/>
      <c r="BA28" s="242"/>
    </row>
    <row r="29" spans="1:53" ht="13.5" customHeight="1" x14ac:dyDescent="0.15">
      <c r="A29" s="383"/>
      <c r="B29" s="383"/>
      <c r="C29" s="383"/>
      <c r="D29" s="383"/>
      <c r="E29" s="453"/>
      <c r="F29" s="13"/>
      <c r="G29" s="454">
        <v>8</v>
      </c>
      <c r="H29" s="454"/>
      <c r="I29" s="8"/>
      <c r="J29" s="7"/>
      <c r="K29" s="22"/>
      <c r="L29" s="317"/>
      <c r="M29" s="298"/>
      <c r="N29" s="298"/>
      <c r="O29" s="519">
        <v>127.85554632705794</v>
      </c>
      <c r="P29" s="519"/>
      <c r="Q29" s="519"/>
      <c r="R29" s="519"/>
      <c r="S29" s="519"/>
      <c r="T29" s="242"/>
      <c r="U29" s="242"/>
      <c r="V29" s="242"/>
      <c r="W29" s="242"/>
      <c r="X29" s="242"/>
      <c r="Y29" s="520">
        <v>128.19999999999999</v>
      </c>
      <c r="Z29" s="520"/>
      <c r="AA29" s="520"/>
      <c r="AB29" s="520"/>
      <c r="AC29" s="520"/>
      <c r="AD29" s="298"/>
      <c r="AE29" s="298"/>
      <c r="AF29" s="371"/>
      <c r="AG29" s="371"/>
      <c r="AH29" s="242"/>
      <c r="AI29" s="242"/>
      <c r="AJ29" s="521">
        <v>27.274123292727939</v>
      </c>
      <c r="AK29" s="521"/>
      <c r="AL29" s="521"/>
      <c r="AM29" s="521"/>
      <c r="AN29" s="521"/>
      <c r="AO29" s="298"/>
      <c r="AP29" s="298"/>
      <c r="AQ29" s="298"/>
      <c r="AR29" s="298"/>
      <c r="AS29" s="298"/>
      <c r="AT29" s="520">
        <v>27.3</v>
      </c>
      <c r="AU29" s="520"/>
      <c r="AV29" s="520"/>
      <c r="AW29" s="520"/>
      <c r="AX29" s="520"/>
      <c r="AY29" s="298"/>
      <c r="AZ29" s="298"/>
      <c r="BA29" s="242"/>
    </row>
    <row r="30" spans="1:53" ht="13.5" customHeight="1" x14ac:dyDescent="0.15">
      <c r="A30" s="383"/>
      <c r="B30" s="383"/>
      <c r="C30" s="383"/>
      <c r="D30" s="383"/>
      <c r="E30" s="453"/>
      <c r="F30" s="13"/>
      <c r="G30" s="454">
        <v>9</v>
      </c>
      <c r="H30" s="454"/>
      <c r="I30" s="8"/>
      <c r="J30" s="7"/>
      <c r="K30" s="22"/>
      <c r="L30" s="317"/>
      <c r="M30" s="298"/>
      <c r="N30" s="298"/>
      <c r="O30" s="519">
        <v>134.75834643605873</v>
      </c>
      <c r="P30" s="519"/>
      <c r="Q30" s="519"/>
      <c r="R30" s="519"/>
      <c r="S30" s="519"/>
      <c r="T30" s="242"/>
      <c r="U30" s="242"/>
      <c r="V30" s="242"/>
      <c r="W30" s="242"/>
      <c r="X30" s="242"/>
      <c r="Y30" s="520">
        <v>134.6</v>
      </c>
      <c r="Z30" s="520"/>
      <c r="AA30" s="520"/>
      <c r="AB30" s="520"/>
      <c r="AC30" s="520"/>
      <c r="AD30" s="298"/>
      <c r="AE30" s="298"/>
      <c r="AF30" s="371"/>
      <c r="AG30" s="371"/>
      <c r="AH30" s="242"/>
      <c r="AI30" s="242"/>
      <c r="AJ30" s="521">
        <v>30.937287735849054</v>
      </c>
      <c r="AK30" s="521"/>
      <c r="AL30" s="521"/>
      <c r="AM30" s="521"/>
      <c r="AN30" s="521"/>
      <c r="AO30" s="298"/>
      <c r="AP30" s="298"/>
      <c r="AQ30" s="298"/>
      <c r="AR30" s="298"/>
      <c r="AS30" s="298"/>
      <c r="AT30" s="520">
        <v>31.4</v>
      </c>
      <c r="AU30" s="520"/>
      <c r="AV30" s="520"/>
      <c r="AW30" s="520"/>
      <c r="AX30" s="520"/>
      <c r="AY30" s="298"/>
      <c r="AZ30" s="298"/>
      <c r="BA30" s="242"/>
    </row>
    <row r="31" spans="1:53" ht="13.5" customHeight="1" x14ac:dyDescent="0.15">
      <c r="A31" s="383"/>
      <c r="B31" s="383"/>
      <c r="C31" s="383"/>
      <c r="D31" s="383"/>
      <c r="E31" s="453"/>
      <c r="F31" s="13"/>
      <c r="G31" s="454">
        <v>10</v>
      </c>
      <c r="H31" s="454"/>
      <c r="I31" s="8"/>
      <c r="J31" s="7"/>
      <c r="K31" s="22"/>
      <c r="L31" s="317"/>
      <c r="M31" s="298"/>
      <c r="N31" s="298"/>
      <c r="O31" s="519">
        <v>140.88912037037039</v>
      </c>
      <c r="P31" s="519"/>
      <c r="Q31" s="519"/>
      <c r="R31" s="519"/>
      <c r="S31" s="519"/>
      <c r="T31" s="242"/>
      <c r="U31" s="242"/>
      <c r="V31" s="242"/>
      <c r="W31" s="242"/>
      <c r="X31" s="242"/>
      <c r="Y31" s="520">
        <v>141.6</v>
      </c>
      <c r="Z31" s="520"/>
      <c r="AA31" s="520"/>
      <c r="AB31" s="520"/>
      <c r="AC31" s="520"/>
      <c r="AD31" s="298"/>
      <c r="AE31" s="298"/>
      <c r="AF31" s="371"/>
      <c r="AG31" s="371"/>
      <c r="AH31" s="242"/>
      <c r="AI31" s="242"/>
      <c r="AJ31" s="521">
        <v>34.939451058201058</v>
      </c>
      <c r="AK31" s="521"/>
      <c r="AL31" s="521"/>
      <c r="AM31" s="521"/>
      <c r="AN31" s="521"/>
      <c r="AO31" s="298"/>
      <c r="AP31" s="298"/>
      <c r="AQ31" s="298"/>
      <c r="AR31" s="298"/>
      <c r="AS31" s="298"/>
      <c r="AT31" s="520">
        <v>35.799999999999997</v>
      </c>
      <c r="AU31" s="520"/>
      <c r="AV31" s="520"/>
      <c r="AW31" s="520"/>
      <c r="AX31" s="520"/>
      <c r="AY31" s="298"/>
      <c r="AZ31" s="298"/>
      <c r="BA31" s="242"/>
    </row>
    <row r="32" spans="1:53" ht="13.5" customHeight="1" x14ac:dyDescent="0.15">
      <c r="A32" s="383"/>
      <c r="B32" s="383"/>
      <c r="C32" s="383"/>
      <c r="D32" s="383"/>
      <c r="E32" s="453"/>
      <c r="F32" s="13"/>
      <c r="G32" s="454">
        <v>11</v>
      </c>
      <c r="H32" s="454"/>
      <c r="I32" s="8"/>
      <c r="J32" s="7"/>
      <c r="K32" s="22"/>
      <c r="L32" s="317"/>
      <c r="M32" s="298"/>
      <c r="N32" s="298"/>
      <c r="O32" s="519">
        <v>148.07986772486771</v>
      </c>
      <c r="P32" s="519"/>
      <c r="Q32" s="519"/>
      <c r="R32" s="519"/>
      <c r="S32" s="519"/>
      <c r="T32" s="242"/>
      <c r="U32" s="242"/>
      <c r="V32" s="242"/>
      <c r="W32" s="242"/>
      <c r="X32" s="242"/>
      <c r="Y32" s="520">
        <v>148.19999999999999</v>
      </c>
      <c r="Z32" s="520"/>
      <c r="AA32" s="520"/>
      <c r="AB32" s="520"/>
      <c r="AC32" s="520"/>
      <c r="AD32" s="298"/>
      <c r="AE32" s="298"/>
      <c r="AF32" s="371"/>
      <c r="AG32" s="371"/>
      <c r="AH32" s="242"/>
      <c r="AI32" s="242"/>
      <c r="AJ32" s="521">
        <v>40.740782312925177</v>
      </c>
      <c r="AK32" s="521"/>
      <c r="AL32" s="521"/>
      <c r="AM32" s="521"/>
      <c r="AN32" s="521"/>
      <c r="AO32" s="298"/>
      <c r="AP32" s="298"/>
      <c r="AQ32" s="298"/>
      <c r="AR32" s="298"/>
      <c r="AS32" s="298"/>
      <c r="AT32" s="520">
        <v>40.1</v>
      </c>
      <c r="AU32" s="520"/>
      <c r="AV32" s="520"/>
      <c r="AW32" s="520"/>
      <c r="AX32" s="520"/>
      <c r="AY32" s="298"/>
      <c r="AZ32" s="298"/>
      <c r="BA32" s="242"/>
    </row>
    <row r="33" spans="1:53" ht="13.5" customHeight="1" x14ac:dyDescent="0.15">
      <c r="A33" s="471"/>
      <c r="B33" s="471"/>
      <c r="C33" s="471"/>
      <c r="D33" s="471"/>
      <c r="E33" s="472"/>
      <c r="F33" s="13"/>
      <c r="G33" s="7"/>
      <c r="H33" s="7"/>
      <c r="I33" s="8"/>
      <c r="J33" s="7"/>
      <c r="K33" s="22"/>
      <c r="L33" s="317"/>
      <c r="M33" s="298"/>
      <c r="N33" s="372"/>
      <c r="O33" s="373"/>
      <c r="P33" s="374"/>
      <c r="Q33" s="374"/>
      <c r="R33" s="375"/>
      <c r="S33" s="375"/>
      <c r="T33" s="242"/>
      <c r="U33" s="242"/>
      <c r="V33" s="242"/>
      <c r="W33" s="242"/>
      <c r="X33" s="242"/>
      <c r="Y33" s="339"/>
      <c r="Z33" s="339"/>
      <c r="AA33" s="339"/>
      <c r="AB33" s="339"/>
      <c r="AC33" s="339"/>
      <c r="AD33" s="298"/>
      <c r="AE33" s="298"/>
      <c r="AF33" s="371"/>
      <c r="AG33" s="371"/>
      <c r="AH33" s="242"/>
      <c r="AI33" s="242"/>
      <c r="AJ33" s="376"/>
      <c r="AK33" s="376"/>
      <c r="AL33" s="376"/>
      <c r="AM33" s="376"/>
      <c r="AN33" s="376"/>
      <c r="AO33" s="336"/>
      <c r="AP33" s="298"/>
      <c r="AQ33" s="298"/>
      <c r="AR33" s="298"/>
      <c r="AS33" s="298"/>
      <c r="AT33" s="372"/>
      <c r="AU33" s="372"/>
      <c r="AV33" s="372"/>
      <c r="AW33" s="372"/>
      <c r="AX33" s="372"/>
      <c r="AY33" s="298"/>
      <c r="AZ33" s="298"/>
      <c r="BA33" s="242"/>
    </row>
    <row r="34" spans="1:53" ht="13.5" customHeight="1" x14ac:dyDescent="0.15">
      <c r="A34" s="531" t="s">
        <v>214</v>
      </c>
      <c r="B34" s="531"/>
      <c r="C34" s="531"/>
      <c r="D34" s="531"/>
      <c r="E34" s="532"/>
      <c r="F34" s="56"/>
      <c r="G34" s="34"/>
      <c r="H34" s="34"/>
      <c r="I34" s="55"/>
      <c r="J34" s="34"/>
      <c r="K34" s="57"/>
      <c r="L34" s="317"/>
      <c r="M34" s="298"/>
      <c r="N34" s="372"/>
      <c r="O34" s="373"/>
      <c r="P34" s="374"/>
      <c r="Q34" s="374"/>
      <c r="R34" s="375"/>
      <c r="S34" s="375"/>
      <c r="T34" s="242"/>
      <c r="U34" s="242"/>
      <c r="V34" s="242"/>
      <c r="W34" s="242"/>
      <c r="X34" s="242"/>
      <c r="Y34" s="339"/>
      <c r="Z34" s="339"/>
      <c r="AA34" s="339"/>
      <c r="AB34" s="339"/>
      <c r="AC34" s="339"/>
      <c r="AD34" s="298"/>
      <c r="AE34" s="298"/>
      <c r="AF34" s="371"/>
      <c r="AG34" s="371"/>
      <c r="AH34" s="242"/>
      <c r="AI34" s="242"/>
      <c r="AJ34" s="376"/>
      <c r="AK34" s="376"/>
      <c r="AL34" s="376"/>
      <c r="AM34" s="376"/>
      <c r="AN34" s="376"/>
      <c r="AO34" s="336"/>
      <c r="AP34" s="298"/>
      <c r="AQ34" s="298"/>
      <c r="AR34" s="298"/>
      <c r="AS34" s="298"/>
      <c r="AT34" s="372"/>
      <c r="AU34" s="372"/>
      <c r="AV34" s="372"/>
      <c r="AW34" s="372"/>
      <c r="AX34" s="372"/>
      <c r="AY34" s="298"/>
      <c r="AZ34" s="298"/>
      <c r="BA34" s="242"/>
    </row>
    <row r="35" spans="1:53" x14ac:dyDescent="0.15">
      <c r="A35" s="383"/>
      <c r="B35" s="383"/>
      <c r="C35" s="383"/>
      <c r="D35" s="383"/>
      <c r="E35" s="453"/>
      <c r="F35" s="13"/>
      <c r="G35" s="454">
        <v>12</v>
      </c>
      <c r="H35" s="454"/>
      <c r="I35" s="8"/>
      <c r="J35" s="7"/>
      <c r="K35" s="58"/>
      <c r="L35" s="317"/>
      <c r="M35" s="298"/>
      <c r="N35" s="298"/>
      <c r="O35" s="519">
        <v>152.15608421750667</v>
      </c>
      <c r="P35" s="519"/>
      <c r="Q35" s="519"/>
      <c r="R35" s="519"/>
      <c r="S35" s="519"/>
      <c r="T35" s="242"/>
      <c r="U35" s="242"/>
      <c r="V35" s="242"/>
      <c r="W35" s="242"/>
      <c r="X35" s="242"/>
      <c r="Y35" s="520">
        <v>152.5</v>
      </c>
      <c r="Z35" s="520"/>
      <c r="AA35" s="520"/>
      <c r="AB35" s="520"/>
      <c r="AC35" s="520"/>
      <c r="AD35" s="298"/>
      <c r="AE35" s="298"/>
      <c r="AF35" s="371"/>
      <c r="AG35" s="371"/>
      <c r="AH35" s="242"/>
      <c r="AI35" s="242"/>
      <c r="AJ35" s="521">
        <v>44.473220255857647</v>
      </c>
      <c r="AK35" s="521"/>
      <c r="AL35" s="521"/>
      <c r="AM35" s="521"/>
      <c r="AN35" s="521"/>
      <c r="AO35" s="298"/>
      <c r="AP35" s="298"/>
      <c r="AQ35" s="298"/>
      <c r="AR35" s="298"/>
      <c r="AS35" s="298"/>
      <c r="AT35" s="520">
        <v>44.6</v>
      </c>
      <c r="AU35" s="520"/>
      <c r="AV35" s="520"/>
      <c r="AW35" s="520"/>
      <c r="AX35" s="520"/>
      <c r="AY35" s="298"/>
      <c r="AZ35" s="298"/>
      <c r="BA35" s="242"/>
    </row>
    <row r="36" spans="1:53" x14ac:dyDescent="0.15">
      <c r="A36" s="383"/>
      <c r="B36" s="383"/>
      <c r="C36" s="383"/>
      <c r="D36" s="383"/>
      <c r="E36" s="453"/>
      <c r="F36" s="13"/>
      <c r="G36" s="454">
        <v>13</v>
      </c>
      <c r="H36" s="454"/>
      <c r="I36" s="8"/>
      <c r="J36" s="7"/>
      <c r="K36" s="58"/>
      <c r="L36" s="317"/>
      <c r="M36" s="298"/>
      <c r="N36" s="298"/>
      <c r="O36" s="519">
        <v>154.59881308579671</v>
      </c>
      <c r="P36" s="519"/>
      <c r="Q36" s="519"/>
      <c r="R36" s="519"/>
      <c r="S36" s="519"/>
      <c r="T36" s="242"/>
      <c r="U36" s="242"/>
      <c r="V36" s="242"/>
      <c r="W36" s="242"/>
      <c r="X36" s="242"/>
      <c r="Y36" s="520">
        <v>155.30000000000001</v>
      </c>
      <c r="Z36" s="520"/>
      <c r="AA36" s="520"/>
      <c r="AB36" s="520"/>
      <c r="AC36" s="520"/>
      <c r="AD36" s="298"/>
      <c r="AE36" s="298"/>
      <c r="AF36" s="371"/>
      <c r="AG36" s="371"/>
      <c r="AH36" s="242"/>
      <c r="AI36" s="242"/>
      <c r="AJ36" s="521">
        <v>48.1055684480894</v>
      </c>
      <c r="AK36" s="521"/>
      <c r="AL36" s="521"/>
      <c r="AM36" s="521"/>
      <c r="AN36" s="521"/>
      <c r="AO36" s="298"/>
      <c r="AP36" s="298"/>
      <c r="AQ36" s="298"/>
      <c r="AR36" s="298"/>
      <c r="AS36" s="298"/>
      <c r="AT36" s="520">
        <v>47.6</v>
      </c>
      <c r="AU36" s="520"/>
      <c r="AV36" s="520"/>
      <c r="AW36" s="520"/>
      <c r="AX36" s="520"/>
      <c r="AY36" s="298"/>
      <c r="AZ36" s="298"/>
      <c r="BA36" s="242"/>
    </row>
    <row r="37" spans="1:53" x14ac:dyDescent="0.15">
      <c r="A37" s="383"/>
      <c r="B37" s="383"/>
      <c r="C37" s="383"/>
      <c r="D37" s="383"/>
      <c r="E37" s="453"/>
      <c r="F37" s="13"/>
      <c r="G37" s="454">
        <v>14</v>
      </c>
      <c r="H37" s="454"/>
      <c r="I37" s="8"/>
      <c r="J37" s="7"/>
      <c r="K37" s="58"/>
      <c r="L37" s="317"/>
      <c r="M37" s="298"/>
      <c r="N37" s="298"/>
      <c r="O37" s="519">
        <v>156.42602002901924</v>
      </c>
      <c r="P37" s="519"/>
      <c r="Q37" s="519"/>
      <c r="R37" s="519"/>
      <c r="S37" s="519"/>
      <c r="T37" s="242"/>
      <c r="U37" s="242"/>
      <c r="V37" s="242"/>
      <c r="W37" s="242"/>
      <c r="X37" s="242"/>
      <c r="Y37" s="520">
        <v>156.69999999999999</v>
      </c>
      <c r="Z37" s="520"/>
      <c r="AA37" s="520"/>
      <c r="AB37" s="520"/>
      <c r="AC37" s="520"/>
      <c r="AD37" s="298"/>
      <c r="AE37" s="298"/>
      <c r="AF37" s="371"/>
      <c r="AG37" s="371"/>
      <c r="AH37" s="242"/>
      <c r="AI37" s="242"/>
      <c r="AJ37" s="521">
        <v>50.118835900082033</v>
      </c>
      <c r="AK37" s="521"/>
      <c r="AL37" s="521"/>
      <c r="AM37" s="521"/>
      <c r="AN37" s="521"/>
      <c r="AO37" s="298"/>
      <c r="AP37" s="298"/>
      <c r="AQ37" s="298"/>
      <c r="AR37" s="298"/>
      <c r="AS37" s="298"/>
      <c r="AT37" s="520">
        <v>50.1</v>
      </c>
      <c r="AU37" s="520"/>
      <c r="AV37" s="520"/>
      <c r="AW37" s="520"/>
      <c r="AX37" s="520"/>
      <c r="AY37" s="298"/>
      <c r="AZ37" s="298"/>
      <c r="BA37" s="242"/>
    </row>
    <row r="38" spans="1:53" x14ac:dyDescent="0.15">
      <c r="A38" s="394"/>
      <c r="B38" s="394"/>
      <c r="C38" s="394"/>
      <c r="D38" s="394"/>
      <c r="E38" s="456"/>
      <c r="F38" s="33"/>
      <c r="G38" s="5"/>
      <c r="H38" s="5"/>
      <c r="I38" s="5"/>
      <c r="J38" s="5"/>
      <c r="K38" s="5"/>
      <c r="L38" s="33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</row>
    <row r="39" spans="1:53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</row>
    <row r="40" spans="1:53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387" t="s">
        <v>218</v>
      </c>
      <c r="AP40" s="387"/>
      <c r="AQ40" s="387"/>
      <c r="AR40" s="387"/>
      <c r="AS40" s="387"/>
      <c r="AT40" s="387"/>
      <c r="AU40" s="387"/>
      <c r="AV40" s="387"/>
      <c r="AW40" s="387"/>
      <c r="AX40" s="387"/>
      <c r="AY40" s="387"/>
      <c r="AZ40" s="387"/>
      <c r="BA40" s="387"/>
    </row>
  </sheetData>
  <mergeCells count="115">
    <mergeCell ref="AO40:BA40"/>
    <mergeCell ref="A5:E6"/>
    <mergeCell ref="F5:K6"/>
    <mergeCell ref="A15:E19"/>
    <mergeCell ref="A24:E25"/>
    <mergeCell ref="F24:K25"/>
    <mergeCell ref="A34:E38"/>
    <mergeCell ref="A7:E14"/>
    <mergeCell ref="A26:E33"/>
    <mergeCell ref="G36:H36"/>
    <mergeCell ref="O36:S36"/>
    <mergeCell ref="Y36:AC36"/>
    <mergeCell ref="AJ36:AN36"/>
    <mergeCell ref="AT36:AX36"/>
    <mergeCell ref="G37:H37"/>
    <mergeCell ref="O37:S37"/>
    <mergeCell ref="Y37:AC37"/>
    <mergeCell ref="AJ37:AN37"/>
    <mergeCell ref="AT37:AX37"/>
    <mergeCell ref="G32:H32"/>
    <mergeCell ref="O32:S32"/>
    <mergeCell ref="Y32:AC32"/>
    <mergeCell ref="AJ32:AN32"/>
    <mergeCell ref="AT32:AX32"/>
    <mergeCell ref="G35:H35"/>
    <mergeCell ref="O35:S35"/>
    <mergeCell ref="Y35:AC35"/>
    <mergeCell ref="AJ35:AN35"/>
    <mergeCell ref="AT35:AX35"/>
    <mergeCell ref="G30:H30"/>
    <mergeCell ref="O30:S30"/>
    <mergeCell ref="Y30:AC30"/>
    <mergeCell ref="AJ30:AN30"/>
    <mergeCell ref="AT30:AX30"/>
    <mergeCell ref="G31:H31"/>
    <mergeCell ref="O31:S31"/>
    <mergeCell ref="Y31:AC31"/>
    <mergeCell ref="AJ31:AN31"/>
    <mergeCell ref="AT31:AX31"/>
    <mergeCell ref="G28:H28"/>
    <mergeCell ref="O28:S28"/>
    <mergeCell ref="Y28:AC28"/>
    <mergeCell ref="AJ28:AN28"/>
    <mergeCell ref="AT28:AX28"/>
    <mergeCell ref="G29:H29"/>
    <mergeCell ref="O29:S29"/>
    <mergeCell ref="Y29:AC29"/>
    <mergeCell ref="AJ29:AN29"/>
    <mergeCell ref="AT29:AX29"/>
    <mergeCell ref="AT22:BA22"/>
    <mergeCell ref="L24:AF24"/>
    <mergeCell ref="AG24:BA24"/>
    <mergeCell ref="L25:V25"/>
    <mergeCell ref="W25:AF25"/>
    <mergeCell ref="AG25:AQ25"/>
    <mergeCell ref="AR25:BA25"/>
    <mergeCell ref="G27:H27"/>
    <mergeCell ref="I27:J27"/>
    <mergeCell ref="O27:S27"/>
    <mergeCell ref="Y27:AC27"/>
    <mergeCell ref="AJ27:AN27"/>
    <mergeCell ref="AT27:AX27"/>
    <mergeCell ref="G17:H17"/>
    <mergeCell ref="O17:S17"/>
    <mergeCell ref="Y17:AC17"/>
    <mergeCell ref="AJ17:AN17"/>
    <mergeCell ref="AT17:AX17"/>
    <mergeCell ref="G18:H18"/>
    <mergeCell ref="O18:S18"/>
    <mergeCell ref="Y18:AC18"/>
    <mergeCell ref="AJ18:AN18"/>
    <mergeCell ref="AT18:AX18"/>
    <mergeCell ref="G13:H13"/>
    <mergeCell ref="O13:S13"/>
    <mergeCell ref="Y13:AC13"/>
    <mergeCell ref="AJ13:AN13"/>
    <mergeCell ref="AT13:AX13"/>
    <mergeCell ref="G16:H16"/>
    <mergeCell ref="O16:S16"/>
    <mergeCell ref="Y16:AC16"/>
    <mergeCell ref="AJ16:AN16"/>
    <mergeCell ref="AT16:AX16"/>
    <mergeCell ref="G11:H11"/>
    <mergeCell ref="O11:S11"/>
    <mergeCell ref="Y11:AC11"/>
    <mergeCell ref="AJ11:AN11"/>
    <mergeCell ref="AT11:AX11"/>
    <mergeCell ref="G12:H12"/>
    <mergeCell ref="O12:S12"/>
    <mergeCell ref="Y12:AC12"/>
    <mergeCell ref="AJ12:AN12"/>
    <mergeCell ref="AT12:AX12"/>
    <mergeCell ref="G9:H9"/>
    <mergeCell ref="O9:S9"/>
    <mergeCell ref="Y9:AC9"/>
    <mergeCell ref="AJ9:AN9"/>
    <mergeCell ref="AT9:AX9"/>
    <mergeCell ref="G10:H10"/>
    <mergeCell ref="O10:S10"/>
    <mergeCell ref="Y10:AC10"/>
    <mergeCell ref="AJ10:AN10"/>
    <mergeCell ref="AT10:AX10"/>
    <mergeCell ref="AT3:BA3"/>
    <mergeCell ref="L5:AF5"/>
    <mergeCell ref="AG5:BA5"/>
    <mergeCell ref="L6:V6"/>
    <mergeCell ref="W6:AF6"/>
    <mergeCell ref="AG6:AQ6"/>
    <mergeCell ref="AR6:BA6"/>
    <mergeCell ref="G8:H8"/>
    <mergeCell ref="I8:J8"/>
    <mergeCell ref="O8:S8"/>
    <mergeCell ref="Y8:AC8"/>
    <mergeCell ref="AJ8:AN8"/>
    <mergeCell ref="AT8:AX8"/>
  </mergeCells>
  <phoneticPr fontId="19"/>
  <pageMargins left="0.78740157480314965" right="0.78740157480314965" top="0.78740157480314965" bottom="0.78740157480314965" header="0.51181102362204722" footer="0.51181102362204722"/>
  <pageSetup paperSize="9" scale="98" orientation="portrait" r:id="rId1"/>
  <headerFooter alignWithMargins="0">
    <oddFooter>&amp;C&amp;"ＭＳ 明朝,標準"&amp;10－&amp;A－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B56"/>
  <sheetViews>
    <sheetView view="pageBreakPreview" zoomScale="115" zoomScaleSheetLayoutView="115" workbookViewId="0">
      <selection activeCell="AQ33" sqref="AQ33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11" width="1.625" style="2" customWidth="1"/>
    <col min="12" max="12" width="1.25" style="2" customWidth="1"/>
    <col min="13" max="32" width="1.625" style="2" customWidth="1"/>
    <col min="33" max="33" width="2" style="2" customWidth="1"/>
    <col min="34" max="44" width="1.625" style="2" customWidth="1"/>
    <col min="45" max="45" width="1.375" style="2" customWidth="1"/>
    <col min="46" max="46" width="1.625" style="2" customWidth="1"/>
    <col min="47" max="47" width="1.25" style="2" customWidth="1"/>
    <col min="48" max="52" width="1.625" style="2" customWidth="1"/>
    <col min="53" max="53" width="2" style="2" customWidth="1"/>
    <col min="54" max="54" width="1.625" style="2" customWidth="1"/>
    <col min="55" max="55" width="9" style="2" bestFit="1"/>
    <col min="56" max="16384" width="9" style="2"/>
  </cols>
  <sheetData>
    <row r="1" spans="1:54" ht="15" customHeight="1" x14ac:dyDescent="0.15">
      <c r="A1" s="3" t="s">
        <v>219</v>
      </c>
    </row>
    <row r="2" spans="1:54" ht="12.75" customHeight="1" x14ac:dyDescent="0.15">
      <c r="AT2" s="379" t="s">
        <v>92</v>
      </c>
      <c r="AU2" s="379"/>
      <c r="AV2" s="379"/>
      <c r="AW2" s="379"/>
      <c r="AX2" s="379"/>
      <c r="AY2" s="379"/>
      <c r="AZ2" s="379"/>
      <c r="BA2" s="379"/>
    </row>
    <row r="3" spans="1:54" ht="3" customHeight="1" x14ac:dyDescent="0.15"/>
    <row r="4" spans="1:54" ht="16.5" customHeight="1" x14ac:dyDescent="0.15">
      <c r="A4" s="469" t="s">
        <v>95</v>
      </c>
      <c r="B4" s="469"/>
      <c r="C4" s="469"/>
      <c r="D4" s="469"/>
      <c r="E4" s="469"/>
      <c r="F4" s="470"/>
      <c r="G4" s="380" t="s">
        <v>85</v>
      </c>
      <c r="H4" s="380"/>
      <c r="I4" s="380"/>
      <c r="J4" s="380"/>
      <c r="K4" s="380"/>
      <c r="L4" s="380"/>
      <c r="M4" s="380" t="s">
        <v>5</v>
      </c>
      <c r="N4" s="380"/>
      <c r="O4" s="380"/>
      <c r="P4" s="380"/>
      <c r="Q4" s="380"/>
      <c r="R4" s="380"/>
      <c r="S4" s="380"/>
      <c r="T4" s="380"/>
      <c r="U4" s="380"/>
      <c r="V4" s="380"/>
      <c r="W4" s="380"/>
      <c r="X4" s="380"/>
      <c r="Y4" s="380"/>
      <c r="Z4" s="380"/>
      <c r="AA4" s="380"/>
      <c r="AB4" s="380"/>
      <c r="AC4" s="380"/>
      <c r="AD4" s="380"/>
      <c r="AE4" s="380"/>
      <c r="AF4" s="380"/>
      <c r="AG4" s="380"/>
      <c r="AH4" s="380"/>
      <c r="AI4" s="380"/>
      <c r="AJ4" s="380"/>
      <c r="AK4" s="380"/>
      <c r="AL4" s="380"/>
      <c r="AM4" s="380"/>
      <c r="AN4" s="380"/>
      <c r="AO4" s="380" t="s">
        <v>131</v>
      </c>
      <c r="AP4" s="380"/>
      <c r="AQ4" s="380"/>
      <c r="AR4" s="380"/>
      <c r="AS4" s="380"/>
      <c r="AT4" s="380"/>
      <c r="AU4" s="380"/>
      <c r="AV4" s="380"/>
      <c r="AW4" s="380"/>
      <c r="AX4" s="380"/>
      <c r="AY4" s="380"/>
      <c r="AZ4" s="380"/>
      <c r="BA4" s="380"/>
      <c r="BB4" s="459"/>
    </row>
    <row r="5" spans="1:54" ht="16.5" customHeight="1" x14ac:dyDescent="0.15">
      <c r="A5" s="383"/>
      <c r="B5" s="383"/>
      <c r="C5" s="383"/>
      <c r="D5" s="383"/>
      <c r="E5" s="383"/>
      <c r="F5" s="453"/>
      <c r="G5" s="381"/>
      <c r="H5" s="381"/>
      <c r="I5" s="381"/>
      <c r="J5" s="381"/>
      <c r="K5" s="381"/>
      <c r="L5" s="381"/>
      <c r="M5" s="381" t="s">
        <v>178</v>
      </c>
      <c r="N5" s="381"/>
      <c r="O5" s="381"/>
      <c r="P5" s="381"/>
      <c r="Q5" s="381"/>
      <c r="R5" s="381"/>
      <c r="S5" s="381"/>
      <c r="T5" s="381"/>
      <c r="U5" s="381"/>
      <c r="V5" s="381"/>
      <c r="W5" s="381"/>
      <c r="X5" s="381"/>
      <c r="Y5" s="381"/>
      <c r="Z5" s="381"/>
      <c r="AA5" s="381" t="s">
        <v>221</v>
      </c>
      <c r="AB5" s="381"/>
      <c r="AC5" s="381"/>
      <c r="AD5" s="381"/>
      <c r="AE5" s="381"/>
      <c r="AF5" s="381"/>
      <c r="AG5" s="381"/>
      <c r="AH5" s="381"/>
      <c r="AI5" s="381"/>
      <c r="AJ5" s="381"/>
      <c r="AK5" s="381"/>
      <c r="AL5" s="381"/>
      <c r="AM5" s="381"/>
      <c r="AN5" s="381"/>
      <c r="AO5" s="381"/>
      <c r="AP5" s="381"/>
      <c r="AQ5" s="381"/>
      <c r="AR5" s="381"/>
      <c r="AS5" s="381"/>
      <c r="AT5" s="381"/>
      <c r="AU5" s="381"/>
      <c r="AV5" s="381"/>
      <c r="AW5" s="381"/>
      <c r="AX5" s="381"/>
      <c r="AY5" s="381"/>
      <c r="AZ5" s="381"/>
      <c r="BA5" s="381"/>
      <c r="BB5" s="504"/>
    </row>
    <row r="6" spans="1:54" ht="16.5" customHeight="1" x14ac:dyDescent="0.15">
      <c r="A6" s="471"/>
      <c r="B6" s="471"/>
      <c r="C6" s="471"/>
      <c r="D6" s="471"/>
      <c r="E6" s="471"/>
      <c r="F6" s="472"/>
      <c r="G6" s="381"/>
      <c r="H6" s="381"/>
      <c r="I6" s="381"/>
      <c r="J6" s="381"/>
      <c r="K6" s="381"/>
      <c r="L6" s="381"/>
      <c r="M6" s="381" t="s">
        <v>58</v>
      </c>
      <c r="N6" s="381"/>
      <c r="O6" s="381"/>
      <c r="P6" s="381"/>
      <c r="Q6" s="381"/>
      <c r="R6" s="381"/>
      <c r="S6" s="381"/>
      <c r="T6" s="381" t="s">
        <v>27</v>
      </c>
      <c r="U6" s="381"/>
      <c r="V6" s="381"/>
      <c r="W6" s="381"/>
      <c r="X6" s="381"/>
      <c r="Y6" s="381"/>
      <c r="Z6" s="381"/>
      <c r="AA6" s="381" t="s">
        <v>58</v>
      </c>
      <c r="AB6" s="381"/>
      <c r="AC6" s="381"/>
      <c r="AD6" s="381"/>
      <c r="AE6" s="381"/>
      <c r="AF6" s="381"/>
      <c r="AG6" s="381"/>
      <c r="AH6" s="381" t="s">
        <v>27</v>
      </c>
      <c r="AI6" s="381"/>
      <c r="AJ6" s="381"/>
      <c r="AK6" s="381"/>
      <c r="AL6" s="381"/>
      <c r="AM6" s="381"/>
      <c r="AN6" s="381"/>
      <c r="AO6" s="381" t="s">
        <v>58</v>
      </c>
      <c r="AP6" s="381"/>
      <c r="AQ6" s="381"/>
      <c r="AR6" s="381"/>
      <c r="AS6" s="381"/>
      <c r="AT6" s="381"/>
      <c r="AU6" s="381"/>
      <c r="AV6" s="381" t="s">
        <v>27</v>
      </c>
      <c r="AW6" s="381"/>
      <c r="AX6" s="381"/>
      <c r="AY6" s="381"/>
      <c r="AZ6" s="381"/>
      <c r="BA6" s="381"/>
      <c r="BB6" s="504"/>
    </row>
    <row r="7" spans="1:54" ht="3.75" customHeight="1" x14ac:dyDescent="0.15">
      <c r="G7" s="32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</row>
    <row r="8" spans="1:54" ht="17.25" customHeight="1" x14ac:dyDescent="0.15">
      <c r="A8" s="393" t="s">
        <v>661</v>
      </c>
      <c r="B8" s="393"/>
      <c r="C8" s="393"/>
      <c r="D8" s="393" t="s">
        <v>659</v>
      </c>
      <c r="E8" s="393"/>
      <c r="G8" s="13"/>
      <c r="H8" s="17"/>
      <c r="I8" s="385">
        <v>3</v>
      </c>
      <c r="J8" s="385"/>
      <c r="K8" s="17"/>
      <c r="L8" s="17"/>
      <c r="M8" s="7"/>
      <c r="N8" s="7"/>
      <c r="O8" s="385">
        <v>38</v>
      </c>
      <c r="P8" s="385"/>
      <c r="Q8" s="385"/>
      <c r="R8" s="17"/>
      <c r="S8" s="17"/>
      <c r="T8" s="8"/>
      <c r="U8" s="8"/>
      <c r="V8" s="404">
        <v>11</v>
      </c>
      <c r="W8" s="404"/>
      <c r="X8" s="22"/>
      <c r="Y8" s="17"/>
      <c r="Z8" s="17"/>
      <c r="AA8" s="8"/>
      <c r="AB8" s="8"/>
      <c r="AC8" s="385">
        <v>40</v>
      </c>
      <c r="AD8" s="385"/>
      <c r="AE8" s="385"/>
      <c r="AF8" s="17"/>
      <c r="AG8" s="17"/>
      <c r="AH8" s="8"/>
      <c r="AI8" s="8"/>
      <c r="AJ8" s="385">
        <v>16</v>
      </c>
      <c r="AK8" s="385"/>
      <c r="AL8" s="385"/>
      <c r="AM8" s="17"/>
      <c r="AN8" s="17"/>
      <c r="AO8" s="8"/>
      <c r="AP8" s="8"/>
      <c r="AQ8" s="385">
        <v>779</v>
      </c>
      <c r="AR8" s="385"/>
      <c r="AS8" s="385"/>
      <c r="AT8" s="17"/>
      <c r="AU8" s="17"/>
      <c r="AV8" s="8"/>
      <c r="AW8" s="8"/>
      <c r="AX8" s="385">
        <v>115</v>
      </c>
      <c r="AY8" s="385"/>
      <c r="AZ8" s="385"/>
      <c r="BA8" s="26"/>
      <c r="BB8" s="7"/>
    </row>
    <row r="9" spans="1:54" ht="17.25" customHeight="1" x14ac:dyDescent="0.15">
      <c r="A9" s="393"/>
      <c r="B9" s="393"/>
      <c r="C9" s="393"/>
      <c r="D9" s="383">
        <v>2</v>
      </c>
      <c r="E9" s="383"/>
      <c r="F9" s="7"/>
      <c r="G9" s="13"/>
      <c r="H9" s="17"/>
      <c r="I9" s="385">
        <v>3</v>
      </c>
      <c r="J9" s="385"/>
      <c r="K9" s="17"/>
      <c r="L9" s="17"/>
      <c r="M9" s="7"/>
      <c r="N9" s="7"/>
      <c r="O9" s="385">
        <v>37</v>
      </c>
      <c r="P9" s="385"/>
      <c r="Q9" s="385"/>
      <c r="R9" s="17"/>
      <c r="S9" s="17"/>
      <c r="T9" s="8"/>
      <c r="U9" s="8"/>
      <c r="V9" s="404">
        <v>12</v>
      </c>
      <c r="W9" s="404"/>
      <c r="X9" s="22"/>
      <c r="Y9" s="17"/>
      <c r="Z9" s="17"/>
      <c r="AA9" s="8"/>
      <c r="AB9" s="8"/>
      <c r="AC9" s="385">
        <v>39</v>
      </c>
      <c r="AD9" s="385"/>
      <c r="AE9" s="385"/>
      <c r="AF9" s="17"/>
      <c r="AG9" s="17"/>
      <c r="AH9" s="8"/>
      <c r="AI9" s="8"/>
      <c r="AJ9" s="385">
        <v>17</v>
      </c>
      <c r="AK9" s="385"/>
      <c r="AL9" s="385"/>
      <c r="AM9" s="17"/>
      <c r="AN9" s="17"/>
      <c r="AO9" s="8"/>
      <c r="AP9" s="8"/>
      <c r="AQ9" s="385">
        <v>822</v>
      </c>
      <c r="AR9" s="385"/>
      <c r="AS9" s="385"/>
      <c r="AT9" s="17"/>
      <c r="AU9" s="17"/>
      <c r="AV9" s="8"/>
      <c r="AW9" s="8"/>
      <c r="AX9" s="385">
        <v>99</v>
      </c>
      <c r="AY9" s="385"/>
      <c r="AZ9" s="385"/>
      <c r="BA9" s="26"/>
      <c r="BB9" s="7"/>
    </row>
    <row r="10" spans="1:54" ht="17.25" customHeight="1" x14ac:dyDescent="0.15">
      <c r="A10" s="393"/>
      <c r="B10" s="393"/>
      <c r="C10" s="393"/>
      <c r="D10" s="383">
        <v>3</v>
      </c>
      <c r="E10" s="383"/>
      <c r="F10" s="7"/>
      <c r="G10" s="13"/>
      <c r="H10" s="17"/>
      <c r="I10" s="385">
        <v>3</v>
      </c>
      <c r="J10" s="385"/>
      <c r="K10" s="17"/>
      <c r="L10" s="17"/>
      <c r="M10" s="7"/>
      <c r="N10" s="7"/>
      <c r="O10" s="385">
        <v>38</v>
      </c>
      <c r="P10" s="385"/>
      <c r="Q10" s="385"/>
      <c r="R10" s="17"/>
      <c r="S10" s="17"/>
      <c r="T10" s="8"/>
      <c r="U10" s="8"/>
      <c r="V10" s="404">
        <v>10</v>
      </c>
      <c r="W10" s="404"/>
      <c r="X10" s="22"/>
      <c r="Y10" s="17"/>
      <c r="Z10" s="17"/>
      <c r="AA10" s="8"/>
      <c r="AB10" s="8"/>
      <c r="AC10" s="385">
        <v>37</v>
      </c>
      <c r="AD10" s="385"/>
      <c r="AE10" s="385"/>
      <c r="AF10" s="17"/>
      <c r="AG10" s="17"/>
      <c r="AH10" s="8"/>
      <c r="AI10" s="8"/>
      <c r="AJ10" s="385">
        <v>14</v>
      </c>
      <c r="AK10" s="385"/>
      <c r="AL10" s="385"/>
      <c r="AM10" s="17"/>
      <c r="AN10" s="17"/>
      <c r="AO10" s="8"/>
      <c r="AP10" s="8"/>
      <c r="AQ10" s="385">
        <v>773</v>
      </c>
      <c r="AR10" s="385"/>
      <c r="AS10" s="385"/>
      <c r="AT10" s="17"/>
      <c r="AU10" s="17"/>
      <c r="AV10" s="8"/>
      <c r="AW10" s="8"/>
      <c r="AX10" s="385">
        <v>77</v>
      </c>
      <c r="AY10" s="385"/>
      <c r="AZ10" s="385"/>
      <c r="BA10" s="26"/>
      <c r="BB10" s="7"/>
    </row>
    <row r="11" spans="1:54" ht="17.25" customHeight="1" x14ac:dyDescent="0.15">
      <c r="D11" s="383">
        <v>4</v>
      </c>
      <c r="E11" s="383"/>
      <c r="F11" s="7"/>
      <c r="G11" s="13"/>
      <c r="H11" s="17"/>
      <c r="I11" s="385">
        <v>3</v>
      </c>
      <c r="J11" s="385"/>
      <c r="K11" s="17"/>
      <c r="L11" s="17"/>
      <c r="M11" s="7"/>
      <c r="N11" s="7"/>
      <c r="O11" s="385">
        <v>38</v>
      </c>
      <c r="P11" s="385"/>
      <c r="Q11" s="385"/>
      <c r="R11" s="17"/>
      <c r="S11" s="17"/>
      <c r="T11" s="8"/>
      <c r="U11" s="8"/>
      <c r="V11" s="404">
        <v>10</v>
      </c>
      <c r="W11" s="404"/>
      <c r="X11" s="22"/>
      <c r="Y11" s="17"/>
      <c r="Z11" s="17"/>
      <c r="AA11" s="8"/>
      <c r="AB11" s="8"/>
      <c r="AC11" s="385">
        <v>38</v>
      </c>
      <c r="AD11" s="385"/>
      <c r="AE11" s="385"/>
      <c r="AF11" s="17"/>
      <c r="AG11" s="17"/>
      <c r="AH11" s="8"/>
      <c r="AI11" s="8"/>
      <c r="AJ11" s="385">
        <v>14</v>
      </c>
      <c r="AK11" s="385"/>
      <c r="AL11" s="385"/>
      <c r="AM11" s="17"/>
      <c r="AN11" s="17"/>
      <c r="AO11" s="8"/>
      <c r="AP11" s="8"/>
      <c r="AQ11" s="385">
        <v>671</v>
      </c>
      <c r="AR11" s="385"/>
      <c r="AS11" s="385"/>
      <c r="AT11" s="17"/>
      <c r="AU11" s="17"/>
      <c r="AV11" s="8"/>
      <c r="AW11" s="8"/>
      <c r="AX11" s="385">
        <v>79</v>
      </c>
      <c r="AY11" s="385"/>
      <c r="AZ11" s="385"/>
      <c r="BA11" s="26"/>
      <c r="BB11" s="7"/>
    </row>
    <row r="12" spans="1:54" ht="17.25" customHeight="1" x14ac:dyDescent="0.15">
      <c r="C12" s="7"/>
      <c r="D12" s="383">
        <v>5</v>
      </c>
      <c r="E12" s="383"/>
      <c r="F12" s="7"/>
      <c r="G12" s="13"/>
      <c r="H12" s="17"/>
      <c r="I12" s="385">
        <v>3</v>
      </c>
      <c r="J12" s="385"/>
      <c r="K12" s="17"/>
      <c r="L12" s="17"/>
      <c r="M12" s="7"/>
      <c r="N12" s="7"/>
      <c r="O12" s="385">
        <v>34</v>
      </c>
      <c r="P12" s="385"/>
      <c r="Q12" s="385"/>
      <c r="R12" s="17"/>
      <c r="S12" s="17"/>
      <c r="T12" s="8"/>
      <c r="U12" s="8"/>
      <c r="V12" s="404">
        <v>11</v>
      </c>
      <c r="W12" s="404"/>
      <c r="X12" s="22"/>
      <c r="Y12" s="17"/>
      <c r="Z12" s="17"/>
      <c r="AA12" s="8"/>
      <c r="AB12" s="8"/>
      <c r="AC12" s="385">
        <v>38</v>
      </c>
      <c r="AD12" s="385"/>
      <c r="AE12" s="385"/>
      <c r="AF12" s="17"/>
      <c r="AG12" s="17"/>
      <c r="AH12" s="8"/>
      <c r="AI12" s="8"/>
      <c r="AJ12" s="385">
        <v>16</v>
      </c>
      <c r="AK12" s="385"/>
      <c r="AL12" s="385"/>
      <c r="AM12" s="17"/>
      <c r="AN12" s="17"/>
      <c r="AO12" s="8"/>
      <c r="AP12" s="8"/>
      <c r="AQ12" s="385">
        <v>503</v>
      </c>
      <c r="AR12" s="385"/>
      <c r="AS12" s="385"/>
      <c r="AT12" s="17"/>
      <c r="AU12" s="17"/>
      <c r="AV12" s="8"/>
      <c r="AW12" s="8"/>
      <c r="AX12" s="385">
        <v>65</v>
      </c>
      <c r="AY12" s="385"/>
      <c r="AZ12" s="385"/>
      <c r="BA12" s="26"/>
      <c r="BB12" s="7"/>
    </row>
    <row r="13" spans="1:54" ht="5.25" customHeight="1" x14ac:dyDescent="0.15">
      <c r="G13" s="33"/>
      <c r="BB13" s="5"/>
    </row>
    <row r="14" spans="1:54" ht="3.75" customHeight="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</row>
    <row r="15" spans="1:54" ht="11.25" customHeight="1" x14ac:dyDescent="0.15">
      <c r="AQ15" s="379" t="s">
        <v>42</v>
      </c>
      <c r="AR15" s="379"/>
      <c r="AS15" s="379"/>
      <c r="AT15" s="379"/>
      <c r="AU15" s="379"/>
      <c r="AV15" s="379"/>
      <c r="AW15" s="379"/>
      <c r="AX15" s="379"/>
      <c r="AY15" s="379"/>
      <c r="AZ15" s="379"/>
      <c r="BA15" s="379"/>
      <c r="BB15" s="379"/>
    </row>
    <row r="16" spans="1:54" s="59" customFormat="1" ht="18" customHeight="1" x14ac:dyDescent="0.15">
      <c r="A16" s="3"/>
    </row>
    <row r="18" spans="1:54" ht="17.25" customHeight="1" x14ac:dyDescent="0.15">
      <c r="A18" s="310" t="s">
        <v>223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  <c r="P18" s="241"/>
      <c r="Q18" s="241"/>
      <c r="R18" s="241"/>
      <c r="S18" s="241"/>
      <c r="T18" s="241"/>
      <c r="U18" s="241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  <c r="AJ18" s="241"/>
      <c r="AK18" s="241"/>
      <c r="AL18" s="241"/>
      <c r="AM18" s="241"/>
      <c r="AN18" s="241"/>
      <c r="AO18" s="241"/>
      <c r="AP18" s="241"/>
      <c r="AQ18" s="241"/>
      <c r="AR18" s="241"/>
      <c r="AS18" s="241"/>
      <c r="AT18" s="241"/>
      <c r="AU18" s="241"/>
      <c r="AV18" s="241"/>
      <c r="AW18" s="241"/>
      <c r="AX18" s="241"/>
      <c r="AY18" s="241"/>
      <c r="AZ18" s="241"/>
      <c r="BA18" s="241"/>
      <c r="BB18" s="241"/>
    </row>
    <row r="19" spans="1:54" ht="18" customHeight="1" x14ac:dyDescent="0.15">
      <c r="A19" s="241"/>
      <c r="B19" s="241"/>
      <c r="C19" s="241"/>
      <c r="D19" s="241"/>
      <c r="E19" s="241"/>
      <c r="F19" s="241"/>
      <c r="G19" s="241"/>
      <c r="H19" s="241"/>
      <c r="I19" s="241"/>
      <c r="J19" s="241"/>
      <c r="K19" s="241"/>
      <c r="L19" s="241"/>
      <c r="M19" s="241"/>
      <c r="N19" s="241"/>
      <c r="O19" s="241"/>
      <c r="P19" s="241"/>
      <c r="Q19" s="241"/>
      <c r="R19" s="241"/>
      <c r="S19" s="241"/>
      <c r="T19" s="241"/>
      <c r="U19" s="241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  <c r="AJ19" s="241"/>
      <c r="AK19" s="241"/>
      <c r="AL19" s="241"/>
      <c r="AM19" s="241"/>
      <c r="AN19" s="241"/>
      <c r="AO19" s="241"/>
      <c r="AP19" s="241"/>
      <c r="AQ19" s="241"/>
      <c r="AR19" s="241"/>
      <c r="AS19" s="241"/>
      <c r="AT19" s="241" t="s">
        <v>47</v>
      </c>
      <c r="AU19" s="241"/>
      <c r="AV19" s="241"/>
      <c r="AW19" s="241"/>
      <c r="AX19" s="241"/>
      <c r="AY19" s="241"/>
      <c r="AZ19" s="241"/>
      <c r="BA19" s="241"/>
      <c r="BB19" s="241"/>
    </row>
    <row r="20" spans="1:54" ht="14.25" customHeight="1" x14ac:dyDescent="0.15">
      <c r="A20" s="545" t="s">
        <v>228</v>
      </c>
      <c r="B20" s="545"/>
      <c r="C20" s="545"/>
      <c r="D20" s="545"/>
      <c r="E20" s="546"/>
      <c r="F20" s="524" t="s">
        <v>229</v>
      </c>
      <c r="G20" s="525"/>
      <c r="H20" s="525"/>
      <c r="I20" s="525"/>
      <c r="J20" s="525"/>
      <c r="K20" s="525"/>
      <c r="L20" s="525"/>
      <c r="M20" s="525"/>
      <c r="N20" s="525"/>
      <c r="O20" s="525"/>
      <c r="P20" s="525"/>
      <c r="Q20" s="525"/>
      <c r="R20" s="525"/>
      <c r="S20" s="525"/>
      <c r="T20" s="525"/>
      <c r="U20" s="524" t="s">
        <v>231</v>
      </c>
      <c r="V20" s="525"/>
      <c r="W20" s="525"/>
      <c r="X20" s="525"/>
      <c r="Y20" s="525"/>
      <c r="Z20" s="525"/>
      <c r="AA20" s="525"/>
      <c r="AB20" s="525"/>
      <c r="AC20" s="525"/>
      <c r="AD20" s="525"/>
      <c r="AE20" s="525"/>
      <c r="AF20" s="525"/>
      <c r="AG20" s="525"/>
      <c r="AH20" s="525"/>
      <c r="AI20" s="525"/>
      <c r="AJ20" s="526"/>
      <c r="AK20" s="525" t="s">
        <v>232</v>
      </c>
      <c r="AL20" s="525"/>
      <c r="AM20" s="525"/>
      <c r="AN20" s="525"/>
      <c r="AO20" s="525"/>
      <c r="AP20" s="525"/>
      <c r="AQ20" s="525"/>
      <c r="AR20" s="525"/>
      <c r="AS20" s="525"/>
      <c r="AT20" s="525"/>
      <c r="AU20" s="525"/>
      <c r="AV20" s="525"/>
      <c r="AW20" s="525"/>
      <c r="AX20" s="525"/>
      <c r="AY20" s="525"/>
      <c r="AZ20" s="525"/>
      <c r="BA20" s="525"/>
      <c r="BB20" s="525"/>
    </row>
    <row r="21" spans="1:54" ht="26.25" customHeight="1" x14ac:dyDescent="0.15">
      <c r="A21" s="547"/>
      <c r="B21" s="547"/>
      <c r="C21" s="547"/>
      <c r="D21" s="547"/>
      <c r="E21" s="548"/>
      <c r="F21" s="533" t="s">
        <v>233</v>
      </c>
      <c r="G21" s="534"/>
      <c r="H21" s="534"/>
      <c r="I21" s="534"/>
      <c r="J21" s="535"/>
      <c r="K21" s="533" t="s">
        <v>234</v>
      </c>
      <c r="L21" s="534"/>
      <c r="M21" s="534"/>
      <c r="N21" s="534"/>
      <c r="O21" s="535"/>
      <c r="P21" s="533" t="s">
        <v>235</v>
      </c>
      <c r="Q21" s="534"/>
      <c r="R21" s="534"/>
      <c r="S21" s="534"/>
      <c r="T21" s="535"/>
      <c r="U21" s="533" t="s">
        <v>233</v>
      </c>
      <c r="V21" s="534"/>
      <c r="W21" s="534"/>
      <c r="X21" s="534"/>
      <c r="Y21" s="535"/>
      <c r="Z21" s="533" t="s">
        <v>234</v>
      </c>
      <c r="AA21" s="534"/>
      <c r="AB21" s="534"/>
      <c r="AC21" s="534"/>
      <c r="AD21" s="535"/>
      <c r="AE21" s="533" t="s">
        <v>235</v>
      </c>
      <c r="AF21" s="534"/>
      <c r="AG21" s="534"/>
      <c r="AH21" s="534"/>
      <c r="AI21" s="534"/>
      <c r="AJ21" s="535"/>
      <c r="AK21" s="536" t="s">
        <v>236</v>
      </c>
      <c r="AL21" s="536"/>
      <c r="AM21" s="536"/>
      <c r="AN21" s="536"/>
      <c r="AO21" s="536"/>
      <c r="AP21" s="536"/>
      <c r="AQ21" s="536" t="s">
        <v>234</v>
      </c>
      <c r="AR21" s="536"/>
      <c r="AS21" s="536"/>
      <c r="AT21" s="536"/>
      <c r="AU21" s="536"/>
      <c r="AV21" s="536"/>
      <c r="AW21" s="536" t="s">
        <v>235</v>
      </c>
      <c r="AX21" s="536"/>
      <c r="AY21" s="536"/>
      <c r="AZ21" s="536"/>
      <c r="BA21" s="536"/>
      <c r="BB21" s="533"/>
    </row>
    <row r="22" spans="1:54" ht="9" customHeight="1" x14ac:dyDescent="0.15">
      <c r="A22" s="242"/>
      <c r="B22" s="242"/>
      <c r="C22" s="242"/>
      <c r="D22" s="242"/>
      <c r="E22" s="264"/>
      <c r="F22" s="242"/>
      <c r="G22" s="242"/>
      <c r="H22" s="242"/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  <c r="AJ22" s="242"/>
      <c r="AK22" s="242"/>
      <c r="AL22" s="242"/>
      <c r="AM22" s="242"/>
      <c r="AN22" s="242"/>
      <c r="AO22" s="242"/>
      <c r="AP22" s="242"/>
      <c r="AQ22" s="242"/>
      <c r="AR22" s="242"/>
      <c r="AS22" s="242"/>
      <c r="AT22" s="242"/>
      <c r="AU22" s="242"/>
      <c r="AV22" s="242"/>
      <c r="AW22" s="242"/>
      <c r="AX22" s="242"/>
      <c r="AY22" s="242"/>
      <c r="AZ22" s="242"/>
      <c r="BA22" s="241"/>
      <c r="BB22" s="241"/>
    </row>
    <row r="23" spans="1:54" ht="17.25" customHeight="1" x14ac:dyDescent="0.15">
      <c r="A23" s="539" t="s">
        <v>64</v>
      </c>
      <c r="B23" s="539"/>
      <c r="C23" s="539"/>
      <c r="D23" s="538">
        <v>30</v>
      </c>
      <c r="E23" s="538"/>
      <c r="F23" s="244"/>
      <c r="G23" s="537">
        <v>341</v>
      </c>
      <c r="H23" s="537"/>
      <c r="I23" s="537"/>
      <c r="J23" s="537"/>
      <c r="K23" s="242"/>
      <c r="L23" s="242"/>
      <c r="M23" s="538">
        <v>341</v>
      </c>
      <c r="N23" s="538"/>
      <c r="O23" s="538"/>
      <c r="P23" s="245"/>
      <c r="Q23" s="538">
        <v>276</v>
      </c>
      <c r="R23" s="538"/>
      <c r="S23" s="538"/>
      <c r="T23" s="538"/>
      <c r="U23" s="537">
        <v>35117</v>
      </c>
      <c r="V23" s="537"/>
      <c r="W23" s="537"/>
      <c r="X23" s="537"/>
      <c r="Y23" s="537"/>
      <c r="Z23" s="537">
        <v>14179</v>
      </c>
      <c r="AA23" s="537"/>
      <c r="AB23" s="537"/>
      <c r="AC23" s="537"/>
      <c r="AD23" s="537"/>
      <c r="AE23" s="537">
        <v>5397</v>
      </c>
      <c r="AF23" s="537"/>
      <c r="AG23" s="537"/>
      <c r="AH23" s="537"/>
      <c r="AI23" s="537"/>
      <c r="AJ23" s="537"/>
      <c r="AK23" s="537">
        <v>354244</v>
      </c>
      <c r="AL23" s="537"/>
      <c r="AM23" s="537"/>
      <c r="AN23" s="537"/>
      <c r="AO23" s="537"/>
      <c r="AP23" s="537"/>
      <c r="AQ23" s="537">
        <v>198410</v>
      </c>
      <c r="AR23" s="537"/>
      <c r="AS23" s="537"/>
      <c r="AT23" s="537"/>
      <c r="AU23" s="537"/>
      <c r="AV23" s="537"/>
      <c r="AW23" s="537">
        <v>53033</v>
      </c>
      <c r="AX23" s="537"/>
      <c r="AY23" s="537"/>
      <c r="AZ23" s="537"/>
      <c r="BA23" s="537"/>
      <c r="BB23" s="537"/>
    </row>
    <row r="24" spans="1:54" ht="17.25" customHeight="1" x14ac:dyDescent="0.15">
      <c r="A24" s="538" t="s">
        <v>65</v>
      </c>
      <c r="B24" s="538"/>
      <c r="C24" s="538"/>
      <c r="D24" s="538" t="s">
        <v>659</v>
      </c>
      <c r="E24" s="538"/>
      <c r="F24" s="244"/>
      <c r="G24" s="537">
        <v>342</v>
      </c>
      <c r="H24" s="537"/>
      <c r="I24" s="537"/>
      <c r="J24" s="537"/>
      <c r="K24" s="242"/>
      <c r="L24" s="242"/>
      <c r="M24" s="538">
        <v>342</v>
      </c>
      <c r="N24" s="538"/>
      <c r="O24" s="538"/>
      <c r="P24" s="245"/>
      <c r="Q24" s="538">
        <v>272</v>
      </c>
      <c r="R24" s="538"/>
      <c r="S24" s="538"/>
      <c r="T24" s="538"/>
      <c r="U24" s="537">
        <v>36775</v>
      </c>
      <c r="V24" s="537"/>
      <c r="W24" s="537"/>
      <c r="X24" s="537"/>
      <c r="Y24" s="537"/>
      <c r="Z24" s="537">
        <v>15215</v>
      </c>
      <c r="AA24" s="537"/>
      <c r="AB24" s="537"/>
      <c r="AC24" s="537"/>
      <c r="AD24" s="537"/>
      <c r="AE24" s="537">
        <v>5594</v>
      </c>
      <c r="AF24" s="537"/>
      <c r="AG24" s="537"/>
      <c r="AH24" s="537"/>
      <c r="AI24" s="537"/>
      <c r="AJ24" s="537"/>
      <c r="AK24" s="537">
        <v>359365</v>
      </c>
      <c r="AL24" s="537"/>
      <c r="AM24" s="537"/>
      <c r="AN24" s="537"/>
      <c r="AO24" s="537"/>
      <c r="AP24" s="537"/>
      <c r="AQ24" s="537">
        <v>223273</v>
      </c>
      <c r="AR24" s="537"/>
      <c r="AS24" s="537"/>
      <c r="AT24" s="537"/>
      <c r="AU24" s="537"/>
      <c r="AV24" s="537"/>
      <c r="AW24" s="537">
        <v>58091</v>
      </c>
      <c r="AX24" s="537"/>
      <c r="AY24" s="537"/>
      <c r="AZ24" s="537"/>
      <c r="BA24" s="537"/>
      <c r="BB24" s="537"/>
    </row>
    <row r="25" spans="1:54" ht="17.25" customHeight="1" x14ac:dyDescent="0.15">
      <c r="A25" s="538"/>
      <c r="B25" s="538"/>
      <c r="C25" s="538"/>
      <c r="D25" s="538">
        <v>2</v>
      </c>
      <c r="E25" s="538"/>
      <c r="F25" s="244"/>
      <c r="G25" s="537">
        <v>293</v>
      </c>
      <c r="H25" s="537"/>
      <c r="I25" s="537"/>
      <c r="J25" s="537"/>
      <c r="K25" s="242"/>
      <c r="L25" s="242"/>
      <c r="M25" s="538">
        <v>293</v>
      </c>
      <c r="N25" s="538"/>
      <c r="O25" s="538"/>
      <c r="P25" s="245"/>
      <c r="Q25" s="538">
        <v>239</v>
      </c>
      <c r="R25" s="538"/>
      <c r="S25" s="538"/>
      <c r="T25" s="538"/>
      <c r="U25" s="537">
        <v>37645</v>
      </c>
      <c r="V25" s="537"/>
      <c r="W25" s="537"/>
      <c r="X25" s="537"/>
      <c r="Y25" s="537"/>
      <c r="Z25" s="537">
        <v>15565</v>
      </c>
      <c r="AA25" s="537"/>
      <c r="AB25" s="537"/>
      <c r="AC25" s="537"/>
      <c r="AD25" s="537"/>
      <c r="AE25" s="537">
        <v>5673</v>
      </c>
      <c r="AF25" s="537"/>
      <c r="AG25" s="537"/>
      <c r="AH25" s="537"/>
      <c r="AI25" s="537"/>
      <c r="AJ25" s="537"/>
      <c r="AK25" s="537">
        <v>259420</v>
      </c>
      <c r="AL25" s="537"/>
      <c r="AM25" s="537"/>
      <c r="AN25" s="537"/>
      <c r="AO25" s="537"/>
      <c r="AP25" s="537"/>
      <c r="AQ25" s="537">
        <v>153844</v>
      </c>
      <c r="AR25" s="537"/>
      <c r="AS25" s="537"/>
      <c r="AT25" s="537"/>
      <c r="AU25" s="537"/>
      <c r="AV25" s="537"/>
      <c r="AW25" s="537">
        <v>40632</v>
      </c>
      <c r="AX25" s="537"/>
      <c r="AY25" s="537"/>
      <c r="AZ25" s="537"/>
      <c r="BA25" s="537"/>
      <c r="BB25" s="537"/>
    </row>
    <row r="26" spans="1:54" ht="17.25" customHeight="1" x14ac:dyDescent="0.15">
      <c r="A26" s="538"/>
      <c r="B26" s="538"/>
      <c r="C26" s="538"/>
      <c r="D26" s="538">
        <v>3</v>
      </c>
      <c r="E26" s="538"/>
      <c r="F26" s="244"/>
      <c r="G26" s="537">
        <v>327</v>
      </c>
      <c r="H26" s="537"/>
      <c r="I26" s="537"/>
      <c r="J26" s="537"/>
      <c r="K26" s="242"/>
      <c r="L26" s="242"/>
      <c r="M26" s="538">
        <v>327</v>
      </c>
      <c r="N26" s="538"/>
      <c r="O26" s="538"/>
      <c r="P26" s="245"/>
      <c r="Q26" s="538">
        <v>265</v>
      </c>
      <c r="R26" s="538"/>
      <c r="S26" s="538"/>
      <c r="T26" s="538"/>
      <c r="U26" s="537">
        <v>38702</v>
      </c>
      <c r="V26" s="537"/>
      <c r="W26" s="537"/>
      <c r="X26" s="537"/>
      <c r="Y26" s="537"/>
      <c r="Z26" s="537">
        <v>16013</v>
      </c>
      <c r="AA26" s="537"/>
      <c r="AB26" s="537"/>
      <c r="AC26" s="537"/>
      <c r="AD26" s="537"/>
      <c r="AE26" s="537">
        <v>5743</v>
      </c>
      <c r="AF26" s="537"/>
      <c r="AG26" s="537"/>
      <c r="AH26" s="537"/>
      <c r="AI26" s="537"/>
      <c r="AJ26" s="537"/>
      <c r="AK26" s="537">
        <v>325094</v>
      </c>
      <c r="AL26" s="537"/>
      <c r="AM26" s="537"/>
      <c r="AN26" s="537"/>
      <c r="AO26" s="537"/>
      <c r="AP26" s="537"/>
      <c r="AQ26" s="537">
        <v>191715</v>
      </c>
      <c r="AR26" s="537"/>
      <c r="AS26" s="537"/>
      <c r="AT26" s="537"/>
      <c r="AU26" s="537"/>
      <c r="AV26" s="537"/>
      <c r="AW26" s="537">
        <v>51791</v>
      </c>
      <c r="AX26" s="537"/>
      <c r="AY26" s="537"/>
      <c r="AZ26" s="537"/>
      <c r="BA26" s="537"/>
      <c r="BB26" s="537"/>
    </row>
    <row r="27" spans="1:54" ht="17.25" customHeight="1" x14ac:dyDescent="0.15">
      <c r="A27" s="538"/>
      <c r="B27" s="538"/>
      <c r="C27" s="538"/>
      <c r="D27" s="538">
        <v>4</v>
      </c>
      <c r="E27" s="538"/>
      <c r="F27" s="244"/>
      <c r="G27" s="537">
        <v>341</v>
      </c>
      <c r="H27" s="537"/>
      <c r="I27" s="537"/>
      <c r="J27" s="537"/>
      <c r="K27" s="242"/>
      <c r="L27" s="242"/>
      <c r="M27" s="538">
        <v>341</v>
      </c>
      <c r="N27" s="538"/>
      <c r="O27" s="538"/>
      <c r="P27" s="245"/>
      <c r="Q27" s="538">
        <v>276</v>
      </c>
      <c r="R27" s="538"/>
      <c r="S27" s="538"/>
      <c r="T27" s="538"/>
      <c r="U27" s="537">
        <v>40018</v>
      </c>
      <c r="V27" s="537"/>
      <c r="W27" s="537"/>
      <c r="X27" s="537"/>
      <c r="Y27" s="537"/>
      <c r="Z27" s="537">
        <v>16511</v>
      </c>
      <c r="AA27" s="537"/>
      <c r="AB27" s="537"/>
      <c r="AC27" s="537"/>
      <c r="AD27" s="537"/>
      <c r="AE27" s="537">
        <v>5860</v>
      </c>
      <c r="AF27" s="537"/>
      <c r="AG27" s="537"/>
      <c r="AH27" s="537"/>
      <c r="AI27" s="537"/>
      <c r="AJ27" s="537"/>
      <c r="AK27" s="537">
        <v>331324</v>
      </c>
      <c r="AL27" s="537"/>
      <c r="AM27" s="537"/>
      <c r="AN27" s="537"/>
      <c r="AO27" s="537"/>
      <c r="AP27" s="537"/>
      <c r="AQ27" s="537">
        <v>199013</v>
      </c>
      <c r="AR27" s="537"/>
      <c r="AS27" s="537"/>
      <c r="AT27" s="537"/>
      <c r="AU27" s="537"/>
      <c r="AV27" s="537"/>
      <c r="AW27" s="537">
        <v>51590</v>
      </c>
      <c r="AX27" s="537"/>
      <c r="AY27" s="537"/>
      <c r="AZ27" s="537"/>
      <c r="BA27" s="537"/>
      <c r="BB27" s="537"/>
    </row>
    <row r="28" spans="1:54" ht="17.25" customHeight="1" x14ac:dyDescent="0.15">
      <c r="A28" s="241"/>
      <c r="B28" s="241"/>
      <c r="C28" s="241"/>
      <c r="D28" s="538">
        <v>5</v>
      </c>
      <c r="E28" s="538"/>
      <c r="F28" s="244"/>
      <c r="G28" s="540">
        <v>343</v>
      </c>
      <c r="H28" s="540"/>
      <c r="I28" s="540"/>
      <c r="J28" s="540"/>
      <c r="K28" s="299"/>
      <c r="L28" s="299"/>
      <c r="M28" s="460">
        <v>343</v>
      </c>
      <c r="N28" s="460"/>
      <c r="O28" s="460"/>
      <c r="P28" s="231"/>
      <c r="Q28" s="460">
        <v>278</v>
      </c>
      <c r="R28" s="460"/>
      <c r="S28" s="460"/>
      <c r="T28" s="460"/>
      <c r="U28" s="540">
        <v>41250</v>
      </c>
      <c r="V28" s="540"/>
      <c r="W28" s="540"/>
      <c r="X28" s="540"/>
      <c r="Y28" s="540"/>
      <c r="Z28" s="540">
        <v>17051</v>
      </c>
      <c r="AA28" s="540"/>
      <c r="AB28" s="540"/>
      <c r="AC28" s="540"/>
      <c r="AD28" s="540"/>
      <c r="AE28" s="540">
        <v>5980</v>
      </c>
      <c r="AF28" s="540"/>
      <c r="AG28" s="540"/>
      <c r="AH28" s="540"/>
      <c r="AI28" s="540"/>
      <c r="AJ28" s="540"/>
      <c r="AK28" s="540">
        <v>330208</v>
      </c>
      <c r="AL28" s="540"/>
      <c r="AM28" s="540"/>
      <c r="AN28" s="540"/>
      <c r="AO28" s="540"/>
      <c r="AP28" s="540"/>
      <c r="AQ28" s="540">
        <v>195182</v>
      </c>
      <c r="AR28" s="540"/>
      <c r="AS28" s="540"/>
      <c r="AT28" s="540"/>
      <c r="AU28" s="540"/>
      <c r="AV28" s="540"/>
      <c r="AW28" s="540">
        <v>53274</v>
      </c>
      <c r="AX28" s="540"/>
      <c r="AY28" s="540"/>
      <c r="AZ28" s="540"/>
      <c r="BA28" s="540"/>
      <c r="BB28" s="540"/>
    </row>
    <row r="29" spans="1:54" ht="3.75" customHeight="1" x14ac:dyDescent="0.15">
      <c r="A29" s="311"/>
      <c r="B29" s="311"/>
      <c r="C29" s="297"/>
      <c r="D29" s="297"/>
      <c r="E29" s="251"/>
      <c r="F29" s="276"/>
      <c r="G29" s="296"/>
      <c r="H29" s="296"/>
      <c r="I29" s="296"/>
      <c r="J29" s="296"/>
      <c r="K29" s="251"/>
      <c r="L29" s="297"/>
      <c r="M29" s="297"/>
      <c r="N29" s="297"/>
      <c r="O29" s="297"/>
      <c r="P29" s="312"/>
      <c r="Q29" s="297"/>
      <c r="R29" s="297"/>
      <c r="S29" s="297"/>
      <c r="T29" s="297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</row>
    <row r="30" spans="1:54" ht="4.5" customHeight="1" x14ac:dyDescent="0.15">
      <c r="A30" s="252"/>
      <c r="B30" s="252"/>
      <c r="C30" s="252"/>
      <c r="D30" s="252"/>
      <c r="E30" s="252"/>
      <c r="F30" s="252"/>
      <c r="G30" s="252"/>
      <c r="H30" s="252"/>
      <c r="I30" s="252"/>
      <c r="J30" s="252"/>
      <c r="K30" s="252"/>
      <c r="L30" s="252"/>
      <c r="M30" s="252"/>
      <c r="N30" s="252"/>
      <c r="O30" s="252"/>
      <c r="P30" s="252"/>
      <c r="Q30" s="252"/>
      <c r="R30" s="252"/>
      <c r="S30" s="252"/>
      <c r="T30" s="252"/>
      <c r="U30" s="252"/>
      <c r="V30" s="252"/>
      <c r="W30" s="252"/>
      <c r="X30" s="252"/>
      <c r="Y30" s="252"/>
      <c r="Z30" s="252"/>
      <c r="AA30" s="252"/>
      <c r="AB30" s="252"/>
      <c r="AC30" s="252"/>
      <c r="AD30" s="252"/>
      <c r="AE30" s="252"/>
      <c r="AF30" s="252"/>
      <c r="AG30" s="252"/>
      <c r="AH30" s="252"/>
      <c r="AI30" s="252"/>
      <c r="AJ30" s="252"/>
      <c r="AK30" s="252"/>
      <c r="AL30" s="252"/>
      <c r="AM30" s="252"/>
      <c r="AN30" s="252"/>
      <c r="AO30" s="252"/>
      <c r="AP30" s="252"/>
      <c r="AQ30" s="252"/>
      <c r="AR30" s="252"/>
      <c r="AS30" s="252"/>
      <c r="AT30" s="252"/>
      <c r="AU30" s="252"/>
      <c r="AV30" s="252"/>
      <c r="AW30" s="252"/>
      <c r="AX30" s="252"/>
      <c r="AY30" s="252"/>
      <c r="AZ30" s="252"/>
      <c r="BA30" s="252"/>
      <c r="BB30" s="252"/>
    </row>
    <row r="31" spans="1:54" ht="16.5" customHeight="1" x14ac:dyDescent="0.15">
      <c r="A31" s="242" t="s">
        <v>239</v>
      </c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541" t="s">
        <v>543</v>
      </c>
      <c r="AD31" s="541"/>
      <c r="AE31" s="541"/>
      <c r="AF31" s="541"/>
      <c r="AG31" s="541"/>
      <c r="AH31" s="541"/>
      <c r="AI31" s="541"/>
      <c r="AJ31" s="541"/>
      <c r="AK31" s="541"/>
      <c r="AL31" s="541"/>
      <c r="AM31" s="541"/>
      <c r="AN31" s="541"/>
      <c r="AO31" s="541"/>
      <c r="AP31" s="541"/>
      <c r="AQ31" s="541"/>
      <c r="AR31" s="541"/>
      <c r="AS31" s="541"/>
      <c r="AT31" s="541"/>
      <c r="AU31" s="541"/>
      <c r="AV31" s="541"/>
      <c r="AW31" s="541"/>
      <c r="AX31" s="541"/>
      <c r="AY31" s="541"/>
      <c r="AZ31" s="541"/>
      <c r="BA31" s="541"/>
      <c r="BB31" s="541"/>
    </row>
    <row r="32" spans="1:54" ht="17.25" customHeight="1" x14ac:dyDescent="0.15">
      <c r="A32" s="241"/>
      <c r="B32" s="241"/>
      <c r="C32" s="241"/>
      <c r="D32" s="241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/>
      <c r="AX32" s="241"/>
      <c r="AY32" s="241"/>
      <c r="AZ32" s="241"/>
      <c r="BA32" s="241"/>
      <c r="BB32" s="241"/>
    </row>
    <row r="33" spans="1:54" ht="17.25" customHeight="1" x14ac:dyDescent="0.15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95"/>
      <c r="AD33" s="295"/>
      <c r="AE33" s="295"/>
      <c r="AF33" s="295"/>
      <c r="AG33" s="241"/>
      <c r="AH33" s="241"/>
      <c r="AI33" s="241"/>
      <c r="AJ33" s="241"/>
      <c r="AK33" s="241"/>
      <c r="AL33" s="241"/>
      <c r="AM33" s="241"/>
      <c r="AN33" s="241"/>
      <c r="AO33" s="241"/>
      <c r="AP33" s="241"/>
      <c r="AQ33" s="241"/>
      <c r="AR33" s="241"/>
      <c r="AS33" s="241"/>
      <c r="AT33" s="241"/>
      <c r="AU33" s="241"/>
      <c r="AV33" s="241"/>
      <c r="AW33" s="241"/>
      <c r="AX33" s="241"/>
      <c r="AY33" s="241"/>
      <c r="AZ33" s="241"/>
      <c r="BA33" s="241"/>
      <c r="BB33" s="241"/>
    </row>
    <row r="34" spans="1:54" ht="17.25" customHeight="1" x14ac:dyDescent="0.15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95"/>
      <c r="AD34" s="295"/>
      <c r="AE34" s="295"/>
      <c r="AF34" s="295"/>
      <c r="AG34" s="241"/>
      <c r="AH34" s="241"/>
      <c r="AI34" s="241"/>
      <c r="AJ34" s="241"/>
      <c r="AK34" s="241"/>
      <c r="AL34" s="241"/>
      <c r="AM34" s="241"/>
      <c r="AN34" s="241"/>
      <c r="AO34" s="241"/>
      <c r="AP34" s="241"/>
      <c r="AQ34" s="241"/>
      <c r="AR34" s="241"/>
      <c r="AS34" s="241"/>
      <c r="AT34" s="241"/>
      <c r="AU34" s="241"/>
      <c r="AV34" s="241"/>
      <c r="AW34" s="241"/>
      <c r="AX34" s="241"/>
      <c r="AY34" s="241"/>
      <c r="AZ34" s="241"/>
      <c r="BA34" s="241"/>
      <c r="BB34" s="241"/>
    </row>
    <row r="35" spans="1:54" ht="17.25" customHeight="1" x14ac:dyDescent="0.15">
      <c r="A35" s="310" t="s">
        <v>243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  <c r="AH35" s="241"/>
      <c r="AI35" s="241"/>
      <c r="AJ35" s="241"/>
      <c r="AK35" s="241"/>
      <c r="AL35" s="241"/>
      <c r="AM35" s="241"/>
      <c r="AN35" s="241"/>
      <c r="AO35" s="241"/>
      <c r="AP35" s="241"/>
      <c r="AQ35" s="241"/>
      <c r="AR35" s="241"/>
      <c r="AS35" s="241"/>
      <c r="AT35" s="241"/>
      <c r="AU35" s="241"/>
      <c r="AV35" s="241"/>
      <c r="AW35" s="241"/>
      <c r="AX35" s="241"/>
      <c r="AY35" s="241"/>
      <c r="AZ35" s="241"/>
      <c r="BA35" s="241"/>
      <c r="BB35" s="241"/>
    </row>
    <row r="36" spans="1:54" ht="15.75" customHeight="1" x14ac:dyDescent="0.15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41"/>
      <c r="AI36" s="241"/>
      <c r="AJ36" s="241"/>
      <c r="AK36" s="241"/>
      <c r="AL36" s="241"/>
      <c r="AM36" s="241"/>
      <c r="AN36" s="241"/>
      <c r="AO36" s="241"/>
      <c r="AP36" s="241"/>
      <c r="AQ36" s="388" t="s">
        <v>283</v>
      </c>
      <c r="AR36" s="388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</row>
    <row r="37" spans="1:54" ht="28.5" customHeight="1" x14ac:dyDescent="0.15">
      <c r="A37" s="525" t="s">
        <v>111</v>
      </c>
      <c r="B37" s="525"/>
      <c r="C37" s="525"/>
      <c r="D37" s="525"/>
      <c r="E37" s="525"/>
      <c r="F37" s="525"/>
      <c r="G37" s="525"/>
      <c r="H37" s="525"/>
      <c r="I37" s="524" t="s">
        <v>246</v>
      </c>
      <c r="J37" s="525"/>
      <c r="K37" s="525"/>
      <c r="L37" s="525"/>
      <c r="M37" s="525"/>
      <c r="N37" s="525"/>
      <c r="O37" s="525"/>
      <c r="P37" s="525"/>
      <c r="Q37" s="525"/>
      <c r="R37" s="525"/>
      <c r="S37" s="525"/>
      <c r="T37" s="525"/>
      <c r="U37" s="525"/>
      <c r="V37" s="525"/>
      <c r="W37" s="525"/>
      <c r="X37" s="524" t="s">
        <v>248</v>
      </c>
      <c r="Y37" s="525"/>
      <c r="Z37" s="525"/>
      <c r="AA37" s="525"/>
      <c r="AB37" s="525"/>
      <c r="AC37" s="525"/>
      <c r="AD37" s="525"/>
      <c r="AE37" s="525"/>
      <c r="AF37" s="525"/>
      <c r="AG37" s="525"/>
      <c r="AH37" s="525"/>
      <c r="AI37" s="525"/>
      <c r="AJ37" s="525"/>
      <c r="AK37" s="525"/>
      <c r="AL37" s="525"/>
      <c r="AM37" s="526"/>
      <c r="AN37" s="524" t="s">
        <v>68</v>
      </c>
      <c r="AO37" s="525"/>
      <c r="AP37" s="525"/>
      <c r="AQ37" s="525"/>
      <c r="AR37" s="525"/>
      <c r="AS37" s="525"/>
      <c r="AT37" s="525"/>
      <c r="AU37" s="525"/>
      <c r="AV37" s="525"/>
      <c r="AW37" s="525"/>
      <c r="AX37" s="525"/>
      <c r="AY37" s="525"/>
      <c r="AZ37" s="525"/>
      <c r="BA37" s="525"/>
      <c r="BB37" s="525"/>
    </row>
    <row r="38" spans="1:54" ht="6" customHeight="1" x14ac:dyDescent="0.15">
      <c r="A38" s="289"/>
      <c r="B38" s="289"/>
      <c r="C38" s="289"/>
      <c r="D38" s="289"/>
      <c r="E38" s="289"/>
      <c r="F38" s="289"/>
      <c r="G38" s="289"/>
      <c r="H38" s="289"/>
      <c r="I38" s="313"/>
      <c r="J38" s="314"/>
      <c r="K38" s="314"/>
      <c r="L38" s="314"/>
      <c r="M38" s="314"/>
      <c r="N38" s="314"/>
      <c r="O38" s="314"/>
      <c r="P38" s="314"/>
      <c r="Q38" s="314"/>
      <c r="R38" s="314"/>
      <c r="S38" s="314"/>
      <c r="T38" s="314"/>
      <c r="U38" s="314"/>
      <c r="V38" s="314"/>
      <c r="W38" s="314"/>
      <c r="X38" s="315"/>
      <c r="Y38" s="315"/>
      <c r="Z38" s="315"/>
      <c r="AA38" s="315"/>
      <c r="AB38" s="315"/>
      <c r="AC38" s="315"/>
      <c r="AD38" s="315"/>
      <c r="AE38" s="315"/>
      <c r="AF38" s="315"/>
      <c r="AG38" s="315"/>
      <c r="AH38" s="315"/>
      <c r="AI38" s="315"/>
      <c r="AJ38" s="315"/>
      <c r="AK38" s="315"/>
      <c r="AL38" s="315"/>
      <c r="AM38" s="315"/>
      <c r="AN38" s="315"/>
      <c r="AO38" s="315"/>
      <c r="AP38" s="315"/>
      <c r="AQ38" s="315"/>
      <c r="AR38" s="315"/>
      <c r="AS38" s="315"/>
      <c r="AT38" s="315"/>
      <c r="AU38" s="315"/>
      <c r="AV38" s="315"/>
      <c r="AW38" s="315"/>
      <c r="AX38" s="315"/>
      <c r="AY38" s="315"/>
      <c r="AZ38" s="315"/>
      <c r="BA38" s="315"/>
      <c r="BB38" s="315"/>
    </row>
    <row r="39" spans="1:54" ht="17.25" customHeight="1" x14ac:dyDescent="0.15">
      <c r="A39" s="289"/>
      <c r="B39" s="542" t="s">
        <v>53</v>
      </c>
      <c r="C39" s="542"/>
      <c r="D39" s="542"/>
      <c r="E39" s="542"/>
      <c r="F39" s="542"/>
      <c r="G39" s="542"/>
      <c r="H39" s="268"/>
      <c r="I39" s="66"/>
      <c r="J39" s="226"/>
      <c r="K39" s="226"/>
      <c r="L39" s="226"/>
      <c r="M39" s="543">
        <v>161982</v>
      </c>
      <c r="N39" s="543"/>
      <c r="O39" s="543"/>
      <c r="P39" s="543"/>
      <c r="Q39" s="543"/>
      <c r="R39" s="543"/>
      <c r="S39" s="543"/>
      <c r="T39" s="291"/>
      <c r="U39" s="291"/>
      <c r="V39" s="291"/>
      <c r="W39" s="291"/>
      <c r="X39" s="291"/>
      <c r="Y39" s="291"/>
      <c r="Z39" s="291"/>
      <c r="AA39" s="291"/>
      <c r="AB39" s="543">
        <v>172608</v>
      </c>
      <c r="AC39" s="543"/>
      <c r="AD39" s="543"/>
      <c r="AE39" s="543"/>
      <c r="AF39" s="543"/>
      <c r="AG39" s="543"/>
      <c r="AH39" s="543"/>
      <c r="AI39" s="291"/>
      <c r="AJ39" s="291"/>
      <c r="AK39" s="291"/>
      <c r="AL39" s="291"/>
      <c r="AM39" s="291"/>
      <c r="AN39" s="291"/>
      <c r="AO39" s="291"/>
      <c r="AP39" s="291"/>
      <c r="AQ39" s="291"/>
      <c r="AR39" s="543">
        <v>100778</v>
      </c>
      <c r="AS39" s="543"/>
      <c r="AT39" s="543"/>
      <c r="AU39" s="543"/>
      <c r="AV39" s="543"/>
      <c r="AW39" s="543"/>
      <c r="AX39" s="543"/>
      <c r="AY39" s="226"/>
      <c r="AZ39" s="226"/>
      <c r="BA39" s="226"/>
      <c r="BB39" s="226"/>
    </row>
    <row r="40" spans="1:54" ht="6" customHeight="1" x14ac:dyDescent="0.15">
      <c r="A40" s="289"/>
      <c r="B40" s="316"/>
      <c r="C40" s="316"/>
      <c r="D40" s="316"/>
      <c r="E40" s="316"/>
      <c r="F40" s="316"/>
      <c r="G40" s="316"/>
      <c r="H40" s="268"/>
      <c r="I40" s="66"/>
      <c r="J40" s="226"/>
      <c r="K40" s="226"/>
      <c r="L40" s="226"/>
      <c r="M40" s="288"/>
      <c r="N40" s="288"/>
      <c r="O40" s="288"/>
      <c r="P40" s="288"/>
      <c r="Q40" s="288"/>
      <c r="R40" s="288"/>
      <c r="S40" s="288"/>
      <c r="T40" s="291"/>
      <c r="U40" s="291"/>
      <c r="V40" s="291"/>
      <c r="W40" s="291"/>
      <c r="X40" s="291"/>
      <c r="Y40" s="291"/>
      <c r="Z40" s="291"/>
      <c r="AA40" s="291"/>
      <c r="AB40" s="288"/>
      <c r="AC40" s="288"/>
      <c r="AD40" s="288"/>
      <c r="AE40" s="288"/>
      <c r="AF40" s="288"/>
      <c r="AG40" s="288"/>
      <c r="AH40" s="288"/>
      <c r="AI40" s="291"/>
      <c r="AJ40" s="291"/>
      <c r="AK40" s="291"/>
      <c r="AL40" s="291"/>
      <c r="AM40" s="291"/>
      <c r="AN40" s="291"/>
      <c r="AO40" s="291"/>
      <c r="AP40" s="291"/>
      <c r="AQ40" s="291"/>
      <c r="AR40" s="288"/>
      <c r="AS40" s="288"/>
      <c r="AT40" s="288"/>
      <c r="AU40" s="288"/>
      <c r="AV40" s="288"/>
      <c r="AW40" s="288"/>
      <c r="AX40" s="288"/>
      <c r="AY40" s="226"/>
      <c r="AZ40" s="226"/>
      <c r="BA40" s="226"/>
      <c r="BB40" s="226"/>
    </row>
    <row r="41" spans="1:54" ht="17.25" customHeight="1" x14ac:dyDescent="0.15">
      <c r="A41" s="242"/>
      <c r="B41" s="544" t="s">
        <v>196</v>
      </c>
      <c r="C41" s="544"/>
      <c r="D41" s="544"/>
      <c r="E41" s="544"/>
      <c r="F41" s="544"/>
      <c r="G41" s="544"/>
      <c r="H41" s="290"/>
      <c r="I41" s="317"/>
      <c r="J41" s="245"/>
      <c r="K41" s="245"/>
      <c r="L41" s="245"/>
      <c r="M41" s="461">
        <v>3332</v>
      </c>
      <c r="N41" s="461"/>
      <c r="O41" s="461"/>
      <c r="P41" s="461"/>
      <c r="Q41" s="461"/>
      <c r="R41" s="461"/>
      <c r="S41" s="461"/>
      <c r="T41" s="231"/>
      <c r="U41" s="231"/>
      <c r="V41" s="231"/>
      <c r="W41" s="231"/>
      <c r="X41" s="231"/>
      <c r="Y41" s="231"/>
      <c r="Z41" s="231"/>
      <c r="AA41" s="231"/>
      <c r="AB41" s="461">
        <v>4917</v>
      </c>
      <c r="AC41" s="461"/>
      <c r="AD41" s="461"/>
      <c r="AE41" s="461"/>
      <c r="AF41" s="461"/>
      <c r="AG41" s="461"/>
      <c r="AH41" s="461"/>
      <c r="AI41" s="231"/>
      <c r="AJ41" s="231"/>
      <c r="AK41" s="231"/>
      <c r="AL41" s="231"/>
      <c r="AM41" s="231"/>
      <c r="AN41" s="231"/>
      <c r="AO41" s="231"/>
      <c r="AP41" s="231"/>
      <c r="AQ41" s="231"/>
      <c r="AR41" s="461">
        <v>2916</v>
      </c>
      <c r="AS41" s="461"/>
      <c r="AT41" s="461"/>
      <c r="AU41" s="461"/>
      <c r="AV41" s="461"/>
      <c r="AW41" s="461"/>
      <c r="AX41" s="461"/>
      <c r="AY41" s="245"/>
      <c r="AZ41" s="245"/>
      <c r="BA41" s="245"/>
      <c r="BB41" s="245"/>
    </row>
    <row r="42" spans="1:54" ht="17.25" customHeight="1" x14ac:dyDescent="0.15">
      <c r="A42" s="242"/>
      <c r="B42" s="544" t="s">
        <v>249</v>
      </c>
      <c r="C42" s="544"/>
      <c r="D42" s="544"/>
      <c r="E42" s="544"/>
      <c r="F42" s="544"/>
      <c r="G42" s="544"/>
      <c r="H42" s="290"/>
      <c r="I42" s="317"/>
      <c r="J42" s="245"/>
      <c r="K42" s="245"/>
      <c r="L42" s="245"/>
      <c r="M42" s="461">
        <v>4427</v>
      </c>
      <c r="N42" s="461"/>
      <c r="O42" s="461"/>
      <c r="P42" s="461"/>
      <c r="Q42" s="461"/>
      <c r="R42" s="461"/>
      <c r="S42" s="461"/>
      <c r="T42" s="231"/>
      <c r="U42" s="231"/>
      <c r="V42" s="231"/>
      <c r="W42" s="231"/>
      <c r="X42" s="231"/>
      <c r="Y42" s="231"/>
      <c r="Z42" s="231"/>
      <c r="AA42" s="231"/>
      <c r="AB42" s="461">
        <v>4699</v>
      </c>
      <c r="AC42" s="461"/>
      <c r="AD42" s="461"/>
      <c r="AE42" s="461"/>
      <c r="AF42" s="461"/>
      <c r="AG42" s="461"/>
      <c r="AH42" s="461"/>
      <c r="AI42" s="231"/>
      <c r="AJ42" s="231"/>
      <c r="AK42" s="231"/>
      <c r="AL42" s="231"/>
      <c r="AM42" s="231"/>
      <c r="AN42" s="231"/>
      <c r="AO42" s="231"/>
      <c r="AP42" s="231"/>
      <c r="AQ42" s="231"/>
      <c r="AR42" s="461">
        <v>2157</v>
      </c>
      <c r="AS42" s="461"/>
      <c r="AT42" s="461"/>
      <c r="AU42" s="461"/>
      <c r="AV42" s="461"/>
      <c r="AW42" s="461"/>
      <c r="AX42" s="461"/>
      <c r="AY42" s="245"/>
      <c r="AZ42" s="245"/>
      <c r="BA42" s="245"/>
      <c r="BB42" s="245"/>
    </row>
    <row r="43" spans="1:54" ht="17.25" customHeight="1" x14ac:dyDescent="0.15">
      <c r="A43" s="242"/>
      <c r="B43" s="544" t="s">
        <v>251</v>
      </c>
      <c r="C43" s="544"/>
      <c r="D43" s="544"/>
      <c r="E43" s="544"/>
      <c r="F43" s="544"/>
      <c r="G43" s="544"/>
      <c r="H43" s="290"/>
      <c r="I43" s="317"/>
      <c r="J43" s="245"/>
      <c r="K43" s="245"/>
      <c r="L43" s="245"/>
      <c r="M43" s="461">
        <v>14040</v>
      </c>
      <c r="N43" s="461"/>
      <c r="O43" s="461"/>
      <c r="P43" s="461"/>
      <c r="Q43" s="461"/>
      <c r="R43" s="461"/>
      <c r="S43" s="461"/>
      <c r="T43" s="231"/>
      <c r="U43" s="231"/>
      <c r="V43" s="231"/>
      <c r="W43" s="231"/>
      <c r="X43" s="231"/>
      <c r="Y43" s="231"/>
      <c r="Z43" s="231"/>
      <c r="AA43" s="231"/>
      <c r="AB43" s="461">
        <v>12112</v>
      </c>
      <c r="AC43" s="461"/>
      <c r="AD43" s="461"/>
      <c r="AE43" s="461"/>
      <c r="AF43" s="461"/>
      <c r="AG43" s="461"/>
      <c r="AH43" s="461"/>
      <c r="AI43" s="231"/>
      <c r="AJ43" s="231"/>
      <c r="AK43" s="231"/>
      <c r="AL43" s="231"/>
      <c r="AM43" s="231"/>
      <c r="AN43" s="231"/>
      <c r="AO43" s="231"/>
      <c r="AP43" s="231"/>
      <c r="AQ43" s="231"/>
      <c r="AR43" s="461">
        <v>8367</v>
      </c>
      <c r="AS43" s="461"/>
      <c r="AT43" s="461"/>
      <c r="AU43" s="461"/>
      <c r="AV43" s="461"/>
      <c r="AW43" s="461"/>
      <c r="AX43" s="461"/>
      <c r="AY43" s="245"/>
      <c r="AZ43" s="245"/>
      <c r="BA43" s="245"/>
      <c r="BB43" s="245"/>
    </row>
    <row r="44" spans="1:54" ht="17.25" customHeight="1" x14ac:dyDescent="0.15">
      <c r="A44" s="242"/>
      <c r="B44" s="544" t="s">
        <v>207</v>
      </c>
      <c r="C44" s="544"/>
      <c r="D44" s="544"/>
      <c r="E44" s="544"/>
      <c r="F44" s="544"/>
      <c r="G44" s="544"/>
      <c r="H44" s="290"/>
      <c r="I44" s="317"/>
      <c r="J44" s="245"/>
      <c r="K44" s="245"/>
      <c r="L44" s="245"/>
      <c r="M44" s="461">
        <v>18584</v>
      </c>
      <c r="N44" s="461"/>
      <c r="O44" s="461"/>
      <c r="P44" s="461"/>
      <c r="Q44" s="461"/>
      <c r="R44" s="461"/>
      <c r="S44" s="461"/>
      <c r="T44" s="231"/>
      <c r="U44" s="231"/>
      <c r="V44" s="231"/>
      <c r="W44" s="231"/>
      <c r="X44" s="231"/>
      <c r="Y44" s="231"/>
      <c r="Z44" s="231"/>
      <c r="AA44" s="231"/>
      <c r="AB44" s="461">
        <v>22197</v>
      </c>
      <c r="AC44" s="461"/>
      <c r="AD44" s="461"/>
      <c r="AE44" s="461"/>
      <c r="AF44" s="461"/>
      <c r="AG44" s="461"/>
      <c r="AH44" s="461"/>
      <c r="AI44" s="231"/>
      <c r="AJ44" s="231"/>
      <c r="AK44" s="231"/>
      <c r="AL44" s="231"/>
      <c r="AM44" s="231"/>
      <c r="AN44" s="231"/>
      <c r="AO44" s="231"/>
      <c r="AP44" s="231"/>
      <c r="AQ44" s="231"/>
      <c r="AR44" s="461">
        <v>10482</v>
      </c>
      <c r="AS44" s="461"/>
      <c r="AT44" s="461"/>
      <c r="AU44" s="461"/>
      <c r="AV44" s="461"/>
      <c r="AW44" s="461"/>
      <c r="AX44" s="461"/>
      <c r="AY44" s="245"/>
      <c r="AZ44" s="245"/>
      <c r="BA44" s="245"/>
      <c r="BB44" s="245"/>
    </row>
    <row r="45" spans="1:54" ht="17.25" customHeight="1" x14ac:dyDescent="0.15">
      <c r="A45" s="242"/>
      <c r="B45" s="544" t="s">
        <v>100</v>
      </c>
      <c r="C45" s="544"/>
      <c r="D45" s="544"/>
      <c r="E45" s="544"/>
      <c r="F45" s="544"/>
      <c r="G45" s="544"/>
      <c r="H45" s="290"/>
      <c r="I45" s="317"/>
      <c r="J45" s="245"/>
      <c r="K45" s="245"/>
      <c r="L45" s="245"/>
      <c r="M45" s="461">
        <v>14217</v>
      </c>
      <c r="N45" s="461"/>
      <c r="O45" s="461"/>
      <c r="P45" s="461"/>
      <c r="Q45" s="461"/>
      <c r="R45" s="461"/>
      <c r="S45" s="461"/>
      <c r="T45" s="231"/>
      <c r="U45" s="231"/>
      <c r="V45" s="231"/>
      <c r="W45" s="231"/>
      <c r="X45" s="231"/>
      <c r="Y45" s="231"/>
      <c r="Z45" s="231"/>
      <c r="AA45" s="231"/>
      <c r="AB45" s="461">
        <v>14487</v>
      </c>
      <c r="AC45" s="461"/>
      <c r="AD45" s="461"/>
      <c r="AE45" s="461"/>
      <c r="AF45" s="461"/>
      <c r="AG45" s="461"/>
      <c r="AH45" s="461"/>
      <c r="AI45" s="231"/>
      <c r="AJ45" s="231"/>
      <c r="AK45" s="231"/>
      <c r="AL45" s="231"/>
      <c r="AM45" s="231"/>
      <c r="AN45" s="231"/>
      <c r="AO45" s="231"/>
      <c r="AP45" s="231"/>
      <c r="AQ45" s="231"/>
      <c r="AR45" s="461">
        <v>8280</v>
      </c>
      <c r="AS45" s="461"/>
      <c r="AT45" s="461"/>
      <c r="AU45" s="461"/>
      <c r="AV45" s="461"/>
      <c r="AW45" s="461"/>
      <c r="AX45" s="461"/>
      <c r="AY45" s="245"/>
      <c r="AZ45" s="245"/>
      <c r="BA45" s="245"/>
      <c r="BB45" s="245"/>
    </row>
    <row r="46" spans="1:54" ht="17.25" customHeight="1" x14ac:dyDescent="0.15">
      <c r="A46" s="242"/>
      <c r="B46" s="544" t="s">
        <v>252</v>
      </c>
      <c r="C46" s="544"/>
      <c r="D46" s="544"/>
      <c r="E46" s="544"/>
      <c r="F46" s="544"/>
      <c r="G46" s="544"/>
      <c r="H46" s="290"/>
      <c r="I46" s="317"/>
      <c r="J46" s="245"/>
      <c r="K46" s="245"/>
      <c r="L46" s="245"/>
      <c r="M46" s="461">
        <v>12877</v>
      </c>
      <c r="N46" s="461"/>
      <c r="O46" s="461"/>
      <c r="P46" s="461"/>
      <c r="Q46" s="461"/>
      <c r="R46" s="461"/>
      <c r="S46" s="461"/>
      <c r="T46" s="231"/>
      <c r="U46" s="231"/>
      <c r="V46" s="231"/>
      <c r="W46" s="231"/>
      <c r="X46" s="231"/>
      <c r="Y46" s="231"/>
      <c r="Z46" s="231"/>
      <c r="AA46" s="231"/>
      <c r="AB46" s="461">
        <v>13333</v>
      </c>
      <c r="AC46" s="461"/>
      <c r="AD46" s="461"/>
      <c r="AE46" s="461"/>
      <c r="AF46" s="461"/>
      <c r="AG46" s="461"/>
      <c r="AH46" s="461"/>
      <c r="AI46" s="231"/>
      <c r="AJ46" s="231"/>
      <c r="AK46" s="231"/>
      <c r="AL46" s="231"/>
      <c r="AM46" s="231"/>
      <c r="AN46" s="231"/>
      <c r="AO46" s="231"/>
      <c r="AP46" s="231"/>
      <c r="AQ46" s="231"/>
      <c r="AR46" s="461">
        <v>8823</v>
      </c>
      <c r="AS46" s="461"/>
      <c r="AT46" s="461"/>
      <c r="AU46" s="461"/>
      <c r="AV46" s="461"/>
      <c r="AW46" s="461"/>
      <c r="AX46" s="461"/>
      <c r="AY46" s="245"/>
      <c r="AZ46" s="245"/>
      <c r="BA46" s="245"/>
      <c r="BB46" s="245"/>
    </row>
    <row r="47" spans="1:54" ht="17.25" customHeight="1" x14ac:dyDescent="0.15">
      <c r="A47" s="242"/>
      <c r="B47" s="544" t="s">
        <v>254</v>
      </c>
      <c r="C47" s="544"/>
      <c r="D47" s="544"/>
      <c r="E47" s="544"/>
      <c r="F47" s="544"/>
      <c r="G47" s="544"/>
      <c r="H47" s="290"/>
      <c r="I47" s="317"/>
      <c r="J47" s="245"/>
      <c r="K47" s="245"/>
      <c r="L47" s="245"/>
      <c r="M47" s="461">
        <v>5170</v>
      </c>
      <c r="N47" s="461"/>
      <c r="O47" s="461"/>
      <c r="P47" s="461"/>
      <c r="Q47" s="461"/>
      <c r="R47" s="461"/>
      <c r="S47" s="461"/>
      <c r="T47" s="231"/>
      <c r="U47" s="231"/>
      <c r="V47" s="231"/>
      <c r="W47" s="231"/>
      <c r="X47" s="231"/>
      <c r="Y47" s="231"/>
      <c r="Z47" s="231"/>
      <c r="AA47" s="231"/>
      <c r="AB47" s="461">
        <v>5710</v>
      </c>
      <c r="AC47" s="461"/>
      <c r="AD47" s="461"/>
      <c r="AE47" s="461"/>
      <c r="AF47" s="461"/>
      <c r="AG47" s="461"/>
      <c r="AH47" s="461"/>
      <c r="AI47" s="231"/>
      <c r="AJ47" s="231"/>
      <c r="AK47" s="231"/>
      <c r="AL47" s="231"/>
      <c r="AM47" s="231"/>
      <c r="AN47" s="231"/>
      <c r="AO47" s="231"/>
      <c r="AP47" s="231"/>
      <c r="AQ47" s="231"/>
      <c r="AR47" s="461">
        <v>3512</v>
      </c>
      <c r="AS47" s="461"/>
      <c r="AT47" s="461"/>
      <c r="AU47" s="461"/>
      <c r="AV47" s="461"/>
      <c r="AW47" s="461"/>
      <c r="AX47" s="461"/>
      <c r="AY47" s="245"/>
      <c r="AZ47" s="245"/>
      <c r="BA47" s="245"/>
      <c r="BB47" s="245"/>
    </row>
    <row r="48" spans="1:54" ht="17.25" customHeight="1" x14ac:dyDescent="0.15">
      <c r="A48" s="242"/>
      <c r="B48" s="544" t="s">
        <v>256</v>
      </c>
      <c r="C48" s="544"/>
      <c r="D48" s="544"/>
      <c r="E48" s="544"/>
      <c r="F48" s="544"/>
      <c r="G48" s="544"/>
      <c r="H48" s="290"/>
      <c r="I48" s="317"/>
      <c r="J48" s="245"/>
      <c r="K48" s="245"/>
      <c r="L48" s="245"/>
      <c r="M48" s="461">
        <v>12951</v>
      </c>
      <c r="N48" s="461"/>
      <c r="O48" s="461"/>
      <c r="P48" s="461"/>
      <c r="Q48" s="461"/>
      <c r="R48" s="461"/>
      <c r="S48" s="461"/>
      <c r="T48" s="231"/>
      <c r="U48" s="231"/>
      <c r="V48" s="231"/>
      <c r="W48" s="231"/>
      <c r="X48" s="231"/>
      <c r="Y48" s="231"/>
      <c r="Z48" s="231"/>
      <c r="AA48" s="231"/>
      <c r="AB48" s="461">
        <v>11147</v>
      </c>
      <c r="AC48" s="461"/>
      <c r="AD48" s="461"/>
      <c r="AE48" s="461"/>
      <c r="AF48" s="461"/>
      <c r="AG48" s="461"/>
      <c r="AH48" s="461"/>
      <c r="AI48" s="231"/>
      <c r="AJ48" s="231"/>
      <c r="AK48" s="231"/>
      <c r="AL48" s="231"/>
      <c r="AM48" s="231"/>
      <c r="AN48" s="231"/>
      <c r="AO48" s="231"/>
      <c r="AP48" s="231"/>
      <c r="AQ48" s="231"/>
      <c r="AR48" s="461">
        <v>9260</v>
      </c>
      <c r="AS48" s="461"/>
      <c r="AT48" s="461"/>
      <c r="AU48" s="461"/>
      <c r="AV48" s="461"/>
      <c r="AW48" s="461"/>
      <c r="AX48" s="461"/>
      <c r="AY48" s="245"/>
      <c r="AZ48" s="245"/>
      <c r="BA48" s="245"/>
      <c r="BB48" s="245"/>
    </row>
    <row r="49" spans="1:54" ht="17.25" customHeight="1" x14ac:dyDescent="0.15">
      <c r="A49" s="242"/>
      <c r="B49" s="544" t="s">
        <v>257</v>
      </c>
      <c r="C49" s="544"/>
      <c r="D49" s="544"/>
      <c r="E49" s="544"/>
      <c r="F49" s="544"/>
      <c r="G49" s="544"/>
      <c r="H49" s="290"/>
      <c r="I49" s="317"/>
      <c r="J49" s="245"/>
      <c r="K49" s="245"/>
      <c r="L49" s="245"/>
      <c r="M49" s="461">
        <v>3393</v>
      </c>
      <c r="N49" s="461"/>
      <c r="O49" s="461"/>
      <c r="P49" s="461"/>
      <c r="Q49" s="461"/>
      <c r="R49" s="461"/>
      <c r="S49" s="461"/>
      <c r="T49" s="231"/>
      <c r="U49" s="231"/>
      <c r="V49" s="231"/>
      <c r="W49" s="231"/>
      <c r="X49" s="231"/>
      <c r="Y49" s="231"/>
      <c r="Z49" s="231"/>
      <c r="AA49" s="231"/>
      <c r="AB49" s="461">
        <v>2725</v>
      </c>
      <c r="AC49" s="461"/>
      <c r="AD49" s="461"/>
      <c r="AE49" s="461"/>
      <c r="AF49" s="461"/>
      <c r="AG49" s="461"/>
      <c r="AH49" s="461"/>
      <c r="AI49" s="231"/>
      <c r="AJ49" s="231"/>
      <c r="AK49" s="231"/>
      <c r="AL49" s="231"/>
      <c r="AM49" s="231"/>
      <c r="AN49" s="231"/>
      <c r="AO49" s="231"/>
      <c r="AP49" s="231"/>
      <c r="AQ49" s="231"/>
      <c r="AR49" s="461">
        <v>1701</v>
      </c>
      <c r="AS49" s="461"/>
      <c r="AT49" s="461"/>
      <c r="AU49" s="461"/>
      <c r="AV49" s="461"/>
      <c r="AW49" s="461"/>
      <c r="AX49" s="461"/>
      <c r="AY49" s="245"/>
      <c r="AZ49" s="245"/>
      <c r="BA49" s="245"/>
      <c r="BB49" s="245"/>
    </row>
    <row r="50" spans="1:54" ht="17.25" customHeight="1" x14ac:dyDescent="0.15">
      <c r="A50" s="242"/>
      <c r="B50" s="544" t="s">
        <v>258</v>
      </c>
      <c r="C50" s="544"/>
      <c r="D50" s="544"/>
      <c r="E50" s="544"/>
      <c r="F50" s="544"/>
      <c r="G50" s="544"/>
      <c r="H50" s="290"/>
      <c r="I50" s="317"/>
      <c r="J50" s="245"/>
      <c r="K50" s="245"/>
      <c r="L50" s="245"/>
      <c r="M50" s="461">
        <v>52118</v>
      </c>
      <c r="N50" s="461"/>
      <c r="O50" s="461"/>
      <c r="P50" s="461"/>
      <c r="Q50" s="461"/>
      <c r="R50" s="461"/>
      <c r="S50" s="461"/>
      <c r="T50" s="231"/>
      <c r="U50" s="231"/>
      <c r="V50" s="231"/>
      <c r="W50" s="231"/>
      <c r="X50" s="231"/>
      <c r="Y50" s="231"/>
      <c r="Z50" s="231"/>
      <c r="AA50" s="231"/>
      <c r="AB50" s="461">
        <v>63547</v>
      </c>
      <c r="AC50" s="461"/>
      <c r="AD50" s="461"/>
      <c r="AE50" s="461"/>
      <c r="AF50" s="461"/>
      <c r="AG50" s="461"/>
      <c r="AH50" s="461"/>
      <c r="AI50" s="231"/>
      <c r="AJ50" s="231"/>
      <c r="AK50" s="231"/>
      <c r="AL50" s="231"/>
      <c r="AM50" s="231"/>
      <c r="AN50" s="231"/>
      <c r="AO50" s="231"/>
      <c r="AP50" s="231"/>
      <c r="AQ50" s="231"/>
      <c r="AR50" s="461">
        <v>32165</v>
      </c>
      <c r="AS50" s="461"/>
      <c r="AT50" s="461"/>
      <c r="AU50" s="461"/>
      <c r="AV50" s="461"/>
      <c r="AW50" s="461"/>
      <c r="AX50" s="461"/>
      <c r="AY50" s="245"/>
      <c r="AZ50" s="245"/>
      <c r="BA50" s="245"/>
      <c r="BB50" s="245"/>
    </row>
    <row r="51" spans="1:54" ht="17.25" customHeight="1" x14ac:dyDescent="0.15">
      <c r="A51" s="242"/>
      <c r="B51" s="544" t="s">
        <v>259</v>
      </c>
      <c r="C51" s="544"/>
      <c r="D51" s="544"/>
      <c r="E51" s="544"/>
      <c r="F51" s="544"/>
      <c r="G51" s="544"/>
      <c r="H51" s="290"/>
      <c r="I51" s="317"/>
      <c r="J51" s="245"/>
      <c r="K51" s="245"/>
      <c r="L51" s="245"/>
      <c r="M51" s="461">
        <v>19982</v>
      </c>
      <c r="N51" s="461"/>
      <c r="O51" s="461"/>
      <c r="P51" s="461"/>
      <c r="Q51" s="461"/>
      <c r="R51" s="461"/>
      <c r="S51" s="461"/>
      <c r="T51" s="231"/>
      <c r="U51" s="231"/>
      <c r="V51" s="231"/>
      <c r="W51" s="231"/>
      <c r="X51" s="231"/>
      <c r="Y51" s="231"/>
      <c r="Z51" s="231"/>
      <c r="AA51" s="231"/>
      <c r="AB51" s="461">
        <v>17058</v>
      </c>
      <c r="AC51" s="461"/>
      <c r="AD51" s="461"/>
      <c r="AE51" s="461"/>
      <c r="AF51" s="461"/>
      <c r="AG51" s="461"/>
      <c r="AH51" s="461"/>
      <c r="AI51" s="231"/>
      <c r="AJ51" s="231"/>
      <c r="AK51" s="231"/>
      <c r="AL51" s="231"/>
      <c r="AM51" s="231"/>
      <c r="AN51" s="231"/>
      <c r="AO51" s="231"/>
      <c r="AP51" s="231"/>
      <c r="AQ51" s="231"/>
      <c r="AR51" s="461">
        <v>12420</v>
      </c>
      <c r="AS51" s="461"/>
      <c r="AT51" s="461"/>
      <c r="AU51" s="461"/>
      <c r="AV51" s="461"/>
      <c r="AW51" s="461"/>
      <c r="AX51" s="461"/>
      <c r="AY51" s="245"/>
      <c r="AZ51" s="245"/>
      <c r="BA51" s="245"/>
      <c r="BB51" s="245"/>
    </row>
    <row r="52" spans="1:54" ht="17.25" customHeight="1" x14ac:dyDescent="0.15">
      <c r="A52" s="242"/>
      <c r="B52" s="544" t="s">
        <v>263</v>
      </c>
      <c r="C52" s="544"/>
      <c r="D52" s="544"/>
      <c r="E52" s="544"/>
      <c r="F52" s="544"/>
      <c r="G52" s="544"/>
      <c r="H52" s="290"/>
      <c r="I52" s="317"/>
      <c r="J52" s="245"/>
      <c r="K52" s="245"/>
      <c r="L52" s="245"/>
      <c r="M52" s="461">
        <v>891</v>
      </c>
      <c r="N52" s="461"/>
      <c r="O52" s="461"/>
      <c r="P52" s="461"/>
      <c r="Q52" s="461"/>
      <c r="R52" s="461"/>
      <c r="S52" s="461"/>
      <c r="T52" s="231"/>
      <c r="U52" s="231"/>
      <c r="V52" s="231"/>
      <c r="W52" s="231"/>
      <c r="X52" s="231"/>
      <c r="Y52" s="231"/>
      <c r="Z52" s="231"/>
      <c r="AA52" s="231"/>
      <c r="AB52" s="461">
        <v>676</v>
      </c>
      <c r="AC52" s="461"/>
      <c r="AD52" s="461"/>
      <c r="AE52" s="461"/>
      <c r="AF52" s="461"/>
      <c r="AG52" s="461"/>
      <c r="AH52" s="461"/>
      <c r="AI52" s="231"/>
      <c r="AJ52" s="231"/>
      <c r="AK52" s="231"/>
      <c r="AL52" s="231"/>
      <c r="AM52" s="231"/>
      <c r="AN52" s="231"/>
      <c r="AO52" s="231"/>
      <c r="AP52" s="231"/>
      <c r="AQ52" s="231"/>
      <c r="AR52" s="461">
        <v>695</v>
      </c>
      <c r="AS52" s="461"/>
      <c r="AT52" s="461"/>
      <c r="AU52" s="461"/>
      <c r="AV52" s="461"/>
      <c r="AW52" s="461"/>
      <c r="AX52" s="461"/>
      <c r="AY52" s="245"/>
      <c r="AZ52" s="245"/>
      <c r="BA52" s="245"/>
      <c r="BB52" s="245"/>
    </row>
    <row r="53" spans="1:54" ht="4.5" customHeight="1" x14ac:dyDescent="0.15">
      <c r="A53" s="5"/>
      <c r="B53" s="60"/>
      <c r="C53" s="60"/>
      <c r="D53" s="60"/>
      <c r="E53" s="60"/>
      <c r="F53" s="60"/>
      <c r="G53" s="60"/>
      <c r="H53" s="18"/>
      <c r="I53" s="44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1"/>
      <c r="AD53" s="21"/>
      <c r="AE53" s="21"/>
      <c r="AF53" s="21"/>
      <c r="AG53" s="21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</row>
    <row r="54" spans="1:54" ht="3" customHeight="1" x14ac:dyDescent="0.15">
      <c r="A54" s="6"/>
      <c r="B54" s="63"/>
      <c r="C54" s="63"/>
      <c r="D54" s="63"/>
      <c r="E54" s="63"/>
      <c r="F54" s="63"/>
      <c r="G54" s="63"/>
      <c r="H54" s="65"/>
      <c r="I54" s="17"/>
      <c r="J54" s="17"/>
      <c r="K54" s="22"/>
      <c r="L54" s="22"/>
      <c r="M54" s="22"/>
      <c r="N54" s="22"/>
      <c r="O54" s="22"/>
      <c r="P54" s="26"/>
      <c r="Q54" s="26"/>
      <c r="R54" s="17"/>
      <c r="S54" s="22"/>
      <c r="T54" s="22"/>
      <c r="U54" s="22"/>
      <c r="V54" s="22"/>
      <c r="W54" s="22"/>
      <c r="X54" s="22"/>
      <c r="Y54" s="22"/>
      <c r="Z54" s="7"/>
      <c r="AA54" s="22"/>
      <c r="AB54" s="22"/>
      <c r="AC54" s="22"/>
      <c r="AD54" s="22"/>
      <c r="AE54" s="22"/>
      <c r="AF54" s="17"/>
      <c r="AG54" s="17"/>
      <c r="AH54" s="17"/>
      <c r="AI54" s="7"/>
      <c r="AJ54" s="22"/>
      <c r="AK54" s="22"/>
      <c r="AL54" s="22"/>
      <c r="AM54" s="22"/>
      <c r="AN54" s="22"/>
      <c r="AO54" s="26"/>
      <c r="AP54" s="17"/>
      <c r="AQ54" s="17"/>
      <c r="AR54" s="22"/>
      <c r="AS54" s="22"/>
      <c r="AT54" s="22"/>
      <c r="AU54" s="22"/>
      <c r="AV54" s="22"/>
      <c r="AW54" s="22"/>
      <c r="AX54" s="17"/>
      <c r="AY54" s="7"/>
      <c r="AZ54" s="22"/>
      <c r="BA54" s="22"/>
      <c r="BB54" s="22"/>
    </row>
    <row r="55" spans="1:54" ht="13.5" customHeight="1" x14ac:dyDescent="0.15">
      <c r="A55" s="2" t="s">
        <v>264</v>
      </c>
      <c r="C55" s="2" t="s">
        <v>266</v>
      </c>
      <c r="AA55" s="379" t="s">
        <v>543</v>
      </c>
      <c r="AB55" s="379"/>
      <c r="AC55" s="379"/>
      <c r="AD55" s="379"/>
      <c r="AE55" s="379"/>
      <c r="AF55" s="379"/>
      <c r="AG55" s="379"/>
      <c r="AH55" s="379"/>
      <c r="AI55" s="379"/>
      <c r="AJ55" s="379"/>
      <c r="AK55" s="379"/>
      <c r="AL55" s="379"/>
      <c r="AM55" s="379"/>
      <c r="AN55" s="379"/>
      <c r="AO55" s="379"/>
      <c r="AP55" s="379"/>
      <c r="AQ55" s="379"/>
      <c r="AR55" s="379"/>
      <c r="AS55" s="379"/>
      <c r="AT55" s="379"/>
      <c r="AU55" s="379"/>
      <c r="AV55" s="379"/>
      <c r="AW55" s="379"/>
      <c r="AX55" s="379"/>
      <c r="AY55" s="379"/>
      <c r="AZ55" s="379"/>
      <c r="BA55" s="379"/>
      <c r="BB55" s="379"/>
    </row>
    <row r="56" spans="1:54" ht="6.75" customHeight="1" x14ac:dyDescent="0.15">
      <c r="AG56" s="19"/>
      <c r="AH56" s="19"/>
      <c r="AI56" s="19"/>
      <c r="AJ56" s="19"/>
      <c r="AU56" s="36"/>
      <c r="AV56" s="19"/>
      <c r="AW56" s="19"/>
      <c r="AX56" s="19"/>
      <c r="AY56" s="19"/>
      <c r="BA56" s="19"/>
      <c r="BB56" s="19"/>
    </row>
  </sheetData>
  <mergeCells count="194">
    <mergeCell ref="AA55:BB55"/>
    <mergeCell ref="A4:F6"/>
    <mergeCell ref="G4:L6"/>
    <mergeCell ref="AO4:BB5"/>
    <mergeCell ref="A20:E21"/>
    <mergeCell ref="B50:G50"/>
    <mergeCell ref="M50:S50"/>
    <mergeCell ref="AB50:AH50"/>
    <mergeCell ref="AR50:AX50"/>
    <mergeCell ref="B51:G51"/>
    <mergeCell ref="M51:S51"/>
    <mergeCell ref="AB51:AH51"/>
    <mergeCell ref="AR51:AX51"/>
    <mergeCell ref="B52:G52"/>
    <mergeCell ref="M52:S52"/>
    <mergeCell ref="AB52:AH52"/>
    <mergeCell ref="AR52:AX52"/>
    <mergeCell ref="B47:G47"/>
    <mergeCell ref="M47:S47"/>
    <mergeCell ref="AB47:AH47"/>
    <mergeCell ref="AR47:AX47"/>
    <mergeCell ref="B48:G48"/>
    <mergeCell ref="M48:S48"/>
    <mergeCell ref="AB48:AH48"/>
    <mergeCell ref="AR48:AX48"/>
    <mergeCell ref="B49:G49"/>
    <mergeCell ref="M49:S49"/>
    <mergeCell ref="AB49:AH49"/>
    <mergeCell ref="AR49:AX49"/>
    <mergeCell ref="B44:G44"/>
    <mergeCell ref="M44:S44"/>
    <mergeCell ref="AB44:AH44"/>
    <mergeCell ref="AR44:AX44"/>
    <mergeCell ref="B45:G45"/>
    <mergeCell ref="M45:S45"/>
    <mergeCell ref="AB45:AH45"/>
    <mergeCell ref="AR45:AX45"/>
    <mergeCell ref="B46:G46"/>
    <mergeCell ref="M46:S46"/>
    <mergeCell ref="AB46:AH46"/>
    <mergeCell ref="AR46:AX46"/>
    <mergeCell ref="B41:G41"/>
    <mergeCell ref="M41:S41"/>
    <mergeCell ref="AB41:AH41"/>
    <mergeCell ref="AR41:AX41"/>
    <mergeCell ref="B42:G42"/>
    <mergeCell ref="M42:S42"/>
    <mergeCell ref="AB42:AH42"/>
    <mergeCell ref="AR42:AX42"/>
    <mergeCell ref="B43:G43"/>
    <mergeCell ref="M43:S43"/>
    <mergeCell ref="AB43:AH43"/>
    <mergeCell ref="AR43:AX43"/>
    <mergeCell ref="AC31:BB31"/>
    <mergeCell ref="AQ36:BB36"/>
    <mergeCell ref="A37:H37"/>
    <mergeCell ref="I37:W37"/>
    <mergeCell ref="X37:AM37"/>
    <mergeCell ref="AN37:BB37"/>
    <mergeCell ref="B39:G39"/>
    <mergeCell ref="M39:S39"/>
    <mergeCell ref="AB39:AH39"/>
    <mergeCell ref="AR39:AX39"/>
    <mergeCell ref="AQ27:AV27"/>
    <mergeCell ref="AW27:BB27"/>
    <mergeCell ref="D28:E28"/>
    <mergeCell ref="G28:J28"/>
    <mergeCell ref="M28:O28"/>
    <mergeCell ref="Q28:T28"/>
    <mergeCell ref="U28:Y28"/>
    <mergeCell ref="Z28:AD28"/>
    <mergeCell ref="AE28:AJ28"/>
    <mergeCell ref="AK28:AP28"/>
    <mergeCell ref="AQ28:AV28"/>
    <mergeCell ref="AW28:BB28"/>
    <mergeCell ref="A27:C27"/>
    <mergeCell ref="D27:E27"/>
    <mergeCell ref="G27:J27"/>
    <mergeCell ref="M27:O27"/>
    <mergeCell ref="Q27:T27"/>
    <mergeCell ref="U27:Y27"/>
    <mergeCell ref="Z27:AD27"/>
    <mergeCell ref="AE27:AJ27"/>
    <mergeCell ref="AK27:AP27"/>
    <mergeCell ref="AQ25:AV25"/>
    <mergeCell ref="AW25:BB25"/>
    <mergeCell ref="A26:C26"/>
    <mergeCell ref="D26:E26"/>
    <mergeCell ref="G26:J26"/>
    <mergeCell ref="M26:O26"/>
    <mergeCell ref="Q26:T26"/>
    <mergeCell ref="U26:Y26"/>
    <mergeCell ref="Z26:AD26"/>
    <mergeCell ref="AE26:AJ26"/>
    <mergeCell ref="AK26:AP26"/>
    <mergeCell ref="AQ26:AV26"/>
    <mergeCell ref="AW26:BB26"/>
    <mergeCell ref="A25:C25"/>
    <mergeCell ref="D25:E25"/>
    <mergeCell ref="G25:J25"/>
    <mergeCell ref="M25:O25"/>
    <mergeCell ref="Q25:T25"/>
    <mergeCell ref="U25:Y25"/>
    <mergeCell ref="Z25:AD25"/>
    <mergeCell ref="AE25:AJ25"/>
    <mergeCell ref="AK25:AP25"/>
    <mergeCell ref="AQ23:AV23"/>
    <mergeCell ref="AW23:BB23"/>
    <mergeCell ref="A24:C24"/>
    <mergeCell ref="D24:E24"/>
    <mergeCell ref="G24:J24"/>
    <mergeCell ref="M24:O24"/>
    <mergeCell ref="Q24:T24"/>
    <mergeCell ref="U24:Y24"/>
    <mergeCell ref="Z24:AD24"/>
    <mergeCell ref="AE24:AJ24"/>
    <mergeCell ref="AK24:AP24"/>
    <mergeCell ref="AQ24:AV24"/>
    <mergeCell ref="AW24:BB24"/>
    <mergeCell ref="A23:C23"/>
    <mergeCell ref="D23:E23"/>
    <mergeCell ref="G23:J23"/>
    <mergeCell ref="M23:O23"/>
    <mergeCell ref="Q23:T23"/>
    <mergeCell ref="U23:Y23"/>
    <mergeCell ref="Z23:AD23"/>
    <mergeCell ref="AE23:AJ23"/>
    <mergeCell ref="AK23:AP23"/>
    <mergeCell ref="AQ15:BB15"/>
    <mergeCell ref="F20:T20"/>
    <mergeCell ref="U20:AJ20"/>
    <mergeCell ref="AK20:BB20"/>
    <mergeCell ref="F21:J21"/>
    <mergeCell ref="K21:O21"/>
    <mergeCell ref="P21:T21"/>
    <mergeCell ref="U21:Y21"/>
    <mergeCell ref="Z21:AD21"/>
    <mergeCell ref="AE21:AJ21"/>
    <mergeCell ref="AK21:AP21"/>
    <mergeCell ref="AQ21:AV21"/>
    <mergeCell ref="AW21:BB21"/>
    <mergeCell ref="D11:E11"/>
    <mergeCell ref="I11:J11"/>
    <mergeCell ref="O11:Q11"/>
    <mergeCell ref="V11:W11"/>
    <mergeCell ref="AC11:AE11"/>
    <mergeCell ref="AJ11:AL11"/>
    <mergeCell ref="AQ11:AS11"/>
    <mergeCell ref="AX11:AZ11"/>
    <mergeCell ref="D12:E12"/>
    <mergeCell ref="I12:J12"/>
    <mergeCell ref="O12:Q12"/>
    <mergeCell ref="V12:W12"/>
    <mergeCell ref="AC12:AE12"/>
    <mergeCell ref="AJ12:AL12"/>
    <mergeCell ref="AQ12:AS12"/>
    <mergeCell ref="AX12:AZ12"/>
    <mergeCell ref="A10:C10"/>
    <mergeCell ref="D10:E10"/>
    <mergeCell ref="I10:J10"/>
    <mergeCell ref="O10:Q10"/>
    <mergeCell ref="V10:W10"/>
    <mergeCell ref="AC10:AE10"/>
    <mergeCell ref="AJ10:AL10"/>
    <mergeCell ref="AQ10:AS10"/>
    <mergeCell ref="AX10:AZ10"/>
    <mergeCell ref="A9:C9"/>
    <mergeCell ref="D9:E9"/>
    <mergeCell ref="I9:J9"/>
    <mergeCell ref="O9:Q9"/>
    <mergeCell ref="V9:W9"/>
    <mergeCell ref="AC9:AE9"/>
    <mergeCell ref="AJ9:AL9"/>
    <mergeCell ref="AQ9:AS9"/>
    <mergeCell ref="AX9:AZ9"/>
    <mergeCell ref="A8:C8"/>
    <mergeCell ref="D8:E8"/>
    <mergeCell ref="I8:J8"/>
    <mergeCell ref="O8:Q8"/>
    <mergeCell ref="V8:W8"/>
    <mergeCell ref="AC8:AE8"/>
    <mergeCell ref="AJ8:AL8"/>
    <mergeCell ref="AQ8:AS8"/>
    <mergeCell ref="AX8:AZ8"/>
    <mergeCell ref="AT2:BA2"/>
    <mergeCell ref="M4:AN4"/>
    <mergeCell ref="M5:Z5"/>
    <mergeCell ref="AA5:AN5"/>
    <mergeCell ref="M6:S6"/>
    <mergeCell ref="T6:Z6"/>
    <mergeCell ref="AA6:AG6"/>
    <mergeCell ref="AH6:AN6"/>
    <mergeCell ref="AO6:AU6"/>
    <mergeCell ref="AV6:BB6"/>
  </mergeCells>
  <phoneticPr fontId="19"/>
  <pageMargins left="0.78740157480314965" right="0.78740157480314965" top="0.78740157480314965" bottom="0.78740157480314965" header="0.51181102362204722" footer="0.51181102362204722"/>
  <pageSetup paperSize="9" scale="89" orientation="portrait" r:id="rId1"/>
  <headerFooter alignWithMargins="0">
    <oddFooter>&amp;C&amp;"ＭＳ 明朝,標準"&amp;10－&amp;A－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E44"/>
  <sheetViews>
    <sheetView view="pageBreakPreview" topLeftCell="A13" zoomScale="115" zoomScaleSheetLayoutView="115" workbookViewId="0">
      <selection activeCell="V39" sqref="V39"/>
    </sheetView>
  </sheetViews>
  <sheetFormatPr defaultColWidth="9" defaultRowHeight="12" x14ac:dyDescent="0.15"/>
  <cols>
    <col min="1" max="1" width="1.625" style="2" customWidth="1"/>
    <col min="2" max="2" width="2.25" style="2" customWidth="1"/>
    <col min="3" max="3" width="1" style="2" customWidth="1"/>
    <col min="4" max="40" width="1.625" style="2" customWidth="1"/>
    <col min="41" max="41" width="1.5" style="2" customWidth="1"/>
    <col min="42" max="42" width="1.625" style="2" customWidth="1"/>
    <col min="43" max="43" width="2.125" style="2" customWidth="1"/>
    <col min="44" max="47" width="1.625" style="2" customWidth="1"/>
    <col min="48" max="48" width="0.375" style="2" customWidth="1"/>
    <col min="49" max="49" width="1.625" style="2" customWidth="1"/>
    <col min="50" max="50" width="2.375" style="2" customWidth="1"/>
    <col min="51" max="60" width="1.625" style="2" customWidth="1"/>
    <col min="61" max="61" width="9" style="2" bestFit="1"/>
    <col min="62" max="16384" width="9" style="2"/>
  </cols>
  <sheetData>
    <row r="1" spans="1:57" ht="15" customHeight="1" x14ac:dyDescent="0.15">
      <c r="A1" s="3" t="s">
        <v>160</v>
      </c>
    </row>
    <row r="2" spans="1:57" x14ac:dyDescent="0.15">
      <c r="AW2" s="379" t="s">
        <v>174</v>
      </c>
      <c r="AX2" s="379"/>
      <c r="AY2" s="379"/>
      <c r="AZ2" s="379"/>
      <c r="BA2" s="379"/>
      <c r="BB2" s="379"/>
    </row>
    <row r="3" spans="1:57" ht="2.25" customHeight="1" x14ac:dyDescent="0.15"/>
    <row r="4" spans="1:57" ht="25.5" customHeight="1" x14ac:dyDescent="0.15">
      <c r="A4" s="45" t="s">
        <v>268</v>
      </c>
      <c r="B4" s="45"/>
      <c r="C4" s="45"/>
      <c r="D4" s="45"/>
      <c r="E4" s="45"/>
      <c r="F4" s="45"/>
      <c r="G4" s="380" t="s">
        <v>53</v>
      </c>
      <c r="H4" s="380"/>
      <c r="I4" s="380"/>
      <c r="J4" s="380"/>
      <c r="K4" s="380"/>
      <c r="L4" s="380"/>
      <c r="M4" s="380" t="s">
        <v>271</v>
      </c>
      <c r="N4" s="380"/>
      <c r="O4" s="380"/>
      <c r="P4" s="380"/>
      <c r="Q4" s="380"/>
      <c r="R4" s="380"/>
      <c r="S4" s="397" t="s">
        <v>272</v>
      </c>
      <c r="T4" s="398"/>
      <c r="U4" s="398"/>
      <c r="V4" s="398"/>
      <c r="W4" s="398"/>
      <c r="X4" s="399"/>
      <c r="Y4" s="380" t="s">
        <v>273</v>
      </c>
      <c r="Z4" s="380"/>
      <c r="AA4" s="380"/>
      <c r="AB4" s="380"/>
      <c r="AC4" s="380"/>
      <c r="AD4" s="380"/>
      <c r="AE4" s="380" t="s">
        <v>176</v>
      </c>
      <c r="AF4" s="380"/>
      <c r="AG4" s="380"/>
      <c r="AH4" s="380"/>
      <c r="AI4" s="380"/>
      <c r="AJ4" s="380"/>
      <c r="AK4" s="397" t="s">
        <v>138</v>
      </c>
      <c r="AL4" s="398"/>
      <c r="AM4" s="398"/>
      <c r="AN4" s="398"/>
      <c r="AO4" s="398"/>
      <c r="AP4" s="399"/>
      <c r="AQ4" s="459" t="s">
        <v>167</v>
      </c>
      <c r="AR4" s="503"/>
      <c r="AS4" s="503"/>
      <c r="AT4" s="503"/>
      <c r="AU4" s="503"/>
      <c r="AV4" s="412"/>
      <c r="AW4" s="549" t="s">
        <v>275</v>
      </c>
      <c r="AX4" s="550"/>
      <c r="AY4" s="550"/>
      <c r="AZ4" s="550"/>
      <c r="BA4" s="550"/>
      <c r="BB4" s="550"/>
    </row>
    <row r="5" spans="1:57" ht="17.25" customHeight="1" x14ac:dyDescent="0.15">
      <c r="A5" s="34" t="s">
        <v>30</v>
      </c>
      <c r="B5" s="62"/>
      <c r="C5" s="62"/>
      <c r="D5" s="383">
        <v>30</v>
      </c>
      <c r="E5" s="383"/>
      <c r="F5" s="30"/>
      <c r="G5" s="491">
        <v>165378</v>
      </c>
      <c r="H5" s="404"/>
      <c r="I5" s="404"/>
      <c r="J5" s="404"/>
      <c r="K5" s="404"/>
      <c r="L5" s="22"/>
      <c r="M5" s="404">
        <v>54746</v>
      </c>
      <c r="N5" s="404"/>
      <c r="O5" s="404"/>
      <c r="P5" s="404"/>
      <c r="Q5" s="404"/>
      <c r="R5" s="70"/>
      <c r="S5" s="17"/>
      <c r="T5" s="551">
        <v>17351</v>
      </c>
      <c r="U5" s="551"/>
      <c r="V5" s="551"/>
      <c r="W5" s="551"/>
      <c r="X5" s="4"/>
      <c r="Y5" s="20"/>
      <c r="Z5" s="404">
        <v>16285</v>
      </c>
      <c r="AA5" s="404"/>
      <c r="AB5" s="404"/>
      <c r="AC5" s="404"/>
      <c r="AD5" s="20"/>
      <c r="AE5" s="20"/>
      <c r="AF5" s="404">
        <v>32818</v>
      </c>
      <c r="AG5" s="404"/>
      <c r="AH5" s="404"/>
      <c r="AI5" s="404"/>
      <c r="AJ5" s="20"/>
      <c r="AK5" s="20"/>
      <c r="AL5" s="404">
        <v>22291</v>
      </c>
      <c r="AM5" s="404"/>
      <c r="AN5" s="404"/>
      <c r="AO5" s="404"/>
      <c r="AP5" s="20"/>
      <c r="AQ5" s="20"/>
      <c r="AR5" s="404">
        <v>4817</v>
      </c>
      <c r="AS5" s="404"/>
      <c r="AT5" s="404"/>
      <c r="AU5" s="404"/>
      <c r="AV5" s="20"/>
      <c r="AW5" s="20"/>
      <c r="AX5" s="404">
        <v>17070</v>
      </c>
      <c r="AY5" s="404"/>
      <c r="AZ5" s="404"/>
      <c r="BA5" s="404"/>
      <c r="BB5" s="7"/>
      <c r="BC5" s="7"/>
      <c r="BD5" s="7"/>
      <c r="BE5" s="7"/>
    </row>
    <row r="6" spans="1:57" ht="17.25" customHeight="1" x14ac:dyDescent="0.15">
      <c r="A6" s="383" t="s">
        <v>65</v>
      </c>
      <c r="B6" s="383"/>
      <c r="C6" s="383"/>
      <c r="D6" s="383" t="s">
        <v>659</v>
      </c>
      <c r="E6" s="383"/>
      <c r="F6" s="30"/>
      <c r="G6" s="491">
        <v>165893</v>
      </c>
      <c r="H6" s="404"/>
      <c r="I6" s="404"/>
      <c r="J6" s="404"/>
      <c r="K6" s="404"/>
      <c r="L6" s="22"/>
      <c r="M6" s="404">
        <v>51751</v>
      </c>
      <c r="N6" s="404"/>
      <c r="O6" s="404"/>
      <c r="P6" s="404"/>
      <c r="Q6" s="404"/>
      <c r="R6" s="70"/>
      <c r="S6" s="17"/>
      <c r="T6" s="551">
        <v>17979</v>
      </c>
      <c r="U6" s="551"/>
      <c r="V6" s="551"/>
      <c r="W6" s="551"/>
      <c r="X6" s="4"/>
      <c r="Y6" s="20"/>
      <c r="Z6" s="404">
        <v>17533</v>
      </c>
      <c r="AA6" s="404"/>
      <c r="AB6" s="404"/>
      <c r="AC6" s="404"/>
      <c r="AD6" s="20"/>
      <c r="AE6" s="20"/>
      <c r="AF6" s="404">
        <v>30962</v>
      </c>
      <c r="AG6" s="404"/>
      <c r="AH6" s="404"/>
      <c r="AI6" s="404"/>
      <c r="AJ6" s="20"/>
      <c r="AK6" s="20"/>
      <c r="AL6" s="404">
        <v>25184</v>
      </c>
      <c r="AM6" s="404"/>
      <c r="AN6" s="404"/>
      <c r="AO6" s="404"/>
      <c r="AP6" s="20"/>
      <c r="AQ6" s="20"/>
      <c r="AR6" s="404">
        <v>5274</v>
      </c>
      <c r="AS6" s="404"/>
      <c r="AT6" s="404"/>
      <c r="AU6" s="404"/>
      <c r="AV6" s="20"/>
      <c r="AW6" s="20"/>
      <c r="AX6" s="404">
        <v>17210</v>
      </c>
      <c r="AY6" s="404"/>
      <c r="AZ6" s="404"/>
      <c r="BA6" s="404"/>
      <c r="BB6" s="7"/>
      <c r="BC6" s="7"/>
      <c r="BD6" s="7"/>
      <c r="BE6" s="7"/>
    </row>
    <row r="7" spans="1:57" ht="17.25" customHeight="1" x14ac:dyDescent="0.15">
      <c r="A7" s="383"/>
      <c r="B7" s="383"/>
      <c r="C7" s="383"/>
      <c r="D7" s="383">
        <v>2</v>
      </c>
      <c r="E7" s="383"/>
      <c r="F7" s="8"/>
      <c r="G7" s="491">
        <v>146175</v>
      </c>
      <c r="H7" s="404"/>
      <c r="I7" s="404"/>
      <c r="J7" s="404"/>
      <c r="K7" s="404"/>
      <c r="L7" s="22"/>
      <c r="M7" s="404">
        <v>44744</v>
      </c>
      <c r="N7" s="404"/>
      <c r="O7" s="404"/>
      <c r="P7" s="404"/>
      <c r="Q7" s="404"/>
      <c r="R7" s="70"/>
      <c r="S7" s="17"/>
      <c r="T7" s="551">
        <v>15422</v>
      </c>
      <c r="U7" s="551"/>
      <c r="V7" s="551"/>
      <c r="W7" s="551"/>
      <c r="X7" s="4"/>
      <c r="Y7" s="20"/>
      <c r="Z7" s="404">
        <v>14800</v>
      </c>
      <c r="AA7" s="404"/>
      <c r="AB7" s="404"/>
      <c r="AC7" s="404"/>
      <c r="AD7" s="20"/>
      <c r="AE7" s="20"/>
      <c r="AF7" s="404">
        <v>28134</v>
      </c>
      <c r="AG7" s="404"/>
      <c r="AH7" s="404"/>
      <c r="AI7" s="404"/>
      <c r="AJ7" s="20"/>
      <c r="AK7" s="20"/>
      <c r="AL7" s="404">
        <v>19815</v>
      </c>
      <c r="AM7" s="404"/>
      <c r="AN7" s="404"/>
      <c r="AO7" s="404"/>
      <c r="AP7" s="20"/>
      <c r="AQ7" s="20"/>
      <c r="AR7" s="404">
        <v>5349</v>
      </c>
      <c r="AS7" s="404"/>
      <c r="AT7" s="404"/>
      <c r="AU7" s="404"/>
      <c r="AV7" s="20"/>
      <c r="AW7" s="20"/>
      <c r="AX7" s="404">
        <v>17911</v>
      </c>
      <c r="AY7" s="404"/>
      <c r="AZ7" s="404"/>
      <c r="BA7" s="404"/>
      <c r="BB7" s="7"/>
      <c r="BC7" s="7"/>
      <c r="BD7" s="7"/>
      <c r="BE7" s="7"/>
    </row>
    <row r="8" spans="1:57" ht="17.25" customHeight="1" x14ac:dyDescent="0.15">
      <c r="A8" s="62"/>
      <c r="B8" s="62"/>
      <c r="C8" s="62"/>
      <c r="D8" s="383">
        <v>3</v>
      </c>
      <c r="E8" s="383"/>
      <c r="F8" s="8"/>
      <c r="G8" s="491">
        <v>66588</v>
      </c>
      <c r="H8" s="404"/>
      <c r="I8" s="404"/>
      <c r="J8" s="404"/>
      <c r="K8" s="404"/>
      <c r="L8" s="22"/>
      <c r="M8" s="404">
        <v>23751</v>
      </c>
      <c r="N8" s="404"/>
      <c r="O8" s="404"/>
      <c r="P8" s="404"/>
      <c r="Q8" s="404"/>
      <c r="R8" s="70"/>
      <c r="S8" s="17"/>
      <c r="T8" s="551">
        <v>10461</v>
      </c>
      <c r="U8" s="387"/>
      <c r="V8" s="387"/>
      <c r="W8" s="387"/>
      <c r="X8" s="4"/>
      <c r="Y8" s="20"/>
      <c r="Z8" s="404">
        <v>8901</v>
      </c>
      <c r="AA8" s="404"/>
      <c r="AB8" s="404"/>
      <c r="AC8" s="404"/>
      <c r="AD8" s="20"/>
      <c r="AE8" s="20"/>
      <c r="AF8" s="404">
        <v>6530</v>
      </c>
      <c r="AG8" s="404"/>
      <c r="AH8" s="404"/>
      <c r="AI8" s="404"/>
      <c r="AJ8" s="20"/>
      <c r="AK8" s="20"/>
      <c r="AL8" s="404">
        <v>6745</v>
      </c>
      <c r="AM8" s="404"/>
      <c r="AN8" s="404"/>
      <c r="AO8" s="404"/>
      <c r="AP8" s="20"/>
      <c r="AQ8" s="20"/>
      <c r="AR8" s="404">
        <v>3722</v>
      </c>
      <c r="AS8" s="404"/>
      <c r="AT8" s="404"/>
      <c r="AU8" s="404"/>
      <c r="AV8" s="20"/>
      <c r="AW8" s="20"/>
      <c r="AX8" s="404">
        <v>6478</v>
      </c>
      <c r="AY8" s="404"/>
      <c r="AZ8" s="404"/>
      <c r="BA8" s="404"/>
      <c r="BB8" s="7"/>
      <c r="BC8" s="7"/>
      <c r="BD8" s="7"/>
      <c r="BE8" s="7"/>
    </row>
    <row r="9" spans="1:57" ht="17.25" customHeight="1" x14ac:dyDescent="0.15">
      <c r="A9" s="383"/>
      <c r="B9" s="383"/>
      <c r="C9" s="383"/>
      <c r="D9" s="383">
        <v>4</v>
      </c>
      <c r="E9" s="383"/>
      <c r="F9" s="8"/>
      <c r="G9" s="491">
        <v>79768</v>
      </c>
      <c r="H9" s="404"/>
      <c r="I9" s="404"/>
      <c r="J9" s="404"/>
      <c r="K9" s="404"/>
      <c r="L9" s="22"/>
      <c r="M9" s="404">
        <v>27292</v>
      </c>
      <c r="N9" s="404"/>
      <c r="O9" s="404"/>
      <c r="P9" s="404"/>
      <c r="Q9" s="404"/>
      <c r="R9" s="70"/>
      <c r="S9" s="17"/>
      <c r="T9" s="551">
        <v>11872</v>
      </c>
      <c r="U9" s="551"/>
      <c r="V9" s="551"/>
      <c r="W9" s="551"/>
      <c r="X9" s="4"/>
      <c r="Y9" s="20"/>
      <c r="Z9" s="404">
        <v>9639</v>
      </c>
      <c r="AA9" s="404"/>
      <c r="AB9" s="404"/>
      <c r="AC9" s="404"/>
      <c r="AD9" s="20"/>
      <c r="AE9" s="20"/>
      <c r="AF9" s="404">
        <v>10053</v>
      </c>
      <c r="AG9" s="404"/>
      <c r="AH9" s="404"/>
      <c r="AI9" s="404"/>
      <c r="AJ9" s="20"/>
      <c r="AK9" s="20"/>
      <c r="AL9" s="404">
        <v>6782</v>
      </c>
      <c r="AM9" s="404"/>
      <c r="AN9" s="404"/>
      <c r="AO9" s="404"/>
      <c r="AP9" s="20"/>
      <c r="AQ9" s="20"/>
      <c r="AR9" s="404">
        <v>5450</v>
      </c>
      <c r="AS9" s="404"/>
      <c r="AT9" s="404"/>
      <c r="AU9" s="404"/>
      <c r="AV9" s="20"/>
      <c r="AW9" s="20"/>
      <c r="AX9" s="404">
        <v>8680</v>
      </c>
      <c r="AY9" s="404"/>
      <c r="AZ9" s="404"/>
      <c r="BA9" s="404"/>
      <c r="BB9" s="7"/>
      <c r="BC9" s="7"/>
      <c r="BD9" s="7"/>
      <c r="BE9" s="7"/>
    </row>
    <row r="10" spans="1:57" ht="17.25" customHeight="1" x14ac:dyDescent="0.15">
      <c r="A10" s="62"/>
      <c r="B10" s="62"/>
      <c r="C10" s="62"/>
      <c r="D10" s="383">
        <v>5</v>
      </c>
      <c r="E10" s="383"/>
      <c r="F10" s="8"/>
      <c r="G10" s="552">
        <f>SUM(H12:K23)</f>
        <v>105634</v>
      </c>
      <c r="H10" s="553"/>
      <c r="I10" s="553"/>
      <c r="J10" s="553"/>
      <c r="K10" s="553"/>
      <c r="L10" s="146"/>
      <c r="M10" s="553">
        <f>SUM(N12:Q23)</f>
        <v>38686</v>
      </c>
      <c r="N10" s="553"/>
      <c r="O10" s="553"/>
      <c r="P10" s="553"/>
      <c r="Q10" s="553"/>
      <c r="R10" s="212"/>
      <c r="S10" s="213"/>
      <c r="T10" s="554">
        <f>SUM(T12:W23)</f>
        <v>13111</v>
      </c>
      <c r="U10" s="446"/>
      <c r="V10" s="446"/>
      <c r="W10" s="446"/>
      <c r="X10" s="211"/>
      <c r="Y10" s="210"/>
      <c r="Z10" s="553">
        <f>SUM(Z12:AC23)</f>
        <v>11135</v>
      </c>
      <c r="AA10" s="553"/>
      <c r="AB10" s="553"/>
      <c r="AC10" s="553"/>
      <c r="AD10" s="210"/>
      <c r="AE10" s="210"/>
      <c r="AF10" s="553">
        <f>SUM(AF12:AI23)</f>
        <v>18702</v>
      </c>
      <c r="AG10" s="553"/>
      <c r="AH10" s="553"/>
      <c r="AI10" s="553"/>
      <c r="AJ10" s="210"/>
      <c r="AK10" s="210"/>
      <c r="AL10" s="553">
        <f>SUM(AL12:AO23)</f>
        <v>7785</v>
      </c>
      <c r="AM10" s="553"/>
      <c r="AN10" s="553"/>
      <c r="AO10" s="553"/>
      <c r="AP10" s="210"/>
      <c r="AQ10" s="210"/>
      <c r="AR10" s="553">
        <f>SUM(AR12:AU23)</f>
        <v>4977</v>
      </c>
      <c r="AS10" s="553"/>
      <c r="AT10" s="553"/>
      <c r="AU10" s="553"/>
      <c r="AV10" s="210"/>
      <c r="AW10" s="210"/>
      <c r="AX10" s="553">
        <f>SUM(AX12:BA23)</f>
        <v>11238</v>
      </c>
      <c r="AY10" s="553"/>
      <c r="AZ10" s="553"/>
      <c r="BA10" s="553"/>
      <c r="BB10" s="7"/>
      <c r="BC10" s="7"/>
      <c r="BD10" s="7"/>
      <c r="BE10" s="7"/>
    </row>
    <row r="11" spans="1:57" ht="9" customHeight="1" x14ac:dyDescent="0.15">
      <c r="A11" s="62"/>
      <c r="B11" s="62"/>
      <c r="C11" s="62"/>
      <c r="D11" s="383"/>
      <c r="E11" s="383"/>
      <c r="F11" s="8"/>
      <c r="G11" s="436"/>
      <c r="H11" s="423"/>
      <c r="I11" s="423"/>
      <c r="J11" s="423"/>
      <c r="K11" s="423"/>
      <c r="L11" s="423"/>
      <c r="M11" s="423"/>
      <c r="N11" s="555"/>
      <c r="O11" s="555"/>
      <c r="P11" s="555"/>
      <c r="Q11" s="555"/>
      <c r="R11" s="555"/>
      <c r="S11" s="213"/>
      <c r="T11" s="554"/>
      <c r="U11" s="446"/>
      <c r="V11" s="446"/>
      <c r="W11" s="446"/>
      <c r="X11" s="211"/>
      <c r="Y11" s="146"/>
      <c r="Z11" s="556"/>
      <c r="AA11" s="556"/>
      <c r="AB11" s="556"/>
      <c r="AC11" s="556"/>
      <c r="AD11" s="146"/>
      <c r="AE11" s="146"/>
      <c r="AF11" s="556"/>
      <c r="AG11" s="556"/>
      <c r="AH11" s="556"/>
      <c r="AI11" s="556"/>
      <c r="AJ11" s="210"/>
      <c r="AK11" s="146"/>
      <c r="AL11" s="556"/>
      <c r="AM11" s="556"/>
      <c r="AN11" s="556"/>
      <c r="AO11" s="556"/>
      <c r="AP11" s="146"/>
      <c r="AQ11" s="146"/>
      <c r="AR11" s="556"/>
      <c r="AS11" s="556"/>
      <c r="AT11" s="556"/>
      <c r="AU11" s="556"/>
      <c r="AV11" s="146"/>
      <c r="AW11" s="146"/>
      <c r="AX11" s="556"/>
      <c r="AY11" s="556"/>
      <c r="AZ11" s="556"/>
      <c r="BA11" s="556"/>
      <c r="BB11" s="7"/>
      <c r="BC11" s="7"/>
    </row>
    <row r="12" spans="1:57" ht="16.5" customHeight="1" x14ac:dyDescent="0.15">
      <c r="A12" s="383" t="s">
        <v>660</v>
      </c>
      <c r="B12" s="383"/>
      <c r="C12" s="383"/>
      <c r="D12" s="383"/>
      <c r="E12" s="383">
        <v>4</v>
      </c>
      <c r="F12" s="383"/>
      <c r="G12" s="214"/>
      <c r="H12" s="556">
        <f t="shared" ref="H12:H13" si="0">SUM(N12:BA12)</f>
        <v>8218</v>
      </c>
      <c r="I12" s="556"/>
      <c r="J12" s="556"/>
      <c r="K12" s="556"/>
      <c r="L12" s="146"/>
      <c r="M12" s="213"/>
      <c r="N12" s="556">
        <v>2900</v>
      </c>
      <c r="O12" s="556"/>
      <c r="P12" s="556"/>
      <c r="Q12" s="556"/>
      <c r="R12" s="126"/>
      <c r="S12" s="126"/>
      <c r="T12" s="553">
        <v>1129</v>
      </c>
      <c r="U12" s="553"/>
      <c r="V12" s="553"/>
      <c r="W12" s="557"/>
      <c r="X12" s="215"/>
      <c r="Y12" s="146"/>
      <c r="Z12" s="556">
        <v>882</v>
      </c>
      <c r="AA12" s="556"/>
      <c r="AB12" s="556"/>
      <c r="AC12" s="556"/>
      <c r="AD12" s="146"/>
      <c r="AE12" s="146"/>
      <c r="AF12" s="556">
        <v>1469</v>
      </c>
      <c r="AG12" s="556"/>
      <c r="AH12" s="556"/>
      <c r="AI12" s="556"/>
      <c r="AJ12" s="210"/>
      <c r="AK12" s="146"/>
      <c r="AL12" s="553">
        <v>674</v>
      </c>
      <c r="AM12" s="553"/>
      <c r="AN12" s="553"/>
      <c r="AO12" s="553"/>
      <c r="AP12" s="146"/>
      <c r="AQ12" s="146"/>
      <c r="AR12" s="556">
        <v>404</v>
      </c>
      <c r="AS12" s="556"/>
      <c r="AT12" s="556"/>
      <c r="AU12" s="556"/>
      <c r="AV12" s="146"/>
      <c r="AW12" s="146"/>
      <c r="AX12" s="556">
        <v>760</v>
      </c>
      <c r="AY12" s="556"/>
      <c r="AZ12" s="556"/>
      <c r="BA12" s="556"/>
      <c r="BB12" s="7"/>
    </row>
    <row r="13" spans="1:57" ht="16.5" customHeight="1" x14ac:dyDescent="0.15">
      <c r="A13" s="8"/>
      <c r="B13" s="8"/>
      <c r="C13" s="8"/>
      <c r="D13" s="8"/>
      <c r="E13" s="383">
        <v>5</v>
      </c>
      <c r="F13" s="383"/>
      <c r="G13" s="214"/>
      <c r="H13" s="556">
        <f t="shared" si="0"/>
        <v>7844</v>
      </c>
      <c r="I13" s="556"/>
      <c r="J13" s="556"/>
      <c r="K13" s="556"/>
      <c r="L13" s="146"/>
      <c r="M13" s="213"/>
      <c r="N13" s="556">
        <v>2765</v>
      </c>
      <c r="O13" s="556"/>
      <c r="P13" s="556"/>
      <c r="Q13" s="556"/>
      <c r="R13" s="126"/>
      <c r="S13" s="126"/>
      <c r="T13" s="553">
        <v>1029</v>
      </c>
      <c r="U13" s="553"/>
      <c r="V13" s="553"/>
      <c r="W13" s="557"/>
      <c r="X13" s="215"/>
      <c r="Y13" s="146"/>
      <c r="Z13" s="556">
        <v>861</v>
      </c>
      <c r="AA13" s="556"/>
      <c r="AB13" s="556"/>
      <c r="AC13" s="556"/>
      <c r="AD13" s="146"/>
      <c r="AE13" s="146"/>
      <c r="AF13" s="556">
        <v>1409</v>
      </c>
      <c r="AG13" s="556"/>
      <c r="AH13" s="556"/>
      <c r="AI13" s="556"/>
      <c r="AJ13" s="210"/>
      <c r="AK13" s="146"/>
      <c r="AL13" s="553">
        <v>617</v>
      </c>
      <c r="AM13" s="553"/>
      <c r="AN13" s="553"/>
      <c r="AO13" s="553"/>
      <c r="AP13" s="146"/>
      <c r="AQ13" s="146"/>
      <c r="AR13" s="556">
        <v>418</v>
      </c>
      <c r="AS13" s="556"/>
      <c r="AT13" s="556"/>
      <c r="AU13" s="556"/>
      <c r="AV13" s="146"/>
      <c r="AW13" s="146"/>
      <c r="AX13" s="556">
        <v>745</v>
      </c>
      <c r="AY13" s="556"/>
      <c r="AZ13" s="556"/>
      <c r="BA13" s="556"/>
      <c r="BB13" s="7"/>
    </row>
    <row r="14" spans="1:57" ht="16.5" customHeight="1" x14ac:dyDescent="0.15">
      <c r="A14" s="8"/>
      <c r="B14" s="8"/>
      <c r="C14" s="8"/>
      <c r="D14" s="8"/>
      <c r="E14" s="383">
        <v>6</v>
      </c>
      <c r="F14" s="383"/>
      <c r="G14" s="214"/>
      <c r="H14" s="556">
        <f>SUM(N14:BA14)</f>
        <v>9345</v>
      </c>
      <c r="I14" s="556"/>
      <c r="J14" s="556"/>
      <c r="K14" s="556"/>
      <c r="L14" s="146"/>
      <c r="M14" s="213"/>
      <c r="N14" s="556">
        <v>3458</v>
      </c>
      <c r="O14" s="556"/>
      <c r="P14" s="556"/>
      <c r="Q14" s="556"/>
      <c r="R14" s="126"/>
      <c r="S14" s="126"/>
      <c r="T14" s="553">
        <v>1249</v>
      </c>
      <c r="U14" s="553"/>
      <c r="V14" s="553"/>
      <c r="W14" s="557"/>
      <c r="X14" s="215"/>
      <c r="Y14" s="146"/>
      <c r="Z14" s="556">
        <v>1055</v>
      </c>
      <c r="AA14" s="556"/>
      <c r="AB14" s="556"/>
      <c r="AC14" s="556"/>
      <c r="AD14" s="146"/>
      <c r="AE14" s="146"/>
      <c r="AF14" s="556">
        <v>1591</v>
      </c>
      <c r="AG14" s="556"/>
      <c r="AH14" s="556"/>
      <c r="AI14" s="556"/>
      <c r="AJ14" s="210"/>
      <c r="AK14" s="146"/>
      <c r="AL14" s="553">
        <v>677</v>
      </c>
      <c r="AM14" s="553"/>
      <c r="AN14" s="553"/>
      <c r="AO14" s="553"/>
      <c r="AP14" s="146"/>
      <c r="AQ14" s="146"/>
      <c r="AR14" s="556">
        <v>472</v>
      </c>
      <c r="AS14" s="556"/>
      <c r="AT14" s="556"/>
      <c r="AU14" s="556"/>
      <c r="AV14" s="146"/>
      <c r="AW14" s="146"/>
      <c r="AX14" s="556">
        <v>843</v>
      </c>
      <c r="AY14" s="556"/>
      <c r="AZ14" s="556"/>
      <c r="BA14" s="556"/>
      <c r="BB14" s="7"/>
    </row>
    <row r="15" spans="1:57" ht="16.5" customHeight="1" x14ac:dyDescent="0.15">
      <c r="A15" s="8"/>
      <c r="B15" s="8"/>
      <c r="C15" s="8"/>
      <c r="D15" s="8"/>
      <c r="E15" s="383">
        <v>7</v>
      </c>
      <c r="F15" s="383"/>
      <c r="G15" s="214"/>
      <c r="H15" s="556">
        <f t="shared" ref="H15:H22" si="1">SUM(N15:BA15)</f>
        <v>9541</v>
      </c>
      <c r="I15" s="556"/>
      <c r="J15" s="556"/>
      <c r="K15" s="556"/>
      <c r="L15" s="146"/>
      <c r="M15" s="213"/>
      <c r="N15" s="556">
        <v>3691</v>
      </c>
      <c r="O15" s="556"/>
      <c r="P15" s="556"/>
      <c r="Q15" s="556"/>
      <c r="R15" s="126"/>
      <c r="S15" s="126"/>
      <c r="T15" s="553">
        <v>966</v>
      </c>
      <c r="U15" s="553"/>
      <c r="V15" s="553"/>
      <c r="W15" s="557"/>
      <c r="X15" s="215"/>
      <c r="Y15" s="146"/>
      <c r="Z15" s="556">
        <v>969</v>
      </c>
      <c r="AA15" s="556"/>
      <c r="AB15" s="556"/>
      <c r="AC15" s="556"/>
      <c r="AD15" s="146"/>
      <c r="AE15" s="146"/>
      <c r="AF15" s="556">
        <v>1826</v>
      </c>
      <c r="AG15" s="556"/>
      <c r="AH15" s="556"/>
      <c r="AI15" s="556"/>
      <c r="AJ15" s="210"/>
      <c r="AK15" s="146"/>
      <c r="AL15" s="553">
        <v>669</v>
      </c>
      <c r="AM15" s="553"/>
      <c r="AN15" s="553"/>
      <c r="AO15" s="553"/>
      <c r="AP15" s="146"/>
      <c r="AQ15" s="146"/>
      <c r="AR15" s="556">
        <v>395</v>
      </c>
      <c r="AS15" s="556"/>
      <c r="AT15" s="556"/>
      <c r="AU15" s="556"/>
      <c r="AV15" s="146"/>
      <c r="AW15" s="146"/>
      <c r="AX15" s="556">
        <v>1025</v>
      </c>
      <c r="AY15" s="556"/>
      <c r="AZ15" s="556"/>
      <c r="BA15" s="556"/>
      <c r="BB15" s="7"/>
    </row>
    <row r="16" spans="1:57" ht="16.5" customHeight="1" x14ac:dyDescent="0.15">
      <c r="A16" s="8"/>
      <c r="B16" s="8"/>
      <c r="C16" s="8"/>
      <c r="D16" s="8"/>
      <c r="E16" s="383">
        <v>8</v>
      </c>
      <c r="F16" s="383"/>
      <c r="G16" s="214"/>
      <c r="H16" s="556">
        <f t="shared" si="1"/>
        <v>9074</v>
      </c>
      <c r="I16" s="556"/>
      <c r="J16" s="556"/>
      <c r="K16" s="556"/>
      <c r="L16" s="146"/>
      <c r="M16" s="213"/>
      <c r="N16" s="556">
        <v>3299</v>
      </c>
      <c r="O16" s="556"/>
      <c r="P16" s="556"/>
      <c r="Q16" s="556"/>
      <c r="R16" s="126"/>
      <c r="S16" s="126"/>
      <c r="T16" s="553">
        <v>1168</v>
      </c>
      <c r="U16" s="553"/>
      <c r="V16" s="553"/>
      <c r="W16" s="557"/>
      <c r="X16" s="215"/>
      <c r="Y16" s="146"/>
      <c r="Z16" s="556">
        <v>933</v>
      </c>
      <c r="AA16" s="556"/>
      <c r="AB16" s="556"/>
      <c r="AC16" s="556"/>
      <c r="AD16" s="146"/>
      <c r="AE16" s="146"/>
      <c r="AF16" s="556">
        <v>1746</v>
      </c>
      <c r="AG16" s="556"/>
      <c r="AH16" s="556"/>
      <c r="AI16" s="556"/>
      <c r="AJ16" s="210"/>
      <c r="AK16" s="146"/>
      <c r="AL16" s="553">
        <v>602</v>
      </c>
      <c r="AM16" s="553"/>
      <c r="AN16" s="553"/>
      <c r="AO16" s="553"/>
      <c r="AP16" s="146"/>
      <c r="AQ16" s="146"/>
      <c r="AR16" s="556">
        <v>443</v>
      </c>
      <c r="AS16" s="556"/>
      <c r="AT16" s="556"/>
      <c r="AU16" s="556"/>
      <c r="AV16" s="146"/>
      <c r="AW16" s="146"/>
      <c r="AX16" s="556">
        <v>883</v>
      </c>
      <c r="AY16" s="556"/>
      <c r="AZ16" s="556"/>
      <c r="BA16" s="556"/>
      <c r="BB16" s="7"/>
    </row>
    <row r="17" spans="1:55" ht="16.5" customHeight="1" x14ac:dyDescent="0.15">
      <c r="A17" s="8"/>
      <c r="B17" s="8"/>
      <c r="C17" s="8"/>
      <c r="D17" s="8"/>
      <c r="E17" s="383">
        <v>9</v>
      </c>
      <c r="F17" s="383"/>
      <c r="G17" s="214"/>
      <c r="H17" s="556">
        <f t="shared" si="1"/>
        <v>10331</v>
      </c>
      <c r="I17" s="556"/>
      <c r="J17" s="556"/>
      <c r="K17" s="556"/>
      <c r="L17" s="146"/>
      <c r="M17" s="213"/>
      <c r="N17" s="556">
        <v>4513</v>
      </c>
      <c r="O17" s="556"/>
      <c r="P17" s="556"/>
      <c r="Q17" s="556"/>
      <c r="R17" s="126"/>
      <c r="S17" s="126"/>
      <c r="T17" s="553">
        <v>1136</v>
      </c>
      <c r="U17" s="553"/>
      <c r="V17" s="553"/>
      <c r="W17" s="557"/>
      <c r="X17" s="215"/>
      <c r="Y17" s="146"/>
      <c r="Z17" s="556">
        <v>1035</v>
      </c>
      <c r="AA17" s="556"/>
      <c r="AB17" s="556"/>
      <c r="AC17" s="556"/>
      <c r="AD17" s="146"/>
      <c r="AE17" s="146"/>
      <c r="AF17" s="553">
        <v>1690</v>
      </c>
      <c r="AG17" s="553"/>
      <c r="AH17" s="553"/>
      <c r="AI17" s="553"/>
      <c r="AJ17" s="210"/>
      <c r="AK17" s="146"/>
      <c r="AL17" s="553">
        <v>642</v>
      </c>
      <c r="AM17" s="553"/>
      <c r="AN17" s="553"/>
      <c r="AO17" s="553"/>
      <c r="AP17" s="146"/>
      <c r="AQ17" s="146"/>
      <c r="AR17" s="556">
        <v>441</v>
      </c>
      <c r="AS17" s="556"/>
      <c r="AT17" s="556"/>
      <c r="AU17" s="556"/>
      <c r="AV17" s="146"/>
      <c r="AW17" s="146"/>
      <c r="AX17" s="556">
        <v>874</v>
      </c>
      <c r="AY17" s="556"/>
      <c r="AZ17" s="556"/>
      <c r="BA17" s="556"/>
      <c r="BB17" s="7"/>
    </row>
    <row r="18" spans="1:55" ht="16.5" customHeight="1" x14ac:dyDescent="0.15">
      <c r="A18" s="8"/>
      <c r="B18" s="8"/>
      <c r="C18" s="8"/>
      <c r="D18" s="8"/>
      <c r="E18" s="383">
        <v>10</v>
      </c>
      <c r="F18" s="383"/>
      <c r="G18" s="214"/>
      <c r="H18" s="556">
        <f t="shared" si="1"/>
        <v>9232</v>
      </c>
      <c r="I18" s="556"/>
      <c r="J18" s="556"/>
      <c r="K18" s="556"/>
      <c r="L18" s="146"/>
      <c r="M18" s="213"/>
      <c r="N18" s="556">
        <v>3416</v>
      </c>
      <c r="O18" s="556"/>
      <c r="P18" s="556"/>
      <c r="Q18" s="556"/>
      <c r="R18" s="126"/>
      <c r="S18" s="126"/>
      <c r="T18" s="553">
        <v>1121</v>
      </c>
      <c r="U18" s="553"/>
      <c r="V18" s="553"/>
      <c r="W18" s="557"/>
      <c r="X18" s="215"/>
      <c r="Y18" s="146"/>
      <c r="Z18" s="556">
        <v>1013</v>
      </c>
      <c r="AA18" s="556"/>
      <c r="AB18" s="556"/>
      <c r="AC18" s="556"/>
      <c r="AD18" s="146"/>
      <c r="AE18" s="146"/>
      <c r="AF18" s="556">
        <v>1613</v>
      </c>
      <c r="AG18" s="556"/>
      <c r="AH18" s="556"/>
      <c r="AI18" s="556"/>
      <c r="AJ18" s="210"/>
      <c r="AK18" s="146"/>
      <c r="AL18" s="553">
        <v>734</v>
      </c>
      <c r="AM18" s="553"/>
      <c r="AN18" s="553"/>
      <c r="AO18" s="553"/>
      <c r="AP18" s="146"/>
      <c r="AQ18" s="146"/>
      <c r="AR18" s="556">
        <v>464</v>
      </c>
      <c r="AS18" s="556"/>
      <c r="AT18" s="556"/>
      <c r="AU18" s="556"/>
      <c r="AV18" s="146"/>
      <c r="AW18" s="146"/>
      <c r="AX18" s="556">
        <v>871</v>
      </c>
      <c r="AY18" s="556"/>
      <c r="AZ18" s="556"/>
      <c r="BA18" s="556"/>
      <c r="BB18" s="7"/>
    </row>
    <row r="19" spans="1:55" ht="16.5" customHeight="1" x14ac:dyDescent="0.15">
      <c r="A19" s="8"/>
      <c r="B19" s="8"/>
      <c r="C19" s="8"/>
      <c r="D19" s="8"/>
      <c r="E19" s="383">
        <v>11</v>
      </c>
      <c r="F19" s="383"/>
      <c r="G19" s="214"/>
      <c r="H19" s="556">
        <f t="shared" si="1"/>
        <v>7723</v>
      </c>
      <c r="I19" s="556"/>
      <c r="J19" s="556"/>
      <c r="K19" s="556"/>
      <c r="L19" s="146"/>
      <c r="M19" s="213"/>
      <c r="N19" s="556">
        <v>2812</v>
      </c>
      <c r="O19" s="556"/>
      <c r="P19" s="556"/>
      <c r="Q19" s="556"/>
      <c r="R19" s="126"/>
      <c r="S19" s="126"/>
      <c r="T19" s="553">
        <v>898</v>
      </c>
      <c r="U19" s="553"/>
      <c r="V19" s="553"/>
      <c r="W19" s="557"/>
      <c r="X19" s="215"/>
      <c r="Y19" s="146"/>
      <c r="Z19" s="553">
        <v>880</v>
      </c>
      <c r="AA19" s="553"/>
      <c r="AB19" s="553"/>
      <c r="AC19" s="557"/>
      <c r="AD19" s="146"/>
      <c r="AE19" s="146"/>
      <c r="AF19" s="556">
        <v>1322</v>
      </c>
      <c r="AG19" s="556"/>
      <c r="AH19" s="556"/>
      <c r="AI19" s="556"/>
      <c r="AJ19" s="210"/>
      <c r="AK19" s="146"/>
      <c r="AL19" s="553">
        <v>542</v>
      </c>
      <c r="AM19" s="553"/>
      <c r="AN19" s="553"/>
      <c r="AO19" s="553"/>
      <c r="AP19" s="146"/>
      <c r="AQ19" s="146"/>
      <c r="AR19" s="556">
        <v>380</v>
      </c>
      <c r="AS19" s="556"/>
      <c r="AT19" s="556"/>
      <c r="AU19" s="556"/>
      <c r="AV19" s="146"/>
      <c r="AW19" s="146"/>
      <c r="AX19" s="556">
        <v>889</v>
      </c>
      <c r="AY19" s="556"/>
      <c r="AZ19" s="556"/>
      <c r="BA19" s="556"/>
      <c r="BB19" s="7"/>
    </row>
    <row r="20" spans="1:55" ht="16.5" customHeight="1" x14ac:dyDescent="0.15">
      <c r="A20" s="8"/>
      <c r="B20" s="8"/>
      <c r="C20" s="8"/>
      <c r="D20" s="8"/>
      <c r="E20" s="383">
        <v>12</v>
      </c>
      <c r="F20" s="383"/>
      <c r="G20" s="214"/>
      <c r="H20" s="556">
        <f t="shared" si="1"/>
        <v>7027</v>
      </c>
      <c r="I20" s="556"/>
      <c r="J20" s="556"/>
      <c r="K20" s="556"/>
      <c r="L20" s="146"/>
      <c r="M20" s="213"/>
      <c r="N20" s="556">
        <v>2219</v>
      </c>
      <c r="O20" s="556"/>
      <c r="P20" s="556"/>
      <c r="Q20" s="556"/>
      <c r="R20" s="126"/>
      <c r="S20" s="126"/>
      <c r="T20" s="553">
        <v>977</v>
      </c>
      <c r="U20" s="553"/>
      <c r="V20" s="553"/>
      <c r="W20" s="557"/>
      <c r="X20" s="215"/>
      <c r="Y20" s="146"/>
      <c r="Z20" s="553">
        <v>815</v>
      </c>
      <c r="AA20" s="553"/>
      <c r="AB20" s="553"/>
      <c r="AC20" s="557"/>
      <c r="AD20" s="146"/>
      <c r="AE20" s="146"/>
      <c r="AF20" s="556">
        <v>1320</v>
      </c>
      <c r="AG20" s="556"/>
      <c r="AH20" s="556"/>
      <c r="AI20" s="556"/>
      <c r="AJ20" s="210"/>
      <c r="AK20" s="146"/>
      <c r="AL20" s="553">
        <v>600</v>
      </c>
      <c r="AM20" s="553"/>
      <c r="AN20" s="553"/>
      <c r="AO20" s="557"/>
      <c r="AP20" s="146"/>
      <c r="AQ20" s="146"/>
      <c r="AR20" s="556">
        <v>369</v>
      </c>
      <c r="AS20" s="556"/>
      <c r="AT20" s="556"/>
      <c r="AU20" s="556"/>
      <c r="AV20" s="146"/>
      <c r="AW20" s="146"/>
      <c r="AX20" s="556">
        <v>727</v>
      </c>
      <c r="AY20" s="556"/>
      <c r="AZ20" s="556"/>
      <c r="BA20" s="556"/>
      <c r="BB20" s="7"/>
    </row>
    <row r="21" spans="1:55" ht="16.5" customHeight="1" x14ac:dyDescent="0.15">
      <c r="A21" s="383" t="s">
        <v>690</v>
      </c>
      <c r="B21" s="383"/>
      <c r="C21" s="383"/>
      <c r="D21" s="383"/>
      <c r="E21" s="383">
        <v>1</v>
      </c>
      <c r="F21" s="383"/>
      <c r="G21" s="214"/>
      <c r="H21" s="556">
        <f t="shared" si="1"/>
        <v>7952</v>
      </c>
      <c r="I21" s="556"/>
      <c r="J21" s="556"/>
      <c r="K21" s="556"/>
      <c r="L21" s="146"/>
      <c r="M21" s="213"/>
      <c r="N21" s="556">
        <v>2576</v>
      </c>
      <c r="O21" s="556"/>
      <c r="P21" s="556"/>
      <c r="Q21" s="556"/>
      <c r="R21" s="126"/>
      <c r="S21" s="126"/>
      <c r="T21" s="553">
        <v>1098</v>
      </c>
      <c r="U21" s="553"/>
      <c r="V21" s="553"/>
      <c r="W21" s="557"/>
      <c r="X21" s="215"/>
      <c r="Y21" s="146"/>
      <c r="Z21" s="556">
        <v>848</v>
      </c>
      <c r="AA21" s="556"/>
      <c r="AB21" s="556"/>
      <c r="AC21" s="556"/>
      <c r="AD21" s="146"/>
      <c r="AE21" s="146"/>
      <c r="AF21" s="556">
        <v>1433</v>
      </c>
      <c r="AG21" s="556"/>
      <c r="AH21" s="556"/>
      <c r="AI21" s="556"/>
      <c r="AJ21" s="210"/>
      <c r="AK21" s="146"/>
      <c r="AL21" s="553">
        <v>575</v>
      </c>
      <c r="AM21" s="553"/>
      <c r="AN21" s="553"/>
      <c r="AO21" s="557"/>
      <c r="AP21" s="146"/>
      <c r="AQ21" s="146"/>
      <c r="AR21" s="556">
        <v>422</v>
      </c>
      <c r="AS21" s="556"/>
      <c r="AT21" s="556"/>
      <c r="AU21" s="556"/>
      <c r="AV21" s="146"/>
      <c r="AW21" s="146"/>
      <c r="AX21" s="556">
        <v>1000</v>
      </c>
      <c r="AY21" s="556"/>
      <c r="AZ21" s="556"/>
      <c r="BA21" s="556"/>
      <c r="BB21" s="7"/>
    </row>
    <row r="22" spans="1:55" ht="16.5" customHeight="1" x14ac:dyDescent="0.15">
      <c r="A22" s="8"/>
      <c r="B22" s="8"/>
      <c r="C22" s="8"/>
      <c r="D22" s="8"/>
      <c r="E22" s="383">
        <v>2</v>
      </c>
      <c r="F22" s="383"/>
      <c r="G22" s="214"/>
      <c r="H22" s="556">
        <f t="shared" si="1"/>
        <v>8768</v>
      </c>
      <c r="I22" s="556"/>
      <c r="J22" s="556"/>
      <c r="K22" s="556"/>
      <c r="L22" s="146"/>
      <c r="M22" s="213"/>
      <c r="N22" s="556">
        <v>2631</v>
      </c>
      <c r="O22" s="556"/>
      <c r="P22" s="556"/>
      <c r="Q22" s="556"/>
      <c r="R22" s="126"/>
      <c r="S22" s="126"/>
      <c r="T22" s="553">
        <v>1234</v>
      </c>
      <c r="U22" s="553"/>
      <c r="V22" s="553"/>
      <c r="W22" s="557"/>
      <c r="X22" s="215"/>
      <c r="Y22" s="146"/>
      <c r="Z22" s="556">
        <v>877</v>
      </c>
      <c r="AA22" s="556"/>
      <c r="AB22" s="556"/>
      <c r="AC22" s="556"/>
      <c r="AD22" s="146"/>
      <c r="AE22" s="146"/>
      <c r="AF22" s="556">
        <v>1655</v>
      </c>
      <c r="AG22" s="556"/>
      <c r="AH22" s="556"/>
      <c r="AI22" s="556"/>
      <c r="AJ22" s="210"/>
      <c r="AK22" s="146"/>
      <c r="AL22" s="553">
        <v>620</v>
      </c>
      <c r="AM22" s="553"/>
      <c r="AN22" s="553"/>
      <c r="AO22" s="553"/>
      <c r="AP22" s="146"/>
      <c r="AQ22" s="146"/>
      <c r="AR22" s="556">
        <v>379</v>
      </c>
      <c r="AS22" s="556"/>
      <c r="AT22" s="556"/>
      <c r="AU22" s="556"/>
      <c r="AV22" s="146"/>
      <c r="AW22" s="146"/>
      <c r="AX22" s="556">
        <v>1372</v>
      </c>
      <c r="AY22" s="556"/>
      <c r="AZ22" s="556"/>
      <c r="BA22" s="556"/>
      <c r="BB22" s="7"/>
    </row>
    <row r="23" spans="1:55" ht="16.5" customHeight="1" x14ac:dyDescent="0.15">
      <c r="A23" s="8"/>
      <c r="B23" s="8"/>
      <c r="C23" s="8"/>
      <c r="D23" s="8"/>
      <c r="E23" s="383">
        <v>3</v>
      </c>
      <c r="F23" s="383"/>
      <c r="G23" s="214"/>
      <c r="H23" s="556">
        <f>SUM(N23:BA23)</f>
        <v>10579</v>
      </c>
      <c r="I23" s="556"/>
      <c r="J23" s="556"/>
      <c r="K23" s="556"/>
      <c r="L23" s="146"/>
      <c r="M23" s="213"/>
      <c r="N23" s="556">
        <v>4406</v>
      </c>
      <c r="O23" s="556"/>
      <c r="P23" s="556"/>
      <c r="Q23" s="556"/>
      <c r="R23" s="126"/>
      <c r="S23" s="126"/>
      <c r="T23" s="553">
        <v>1106</v>
      </c>
      <c r="U23" s="553"/>
      <c r="V23" s="553"/>
      <c r="W23" s="557"/>
      <c r="X23" s="215"/>
      <c r="Y23" s="146"/>
      <c r="Z23" s="556">
        <v>967</v>
      </c>
      <c r="AA23" s="556"/>
      <c r="AB23" s="556"/>
      <c r="AC23" s="556"/>
      <c r="AD23" s="146"/>
      <c r="AE23" s="146"/>
      <c r="AF23" s="556">
        <v>1628</v>
      </c>
      <c r="AG23" s="556"/>
      <c r="AH23" s="556"/>
      <c r="AI23" s="556"/>
      <c r="AJ23" s="210"/>
      <c r="AK23" s="146"/>
      <c r="AL23" s="553">
        <v>833</v>
      </c>
      <c r="AM23" s="553"/>
      <c r="AN23" s="553"/>
      <c r="AO23" s="553"/>
      <c r="AP23" s="146"/>
      <c r="AQ23" s="146"/>
      <c r="AR23" s="556">
        <v>390</v>
      </c>
      <c r="AS23" s="556"/>
      <c r="AT23" s="556"/>
      <c r="AU23" s="556"/>
      <c r="AV23" s="146"/>
      <c r="AW23" s="146"/>
      <c r="AX23" s="556">
        <v>1249</v>
      </c>
      <c r="AY23" s="556"/>
      <c r="AZ23" s="556"/>
      <c r="BA23" s="556"/>
      <c r="BB23" s="7"/>
    </row>
    <row r="24" spans="1:55" ht="4.5" customHeight="1" x14ac:dyDescent="0.15">
      <c r="A24" s="5"/>
      <c r="B24" s="5"/>
      <c r="C24" s="5"/>
      <c r="D24" s="5"/>
      <c r="E24" s="5"/>
      <c r="F24" s="5"/>
      <c r="G24" s="3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7"/>
    </row>
    <row r="25" spans="1:55" ht="5.25" customHeight="1" x14ac:dyDescent="0.1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</row>
    <row r="26" spans="1:55" ht="12" customHeight="1" x14ac:dyDescent="0.15">
      <c r="A26" s="2" t="s">
        <v>282</v>
      </c>
      <c r="AN26" s="379" t="s">
        <v>287</v>
      </c>
      <c r="AO26" s="379"/>
      <c r="AP26" s="379"/>
      <c r="AQ26" s="379"/>
      <c r="AR26" s="379"/>
      <c r="AS26" s="379"/>
      <c r="AT26" s="379"/>
      <c r="AU26" s="379"/>
      <c r="AV26" s="379"/>
      <c r="AW26" s="379"/>
      <c r="AX26" s="379"/>
      <c r="AY26" s="379"/>
      <c r="AZ26" s="379"/>
      <c r="BA26" s="379"/>
      <c r="BB26" s="379"/>
    </row>
    <row r="27" spans="1:55" ht="12" customHeight="1" x14ac:dyDescent="0.15"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</row>
    <row r="28" spans="1:55" ht="12" customHeight="1" x14ac:dyDescent="0.15"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</row>
    <row r="29" spans="1:55" ht="12" customHeight="1" x14ac:dyDescent="0.15"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</row>
    <row r="30" spans="1:55" ht="15" customHeight="1" x14ac:dyDescent="0.15">
      <c r="A30" s="3" t="s">
        <v>288</v>
      </c>
    </row>
    <row r="31" spans="1:55" ht="12" customHeight="1" x14ac:dyDescent="0.15">
      <c r="H31" s="59"/>
      <c r="AW31" s="379" t="s">
        <v>174</v>
      </c>
      <c r="AX31" s="379"/>
      <c r="AY31" s="379"/>
      <c r="AZ31" s="379"/>
      <c r="BA31" s="379"/>
      <c r="BB31" s="379"/>
    </row>
    <row r="32" spans="1:55" ht="3.75" customHeight="1" x14ac:dyDescent="0.15"/>
    <row r="33" spans="1:57" ht="25.5" customHeight="1" x14ac:dyDescent="0.15">
      <c r="A33" s="398" t="s">
        <v>290</v>
      </c>
      <c r="B33" s="398"/>
      <c r="C33" s="398"/>
      <c r="D33" s="398"/>
      <c r="E33" s="380" t="s">
        <v>53</v>
      </c>
      <c r="F33" s="380"/>
      <c r="G33" s="380"/>
      <c r="H33" s="380"/>
      <c r="I33" s="380"/>
      <c r="J33" s="380"/>
      <c r="K33" s="558" t="s">
        <v>169</v>
      </c>
      <c r="L33" s="398"/>
      <c r="M33" s="398"/>
      <c r="N33" s="398"/>
      <c r="O33" s="398"/>
      <c r="P33" s="399"/>
      <c r="Q33" s="559" t="s">
        <v>272</v>
      </c>
      <c r="R33" s="559"/>
      <c r="S33" s="559"/>
      <c r="T33" s="559"/>
      <c r="U33" s="559"/>
      <c r="V33" s="559"/>
      <c r="W33" s="397" t="s">
        <v>293</v>
      </c>
      <c r="X33" s="398"/>
      <c r="Y33" s="398"/>
      <c r="Z33" s="398"/>
      <c r="AA33" s="398"/>
      <c r="AB33" s="399"/>
      <c r="AC33" s="559" t="s">
        <v>295</v>
      </c>
      <c r="AD33" s="559"/>
      <c r="AE33" s="559"/>
      <c r="AF33" s="559"/>
      <c r="AG33" s="559"/>
      <c r="AH33" s="559"/>
      <c r="AI33" s="397" t="s">
        <v>74</v>
      </c>
      <c r="AJ33" s="398"/>
      <c r="AK33" s="398"/>
      <c r="AL33" s="398"/>
      <c r="AM33" s="399"/>
      <c r="AN33" s="397" t="s">
        <v>296</v>
      </c>
      <c r="AO33" s="398"/>
      <c r="AP33" s="398"/>
      <c r="AQ33" s="398"/>
      <c r="AR33" s="399"/>
      <c r="AS33" s="560" t="s">
        <v>297</v>
      </c>
      <c r="AT33" s="561"/>
      <c r="AU33" s="561"/>
      <c r="AV33" s="561"/>
      <c r="AW33" s="562"/>
      <c r="AX33" s="558" t="s">
        <v>279</v>
      </c>
      <c r="AY33" s="550"/>
      <c r="AZ33" s="550"/>
      <c r="BA33" s="550"/>
      <c r="BB33" s="550"/>
    </row>
    <row r="34" spans="1:57" ht="17.25" customHeight="1" x14ac:dyDescent="0.15">
      <c r="A34" s="531" t="s">
        <v>64</v>
      </c>
      <c r="B34" s="531"/>
      <c r="C34" s="383">
        <v>30</v>
      </c>
      <c r="D34" s="453"/>
      <c r="E34" s="564">
        <v>116250</v>
      </c>
      <c r="F34" s="565"/>
      <c r="G34" s="565"/>
      <c r="H34" s="565"/>
      <c r="I34" s="565"/>
      <c r="J34" s="22"/>
      <c r="K34" s="385">
        <v>58710</v>
      </c>
      <c r="L34" s="563"/>
      <c r="M34" s="563"/>
      <c r="N34" s="563"/>
      <c r="O34" s="563"/>
      <c r="P34" s="563"/>
      <c r="Q34" s="17"/>
      <c r="R34" s="551">
        <v>11629</v>
      </c>
      <c r="S34" s="387"/>
      <c r="T34" s="387"/>
      <c r="U34" s="387"/>
      <c r="V34" s="20"/>
      <c r="W34" s="4"/>
      <c r="X34" s="404">
        <v>6792</v>
      </c>
      <c r="Y34" s="404"/>
      <c r="Z34" s="404"/>
      <c r="AA34" s="404"/>
      <c r="AB34" s="22"/>
      <c r="AC34" s="7"/>
      <c r="AD34" s="455">
        <v>17177</v>
      </c>
      <c r="AE34" s="455"/>
      <c r="AF34" s="455"/>
      <c r="AG34" s="455"/>
      <c r="AH34" s="22"/>
      <c r="AI34" s="404">
        <v>4457</v>
      </c>
      <c r="AJ34" s="404"/>
      <c r="AK34" s="404"/>
      <c r="AL34" s="404"/>
      <c r="AM34" s="22"/>
      <c r="AN34" s="22"/>
      <c r="AO34" s="404">
        <v>2119</v>
      </c>
      <c r="AP34" s="404"/>
      <c r="AQ34" s="404"/>
      <c r="AR34" s="22"/>
      <c r="AS34" s="404">
        <v>256</v>
      </c>
      <c r="AT34" s="404"/>
      <c r="AU34" s="404"/>
      <c r="AV34" s="404"/>
      <c r="AW34" s="22"/>
      <c r="AX34" s="404">
        <v>15110</v>
      </c>
      <c r="AY34" s="404"/>
      <c r="AZ34" s="404"/>
      <c r="BA34" s="404"/>
      <c r="BB34" s="22"/>
      <c r="BD34" s="7"/>
      <c r="BE34" s="7"/>
    </row>
    <row r="35" spans="1:57" ht="17.25" customHeight="1" x14ac:dyDescent="0.15">
      <c r="A35" s="383" t="s">
        <v>65</v>
      </c>
      <c r="B35" s="383"/>
      <c r="C35" s="383" t="s">
        <v>659</v>
      </c>
      <c r="D35" s="453"/>
      <c r="E35" s="491">
        <v>106758</v>
      </c>
      <c r="F35" s="404"/>
      <c r="G35" s="404"/>
      <c r="H35" s="404"/>
      <c r="I35" s="404"/>
      <c r="J35" s="22"/>
      <c r="K35" s="385">
        <v>51969</v>
      </c>
      <c r="L35" s="563"/>
      <c r="M35" s="563"/>
      <c r="N35" s="563"/>
      <c r="O35" s="563"/>
      <c r="P35" s="563"/>
      <c r="Q35" s="17"/>
      <c r="R35" s="551">
        <v>11220</v>
      </c>
      <c r="S35" s="387"/>
      <c r="T35" s="387"/>
      <c r="U35" s="387"/>
      <c r="V35" s="20"/>
      <c r="W35" s="4"/>
      <c r="X35" s="404">
        <v>6202</v>
      </c>
      <c r="Y35" s="404"/>
      <c r="Z35" s="404"/>
      <c r="AA35" s="404"/>
      <c r="AB35" s="22"/>
      <c r="AC35" s="7"/>
      <c r="AD35" s="455">
        <v>18316</v>
      </c>
      <c r="AE35" s="455"/>
      <c r="AF35" s="455"/>
      <c r="AG35" s="455"/>
      <c r="AH35" s="22"/>
      <c r="AI35" s="404">
        <v>3392</v>
      </c>
      <c r="AJ35" s="404"/>
      <c r="AK35" s="404"/>
      <c r="AL35" s="404"/>
      <c r="AM35" s="22"/>
      <c r="AN35" s="22"/>
      <c r="AO35" s="404">
        <v>2337</v>
      </c>
      <c r="AP35" s="404"/>
      <c r="AQ35" s="404"/>
      <c r="AR35" s="22"/>
      <c r="AS35" s="404">
        <v>168</v>
      </c>
      <c r="AT35" s="404"/>
      <c r="AU35" s="404"/>
      <c r="AV35" s="404"/>
      <c r="AW35" s="22"/>
      <c r="AX35" s="404">
        <v>13154</v>
      </c>
      <c r="AY35" s="404"/>
      <c r="AZ35" s="404"/>
      <c r="BA35" s="404"/>
      <c r="BB35" s="22"/>
      <c r="BD35" s="7"/>
      <c r="BE35" s="7"/>
    </row>
    <row r="36" spans="1:57" ht="17.25" customHeight="1" x14ac:dyDescent="0.15">
      <c r="A36" s="383"/>
      <c r="B36" s="383"/>
      <c r="C36" s="383">
        <v>2</v>
      </c>
      <c r="D36" s="383"/>
      <c r="E36" s="491">
        <v>62967</v>
      </c>
      <c r="F36" s="404"/>
      <c r="G36" s="404"/>
      <c r="H36" s="404"/>
      <c r="I36" s="404"/>
      <c r="J36" s="22"/>
      <c r="K36" s="385">
        <v>35714</v>
      </c>
      <c r="L36" s="563"/>
      <c r="M36" s="563"/>
      <c r="N36" s="563"/>
      <c r="O36" s="563"/>
      <c r="P36" s="563"/>
      <c r="Q36" s="17"/>
      <c r="R36" s="551">
        <v>9004</v>
      </c>
      <c r="S36" s="387"/>
      <c r="T36" s="387"/>
      <c r="U36" s="387"/>
      <c r="V36" s="20"/>
      <c r="W36" s="4"/>
      <c r="X36" s="404">
        <v>6145</v>
      </c>
      <c r="Y36" s="404"/>
      <c r="Z36" s="404"/>
      <c r="AA36" s="404"/>
      <c r="AB36" s="22"/>
      <c r="AC36" s="7"/>
      <c r="AD36" s="455">
        <v>4290</v>
      </c>
      <c r="AE36" s="455"/>
      <c r="AF36" s="455"/>
      <c r="AG36" s="455"/>
      <c r="AH36" s="22"/>
      <c r="AI36" s="404">
        <v>1153</v>
      </c>
      <c r="AJ36" s="404"/>
      <c r="AK36" s="404"/>
      <c r="AL36" s="404"/>
      <c r="AM36" s="22"/>
      <c r="AN36" s="22"/>
      <c r="AO36" s="404">
        <v>2031</v>
      </c>
      <c r="AP36" s="404"/>
      <c r="AQ36" s="404"/>
      <c r="AR36" s="22"/>
      <c r="AS36" s="404" t="s">
        <v>424</v>
      </c>
      <c r="AT36" s="404"/>
      <c r="AU36" s="404"/>
      <c r="AV36" s="404"/>
      <c r="AW36" s="22"/>
      <c r="AX36" s="404">
        <v>4630</v>
      </c>
      <c r="AY36" s="404"/>
      <c r="AZ36" s="404"/>
      <c r="BA36" s="404"/>
      <c r="BB36" s="22"/>
      <c r="BD36" s="7"/>
      <c r="BE36" s="7"/>
    </row>
    <row r="37" spans="1:57" ht="17.25" customHeight="1" x14ac:dyDescent="0.15">
      <c r="A37" s="383"/>
      <c r="B37" s="383"/>
      <c r="C37" s="383">
        <v>3</v>
      </c>
      <c r="D37" s="383"/>
      <c r="E37" s="491">
        <v>78079</v>
      </c>
      <c r="F37" s="404"/>
      <c r="G37" s="404"/>
      <c r="H37" s="404"/>
      <c r="I37" s="404"/>
      <c r="J37" s="22"/>
      <c r="K37" s="385">
        <v>42147</v>
      </c>
      <c r="L37" s="563"/>
      <c r="M37" s="563"/>
      <c r="N37" s="563"/>
      <c r="O37" s="563"/>
      <c r="P37" s="563"/>
      <c r="Q37" s="17"/>
      <c r="R37" s="551">
        <v>9505</v>
      </c>
      <c r="S37" s="387"/>
      <c r="T37" s="387"/>
      <c r="U37" s="387"/>
      <c r="V37" s="20"/>
      <c r="W37" s="4"/>
      <c r="X37" s="404">
        <v>7992</v>
      </c>
      <c r="Y37" s="404"/>
      <c r="Z37" s="404"/>
      <c r="AA37" s="404"/>
      <c r="AB37" s="22"/>
      <c r="AC37" s="7"/>
      <c r="AD37" s="455">
        <v>7993</v>
      </c>
      <c r="AE37" s="455"/>
      <c r="AF37" s="455"/>
      <c r="AG37" s="455"/>
      <c r="AH37" s="22"/>
      <c r="AI37" s="404">
        <v>1943</v>
      </c>
      <c r="AJ37" s="404"/>
      <c r="AK37" s="404"/>
      <c r="AL37" s="404"/>
      <c r="AM37" s="22"/>
      <c r="AN37" s="22"/>
      <c r="AO37" s="404">
        <v>3463</v>
      </c>
      <c r="AP37" s="404"/>
      <c r="AQ37" s="404"/>
      <c r="AR37" s="22"/>
      <c r="AS37" s="404" t="s">
        <v>424</v>
      </c>
      <c r="AT37" s="404"/>
      <c r="AU37" s="404"/>
      <c r="AV37" s="404"/>
      <c r="AW37" s="22"/>
      <c r="AX37" s="404">
        <v>5036</v>
      </c>
      <c r="AY37" s="404"/>
      <c r="AZ37" s="404"/>
      <c r="BA37" s="404"/>
      <c r="BB37" s="22"/>
      <c r="BD37" s="7"/>
      <c r="BE37" s="7"/>
    </row>
    <row r="38" spans="1:57" ht="17.25" customHeight="1" x14ac:dyDescent="0.15">
      <c r="C38" s="383">
        <v>4</v>
      </c>
      <c r="D38" s="383"/>
      <c r="E38" s="491">
        <v>91005</v>
      </c>
      <c r="F38" s="404"/>
      <c r="G38" s="404"/>
      <c r="H38" s="404"/>
      <c r="I38" s="404"/>
      <c r="J38" s="22"/>
      <c r="K38" s="385">
        <v>46418</v>
      </c>
      <c r="L38" s="563"/>
      <c r="M38" s="563"/>
      <c r="N38" s="563"/>
      <c r="O38" s="563"/>
      <c r="P38" s="563"/>
      <c r="Q38" s="17"/>
      <c r="R38" s="551">
        <v>9864</v>
      </c>
      <c r="S38" s="387"/>
      <c r="T38" s="387"/>
      <c r="U38" s="387"/>
      <c r="V38" s="20"/>
      <c r="W38" s="4"/>
      <c r="X38" s="404">
        <v>8913</v>
      </c>
      <c r="Y38" s="404"/>
      <c r="Z38" s="404"/>
      <c r="AA38" s="404"/>
      <c r="AB38" s="22"/>
      <c r="AC38" s="7"/>
      <c r="AD38" s="455">
        <v>12815</v>
      </c>
      <c r="AE38" s="455"/>
      <c r="AF38" s="455"/>
      <c r="AG38" s="455"/>
      <c r="AH38" s="22"/>
      <c r="AI38" s="404">
        <v>2597</v>
      </c>
      <c r="AJ38" s="404"/>
      <c r="AK38" s="404"/>
      <c r="AL38" s="404"/>
      <c r="AM38" s="22"/>
      <c r="AN38" s="22"/>
      <c r="AO38" s="404">
        <v>2937</v>
      </c>
      <c r="AP38" s="404"/>
      <c r="AQ38" s="404"/>
      <c r="AR38" s="22"/>
      <c r="AS38" s="404">
        <v>76</v>
      </c>
      <c r="AT38" s="404"/>
      <c r="AU38" s="404"/>
      <c r="AV38" s="404"/>
      <c r="AW38" s="22"/>
      <c r="AX38" s="404">
        <v>7385</v>
      </c>
      <c r="AY38" s="404"/>
      <c r="AZ38" s="404"/>
      <c r="BA38" s="404"/>
      <c r="BB38" s="22"/>
      <c r="BD38" s="7"/>
      <c r="BE38" s="7"/>
    </row>
    <row r="39" spans="1:57" ht="17.25" customHeight="1" x14ac:dyDescent="0.15">
      <c r="A39" s="7"/>
      <c r="B39" s="7"/>
      <c r="C39" s="383">
        <v>5</v>
      </c>
      <c r="D39" s="383"/>
      <c r="E39" s="552">
        <v>97663</v>
      </c>
      <c r="F39" s="553"/>
      <c r="G39" s="553"/>
      <c r="H39" s="553"/>
      <c r="I39" s="553"/>
      <c r="J39" s="146"/>
      <c r="K39" s="423">
        <v>48983</v>
      </c>
      <c r="L39" s="555"/>
      <c r="M39" s="555"/>
      <c r="N39" s="555"/>
      <c r="O39" s="555"/>
      <c r="P39" s="555"/>
      <c r="Q39" s="213"/>
      <c r="R39" s="554">
        <v>7392</v>
      </c>
      <c r="S39" s="446"/>
      <c r="T39" s="446"/>
      <c r="U39" s="446"/>
      <c r="V39" s="210"/>
      <c r="W39" s="211"/>
      <c r="X39" s="553">
        <v>8675</v>
      </c>
      <c r="Y39" s="553"/>
      <c r="Z39" s="553"/>
      <c r="AA39" s="553"/>
      <c r="AB39" s="146"/>
      <c r="AC39" s="126"/>
      <c r="AD39" s="556">
        <v>16823</v>
      </c>
      <c r="AE39" s="556"/>
      <c r="AF39" s="556"/>
      <c r="AG39" s="556"/>
      <c r="AH39" s="146"/>
      <c r="AI39" s="553">
        <v>2260</v>
      </c>
      <c r="AJ39" s="553"/>
      <c r="AK39" s="553"/>
      <c r="AL39" s="553"/>
      <c r="AM39" s="146"/>
      <c r="AN39" s="146"/>
      <c r="AO39" s="553">
        <v>3015</v>
      </c>
      <c r="AP39" s="553"/>
      <c r="AQ39" s="553"/>
      <c r="AR39" s="146"/>
      <c r="AS39" s="553">
        <v>332</v>
      </c>
      <c r="AT39" s="553"/>
      <c r="AU39" s="553"/>
      <c r="AV39" s="553"/>
      <c r="AW39" s="146"/>
      <c r="AX39" s="553">
        <v>10183</v>
      </c>
      <c r="AY39" s="553"/>
      <c r="AZ39" s="553"/>
      <c r="BA39" s="553"/>
      <c r="BB39" s="22"/>
      <c r="BD39" s="7"/>
      <c r="BE39" s="7"/>
    </row>
    <row r="40" spans="1:57" ht="4.5" customHeight="1" x14ac:dyDescent="0.15">
      <c r="A40" s="9"/>
      <c r="B40" s="9"/>
      <c r="C40" s="9"/>
      <c r="D40" s="9"/>
      <c r="E40" s="28"/>
      <c r="F40" s="18"/>
      <c r="G40" s="18"/>
      <c r="H40" s="18"/>
      <c r="I40" s="18"/>
      <c r="J40" s="18"/>
      <c r="K40" s="18"/>
      <c r="L40" s="69"/>
      <c r="M40" s="69"/>
      <c r="N40" s="69"/>
      <c r="O40" s="69"/>
      <c r="P40" s="69"/>
      <c r="Q40" s="18"/>
      <c r="R40" s="71"/>
      <c r="S40" s="5"/>
      <c r="T40" s="5"/>
      <c r="U40" s="5"/>
      <c r="V40" s="23"/>
      <c r="W40" s="5"/>
      <c r="X40" s="21"/>
      <c r="Y40" s="21"/>
      <c r="Z40" s="21"/>
      <c r="AA40" s="21"/>
      <c r="AB40" s="23"/>
      <c r="AC40" s="5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1"/>
      <c r="AY40" s="21"/>
      <c r="AZ40" s="21"/>
      <c r="BA40" s="21"/>
      <c r="BB40" s="23"/>
      <c r="BD40" s="7"/>
      <c r="BE40" s="7"/>
    </row>
    <row r="41" spans="1:57" ht="5.25" customHeight="1" x14ac:dyDescent="0.1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7"/>
    </row>
    <row r="42" spans="1:57" ht="12" customHeight="1" x14ac:dyDescent="0.15">
      <c r="AM42" s="379" t="s">
        <v>287</v>
      </c>
      <c r="AN42" s="379"/>
      <c r="AO42" s="379"/>
      <c r="AP42" s="379"/>
      <c r="AQ42" s="379"/>
      <c r="AR42" s="379"/>
      <c r="AS42" s="379"/>
      <c r="AT42" s="379"/>
      <c r="AU42" s="379"/>
      <c r="AV42" s="379"/>
      <c r="AW42" s="379"/>
      <c r="AX42" s="379"/>
      <c r="AY42" s="379"/>
      <c r="AZ42" s="379"/>
      <c r="BA42" s="379"/>
      <c r="BB42" s="379"/>
    </row>
    <row r="43" spans="1:57" ht="12" customHeight="1" x14ac:dyDescent="0.15">
      <c r="BC43" s="19"/>
    </row>
    <row r="44" spans="1:57" ht="15" customHeight="1" x14ac:dyDescent="0.15"/>
  </sheetData>
  <mergeCells count="262">
    <mergeCell ref="AM42:BB42"/>
    <mergeCell ref="AX38:BA38"/>
    <mergeCell ref="C39:D39"/>
    <mergeCell ref="E39:I39"/>
    <mergeCell ref="K39:P39"/>
    <mergeCell ref="R39:U39"/>
    <mergeCell ref="X39:AA39"/>
    <mergeCell ref="AD39:AG39"/>
    <mergeCell ref="AI39:AL39"/>
    <mergeCell ref="AO39:AQ39"/>
    <mergeCell ref="AS39:AV39"/>
    <mergeCell ref="AX39:BA39"/>
    <mergeCell ref="C38:D38"/>
    <mergeCell ref="E38:I38"/>
    <mergeCell ref="K38:P38"/>
    <mergeCell ref="R38:U38"/>
    <mergeCell ref="X38:AA38"/>
    <mergeCell ref="AD38:AG38"/>
    <mergeCell ref="AI38:AL38"/>
    <mergeCell ref="AO38:AQ38"/>
    <mergeCell ref="AS38:AV38"/>
    <mergeCell ref="AS36:AV36"/>
    <mergeCell ref="AX36:BA36"/>
    <mergeCell ref="A37:B37"/>
    <mergeCell ref="C37:D37"/>
    <mergeCell ref="E37:I37"/>
    <mergeCell ref="K37:P37"/>
    <mergeCell ref="R37:U37"/>
    <mergeCell ref="X37:AA37"/>
    <mergeCell ref="AD37:AG37"/>
    <mergeCell ref="AI37:AL37"/>
    <mergeCell ref="AO37:AQ37"/>
    <mergeCell ref="AS37:AV37"/>
    <mergeCell ref="AX37:BA37"/>
    <mergeCell ref="A36:B36"/>
    <mergeCell ref="C36:D36"/>
    <mergeCell ref="E36:I36"/>
    <mergeCell ref="K36:P36"/>
    <mergeCell ref="R36:U36"/>
    <mergeCell ref="X36:AA36"/>
    <mergeCell ref="AD36:AG36"/>
    <mergeCell ref="AI36:AL36"/>
    <mergeCell ref="AO36:AQ36"/>
    <mergeCell ref="AS34:AV34"/>
    <mergeCell ref="AX34:BA34"/>
    <mergeCell ref="A35:B35"/>
    <mergeCell ref="C35:D35"/>
    <mergeCell ref="E35:I35"/>
    <mergeCell ref="K35:P35"/>
    <mergeCell ref="R35:U35"/>
    <mergeCell ref="X35:AA35"/>
    <mergeCell ref="AD35:AG35"/>
    <mergeCell ref="AI35:AL35"/>
    <mergeCell ref="AO35:AQ35"/>
    <mergeCell ref="AS35:AV35"/>
    <mergeCell ref="AX35:BA35"/>
    <mergeCell ref="A34:B34"/>
    <mergeCell ref="C34:D34"/>
    <mergeCell ref="E34:I34"/>
    <mergeCell ref="K34:P34"/>
    <mergeCell ref="R34:U34"/>
    <mergeCell ref="X34:AA34"/>
    <mergeCell ref="AD34:AG34"/>
    <mergeCell ref="AI34:AL34"/>
    <mergeCell ref="AO34:AQ34"/>
    <mergeCell ref="AN26:BB26"/>
    <mergeCell ref="AW31:BB31"/>
    <mergeCell ref="A33:D33"/>
    <mergeCell ref="E33:J33"/>
    <mergeCell ref="K33:P33"/>
    <mergeCell ref="Q33:V33"/>
    <mergeCell ref="W33:AB33"/>
    <mergeCell ref="AC33:AH33"/>
    <mergeCell ref="AI33:AM33"/>
    <mergeCell ref="AN33:AR33"/>
    <mergeCell ref="AS33:AW33"/>
    <mergeCell ref="AX33:BB33"/>
    <mergeCell ref="E23:F23"/>
    <mergeCell ref="H23:K23"/>
    <mergeCell ref="N23:Q23"/>
    <mergeCell ref="T23:W23"/>
    <mergeCell ref="Z23:AC23"/>
    <mergeCell ref="AF23:AI23"/>
    <mergeCell ref="AL23:AO23"/>
    <mergeCell ref="AR23:AU23"/>
    <mergeCell ref="AX23:BA23"/>
    <mergeCell ref="AX21:BA21"/>
    <mergeCell ref="E22:F22"/>
    <mergeCell ref="H22:K22"/>
    <mergeCell ref="N22:Q22"/>
    <mergeCell ref="T22:W22"/>
    <mergeCell ref="Z22:AC22"/>
    <mergeCell ref="AF22:AI22"/>
    <mergeCell ref="AL22:AO22"/>
    <mergeCell ref="AR22:AU22"/>
    <mergeCell ref="AX22:BA22"/>
    <mergeCell ref="A21:D21"/>
    <mergeCell ref="E21:F21"/>
    <mergeCell ref="H21:K21"/>
    <mergeCell ref="N21:Q21"/>
    <mergeCell ref="T21:W21"/>
    <mergeCell ref="Z21:AC21"/>
    <mergeCell ref="AF21:AI21"/>
    <mergeCell ref="AL21:AO21"/>
    <mergeCell ref="AR21:AU21"/>
    <mergeCell ref="E20:F20"/>
    <mergeCell ref="H20:K20"/>
    <mergeCell ref="N20:Q20"/>
    <mergeCell ref="T20:W20"/>
    <mergeCell ref="Z20:AC20"/>
    <mergeCell ref="AF20:AI20"/>
    <mergeCell ref="AL20:AO20"/>
    <mergeCell ref="AR20:AU20"/>
    <mergeCell ref="AX20:BA20"/>
    <mergeCell ref="E19:F19"/>
    <mergeCell ref="H19:K19"/>
    <mergeCell ref="N19:Q19"/>
    <mergeCell ref="T19:W19"/>
    <mergeCell ref="Z19:AC19"/>
    <mergeCell ref="AF19:AI19"/>
    <mergeCell ref="AL19:AO19"/>
    <mergeCell ref="AR19:AU19"/>
    <mergeCell ref="AX19:BA19"/>
    <mergeCell ref="E18:F18"/>
    <mergeCell ref="H18:K18"/>
    <mergeCell ref="N18:Q18"/>
    <mergeCell ref="T18:W18"/>
    <mergeCell ref="Z18:AC18"/>
    <mergeCell ref="AF18:AI18"/>
    <mergeCell ref="AL18:AO18"/>
    <mergeCell ref="AR18:AU18"/>
    <mergeCell ref="AX18:BA18"/>
    <mergeCell ref="E17:F17"/>
    <mergeCell ref="H17:K17"/>
    <mergeCell ref="N17:Q17"/>
    <mergeCell ref="T17:W17"/>
    <mergeCell ref="Z17:AC17"/>
    <mergeCell ref="AF17:AI17"/>
    <mergeCell ref="AL17:AO17"/>
    <mergeCell ref="AR17:AU17"/>
    <mergeCell ref="AX17:BA17"/>
    <mergeCell ref="E16:F16"/>
    <mergeCell ref="H16:K16"/>
    <mergeCell ref="N16:Q16"/>
    <mergeCell ref="T16:W16"/>
    <mergeCell ref="Z16:AC16"/>
    <mergeCell ref="AF16:AI16"/>
    <mergeCell ref="AL16:AO16"/>
    <mergeCell ref="AR16:AU16"/>
    <mergeCell ref="AX16:BA16"/>
    <mergeCell ref="E15:F15"/>
    <mergeCell ref="H15:K15"/>
    <mergeCell ref="N15:Q15"/>
    <mergeCell ref="T15:W15"/>
    <mergeCell ref="Z15:AC15"/>
    <mergeCell ref="AF15:AI15"/>
    <mergeCell ref="AL15:AO15"/>
    <mergeCell ref="AR15:AU15"/>
    <mergeCell ref="AX15:BA15"/>
    <mergeCell ref="E14:F14"/>
    <mergeCell ref="H14:K14"/>
    <mergeCell ref="N14:Q14"/>
    <mergeCell ref="T14:W14"/>
    <mergeCell ref="Z14:AC14"/>
    <mergeCell ref="AF14:AI14"/>
    <mergeCell ref="AL14:AO14"/>
    <mergeCell ref="AR14:AU14"/>
    <mergeCell ref="AX14:BA14"/>
    <mergeCell ref="AX12:BA12"/>
    <mergeCell ref="E13:F13"/>
    <mergeCell ref="H13:K13"/>
    <mergeCell ref="N13:Q13"/>
    <mergeCell ref="T13:W13"/>
    <mergeCell ref="Z13:AC13"/>
    <mergeCell ref="AF13:AI13"/>
    <mergeCell ref="AL13:AO13"/>
    <mergeCell ref="AR13:AU13"/>
    <mergeCell ref="AX13:BA13"/>
    <mergeCell ref="A12:D12"/>
    <mergeCell ref="E12:F12"/>
    <mergeCell ref="H12:K12"/>
    <mergeCell ref="N12:Q12"/>
    <mergeCell ref="T12:W12"/>
    <mergeCell ref="Z12:AC12"/>
    <mergeCell ref="AF12:AI12"/>
    <mergeCell ref="AL12:AO12"/>
    <mergeCell ref="AR12:AU12"/>
    <mergeCell ref="D11:E11"/>
    <mergeCell ref="G11:L11"/>
    <mergeCell ref="M11:R11"/>
    <mergeCell ref="T11:W11"/>
    <mergeCell ref="Z11:AC11"/>
    <mergeCell ref="AF11:AI11"/>
    <mergeCell ref="AL11:AO11"/>
    <mergeCell ref="AR11:AU11"/>
    <mergeCell ref="AX11:BA11"/>
    <mergeCell ref="AX9:BA9"/>
    <mergeCell ref="D10:E10"/>
    <mergeCell ref="G10:K10"/>
    <mergeCell ref="M10:Q10"/>
    <mergeCell ref="T10:W10"/>
    <mergeCell ref="Z10:AC10"/>
    <mergeCell ref="AF10:AI10"/>
    <mergeCell ref="AL10:AO10"/>
    <mergeCell ref="AR10:AU10"/>
    <mergeCell ref="AX10:BA10"/>
    <mergeCell ref="A9:C9"/>
    <mergeCell ref="D9:E9"/>
    <mergeCell ref="G9:K9"/>
    <mergeCell ref="M9:Q9"/>
    <mergeCell ref="T9:W9"/>
    <mergeCell ref="Z9:AC9"/>
    <mergeCell ref="AF9:AI9"/>
    <mergeCell ref="AL9:AO9"/>
    <mergeCell ref="AR9:AU9"/>
    <mergeCell ref="D8:E8"/>
    <mergeCell ref="G8:K8"/>
    <mergeCell ref="M8:Q8"/>
    <mergeCell ref="T8:W8"/>
    <mergeCell ref="Z8:AC8"/>
    <mergeCell ref="AF8:AI8"/>
    <mergeCell ref="AL8:AO8"/>
    <mergeCell ref="AR8:AU8"/>
    <mergeCell ref="AX8:BA8"/>
    <mergeCell ref="AX6:BA6"/>
    <mergeCell ref="A7:C7"/>
    <mergeCell ref="D7:E7"/>
    <mergeCell ref="G7:K7"/>
    <mergeCell ref="M7:Q7"/>
    <mergeCell ref="T7:W7"/>
    <mergeCell ref="Z7:AC7"/>
    <mergeCell ref="AF7:AI7"/>
    <mergeCell ref="AL7:AO7"/>
    <mergeCell ref="AR7:AU7"/>
    <mergeCell ref="AX7:BA7"/>
    <mergeCell ref="A6:C6"/>
    <mergeCell ref="D6:E6"/>
    <mergeCell ref="G6:K6"/>
    <mergeCell ref="M6:Q6"/>
    <mergeCell ref="T6:W6"/>
    <mergeCell ref="Z6:AC6"/>
    <mergeCell ref="AF6:AI6"/>
    <mergeCell ref="AL6:AO6"/>
    <mergeCell ref="AR6:AU6"/>
    <mergeCell ref="D5:E5"/>
    <mergeCell ref="G5:K5"/>
    <mergeCell ref="M5:Q5"/>
    <mergeCell ref="T5:W5"/>
    <mergeCell ref="Z5:AC5"/>
    <mergeCell ref="AF5:AI5"/>
    <mergeCell ref="AL5:AO5"/>
    <mergeCell ref="AR5:AU5"/>
    <mergeCell ref="AX5:BA5"/>
    <mergeCell ref="AW2:BB2"/>
    <mergeCell ref="G4:L4"/>
    <mergeCell ref="M4:R4"/>
    <mergeCell ref="S4:X4"/>
    <mergeCell ref="Y4:AD4"/>
    <mergeCell ref="AE4:AJ4"/>
    <mergeCell ref="AK4:AP4"/>
    <mergeCell ref="AQ4:AV4"/>
    <mergeCell ref="AW4:BB4"/>
  </mergeCells>
  <phoneticPr fontId="19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>
    <oddFooter>&amp;C&amp;"ＭＳ 明朝,標準"&amp;10－&amp;A－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K52"/>
  <sheetViews>
    <sheetView view="pageBreakPreview" zoomScaleSheetLayoutView="100" workbookViewId="0">
      <selection activeCell="AD22" sqref="AD22"/>
    </sheetView>
  </sheetViews>
  <sheetFormatPr defaultColWidth="9" defaultRowHeight="12" x14ac:dyDescent="0.15"/>
  <cols>
    <col min="1" max="2" width="1.625" style="2" customWidth="1"/>
    <col min="3" max="3" width="1" style="2" customWidth="1"/>
    <col min="4" max="15" width="1.625" style="2" customWidth="1"/>
    <col min="16" max="16" width="3.75" style="2" customWidth="1"/>
    <col min="17" max="17" width="0.75" style="2" customWidth="1"/>
    <col min="18" max="21" width="1.625" style="2" customWidth="1"/>
    <col min="22" max="22" width="2" style="2" customWidth="1"/>
    <col min="23" max="29" width="1.625" style="2" customWidth="1"/>
    <col min="30" max="30" width="1.75" style="2" customWidth="1"/>
    <col min="31" max="33" width="1.625" style="2" customWidth="1"/>
    <col min="34" max="34" width="3.75" style="2" customWidth="1"/>
    <col min="35" max="45" width="1.625" style="2" customWidth="1"/>
    <col min="46" max="46" width="2.5" style="2" customWidth="1"/>
    <col min="47" max="58" width="1.625" style="2" customWidth="1"/>
    <col min="59" max="74" width="1.75" style="2" customWidth="1"/>
    <col min="75" max="75" width="9" style="2" bestFit="1"/>
    <col min="76" max="16384" width="9" style="2"/>
  </cols>
  <sheetData>
    <row r="1" spans="1:63" ht="15" customHeight="1" x14ac:dyDescent="0.15">
      <c r="A1" s="3" t="s">
        <v>108</v>
      </c>
    </row>
    <row r="2" spans="1:63" x14ac:dyDescent="0.15">
      <c r="AG2" s="19"/>
      <c r="AV2" s="379" t="s">
        <v>298</v>
      </c>
      <c r="AW2" s="379"/>
      <c r="AX2" s="379"/>
      <c r="AY2" s="379"/>
      <c r="AZ2" s="379"/>
      <c r="BA2" s="379"/>
    </row>
    <row r="3" spans="1:63" ht="4.5" customHeight="1" x14ac:dyDescent="0.15"/>
    <row r="4" spans="1:63" ht="27" customHeight="1" x14ac:dyDescent="0.15">
      <c r="A4" s="398" t="s">
        <v>300</v>
      </c>
      <c r="B4" s="566"/>
      <c r="C4" s="566"/>
      <c r="D4" s="566"/>
      <c r="E4" s="566"/>
      <c r="F4" s="566"/>
      <c r="G4" s="566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59" t="s">
        <v>305</v>
      </c>
      <c r="S4" s="559"/>
      <c r="T4" s="559"/>
      <c r="U4" s="559"/>
      <c r="V4" s="559"/>
      <c r="W4" s="559"/>
      <c r="X4" s="397"/>
      <c r="Y4" s="559" t="s">
        <v>306</v>
      </c>
      <c r="Z4" s="559"/>
      <c r="AA4" s="559"/>
      <c r="AB4" s="559"/>
      <c r="AC4" s="559"/>
      <c r="AD4" s="559"/>
      <c r="AE4" s="397"/>
      <c r="AF4" s="559" t="s">
        <v>307</v>
      </c>
      <c r="AG4" s="559"/>
      <c r="AH4" s="559"/>
      <c r="AI4" s="559"/>
      <c r="AJ4" s="559"/>
      <c r="AK4" s="559"/>
      <c r="AL4" s="397"/>
      <c r="AM4" s="559" t="s">
        <v>579</v>
      </c>
      <c r="AN4" s="559"/>
      <c r="AO4" s="559"/>
      <c r="AP4" s="559"/>
      <c r="AQ4" s="559"/>
      <c r="AR4" s="559"/>
      <c r="AS4" s="559"/>
      <c r="AT4" s="559" t="s">
        <v>627</v>
      </c>
      <c r="AU4" s="559"/>
      <c r="AV4" s="559"/>
      <c r="AW4" s="559"/>
      <c r="AX4" s="559"/>
      <c r="AY4" s="559"/>
      <c r="AZ4" s="397"/>
      <c r="BA4" s="45"/>
    </row>
    <row r="5" spans="1:63" ht="4.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11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</row>
    <row r="6" spans="1:63" ht="17.25" customHeight="1" x14ac:dyDescent="0.15">
      <c r="A6" s="8"/>
      <c r="B6" s="567" t="s">
        <v>140</v>
      </c>
      <c r="C6" s="568"/>
      <c r="D6" s="568"/>
      <c r="E6" s="568"/>
      <c r="F6" s="568"/>
      <c r="G6" s="568"/>
      <c r="H6" s="568"/>
      <c r="I6" s="568"/>
      <c r="J6" s="568"/>
      <c r="K6" s="568"/>
      <c r="L6" s="568"/>
      <c r="M6" s="568"/>
      <c r="N6" s="568"/>
      <c r="O6" s="568"/>
      <c r="P6" s="568"/>
      <c r="Q6" s="83"/>
      <c r="R6" s="64"/>
      <c r="S6" s="569">
        <f>SUM(S9:V17)</f>
        <v>3111</v>
      </c>
      <c r="T6" s="569"/>
      <c r="U6" s="569"/>
      <c r="V6" s="569"/>
      <c r="W6" s="67"/>
      <c r="X6" s="90"/>
      <c r="Y6" s="7"/>
      <c r="Z6" s="569">
        <f>SUM(Z9:AC17)</f>
        <v>2762</v>
      </c>
      <c r="AA6" s="569"/>
      <c r="AB6" s="569"/>
      <c r="AC6" s="569"/>
      <c r="AD6" s="68"/>
      <c r="AE6" s="68"/>
      <c r="AF6" s="68"/>
      <c r="AG6" s="569">
        <f>SUM(AG9:AJ17)</f>
        <v>2858</v>
      </c>
      <c r="AH6" s="569"/>
      <c r="AI6" s="569"/>
      <c r="AJ6" s="569"/>
      <c r="AK6" s="7"/>
      <c r="AL6" s="7"/>
      <c r="AM6" s="7"/>
      <c r="AN6" s="569">
        <f>SUM(AN9:AQ17)</f>
        <v>2874</v>
      </c>
      <c r="AO6" s="569"/>
      <c r="AP6" s="569"/>
      <c r="AQ6" s="569"/>
      <c r="AR6" s="68"/>
      <c r="AS6" s="68"/>
      <c r="AT6" s="68"/>
      <c r="AU6" s="543">
        <v>3061</v>
      </c>
      <c r="AV6" s="543"/>
      <c r="AW6" s="543"/>
      <c r="AX6" s="543"/>
      <c r="AY6" s="7"/>
      <c r="AZ6" s="7"/>
      <c r="BA6" s="7"/>
    </row>
    <row r="7" spans="1:63" ht="7.5" customHeight="1" x14ac:dyDescent="0.15">
      <c r="A7" s="8"/>
      <c r="B7" s="6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83"/>
      <c r="R7" s="64"/>
      <c r="S7" s="68"/>
      <c r="T7" s="68"/>
      <c r="U7" s="68"/>
      <c r="V7" s="68"/>
      <c r="W7" s="67"/>
      <c r="X7" s="90"/>
      <c r="Y7" s="7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7"/>
      <c r="AL7" s="7"/>
      <c r="AM7" s="7"/>
      <c r="AN7" s="68"/>
      <c r="AO7" s="68"/>
      <c r="AP7" s="68"/>
      <c r="AQ7" s="68"/>
      <c r="AR7" s="68"/>
      <c r="AS7" s="68"/>
      <c r="AT7" s="68"/>
      <c r="AU7" s="216"/>
      <c r="AV7" s="216"/>
      <c r="AW7" s="216"/>
      <c r="AX7" s="216"/>
      <c r="AY7" s="7"/>
      <c r="AZ7" s="7"/>
      <c r="BA7" s="7"/>
    </row>
    <row r="8" spans="1:63" ht="17.25" customHeight="1" x14ac:dyDescent="0.15">
      <c r="A8" s="7"/>
      <c r="B8" s="570" t="s">
        <v>244</v>
      </c>
      <c r="C8" s="570"/>
      <c r="D8" s="570"/>
      <c r="E8" s="570"/>
      <c r="F8" s="570"/>
      <c r="G8" s="570"/>
      <c r="H8" s="570"/>
      <c r="I8" s="570"/>
      <c r="J8" s="570"/>
      <c r="K8" s="570"/>
      <c r="L8" s="570"/>
      <c r="M8" s="570"/>
      <c r="N8" s="570"/>
      <c r="O8" s="570"/>
      <c r="P8" s="570"/>
      <c r="Q8" s="83"/>
      <c r="R8" s="17"/>
      <c r="S8" s="404">
        <v>1620</v>
      </c>
      <c r="T8" s="404"/>
      <c r="U8" s="404"/>
      <c r="V8" s="404"/>
      <c r="W8" s="22"/>
      <c r="X8" s="7"/>
      <c r="Y8" s="7"/>
      <c r="Z8" s="404">
        <v>1386</v>
      </c>
      <c r="AA8" s="404"/>
      <c r="AB8" s="404"/>
      <c r="AC8" s="404"/>
      <c r="AD8" s="20"/>
      <c r="AE8" s="20"/>
      <c r="AF8" s="20"/>
      <c r="AG8" s="404">
        <v>1543</v>
      </c>
      <c r="AH8" s="404"/>
      <c r="AI8" s="404"/>
      <c r="AJ8" s="404"/>
      <c r="AK8" s="7"/>
      <c r="AL8" s="7"/>
      <c r="AM8" s="7"/>
      <c r="AN8" s="404">
        <v>1658</v>
      </c>
      <c r="AO8" s="404"/>
      <c r="AP8" s="404"/>
      <c r="AQ8" s="404"/>
      <c r="AR8" s="20"/>
      <c r="AS8" s="20"/>
      <c r="AT8" s="20"/>
      <c r="AU8" s="553">
        <v>1731</v>
      </c>
      <c r="AV8" s="553"/>
      <c r="AW8" s="553"/>
      <c r="AX8" s="553"/>
      <c r="AY8" s="7"/>
      <c r="AZ8" s="7"/>
      <c r="BA8" s="7"/>
    </row>
    <row r="9" spans="1:63" ht="17.25" customHeight="1" x14ac:dyDescent="0.15">
      <c r="A9" s="7"/>
      <c r="B9" s="7"/>
      <c r="C9" s="77"/>
      <c r="F9" s="571" t="s">
        <v>311</v>
      </c>
      <c r="G9" s="571"/>
      <c r="H9" s="571"/>
      <c r="I9" s="571"/>
      <c r="J9" s="571"/>
      <c r="K9" s="571"/>
      <c r="L9" s="571"/>
      <c r="M9" s="571"/>
      <c r="N9" s="571"/>
      <c r="O9" s="571"/>
      <c r="P9" s="571"/>
      <c r="Q9" s="83"/>
      <c r="R9" s="17"/>
      <c r="S9" s="404">
        <v>318</v>
      </c>
      <c r="T9" s="404"/>
      <c r="U9" s="404"/>
      <c r="V9" s="404"/>
      <c r="W9" s="22"/>
      <c r="X9" s="7"/>
      <c r="Y9" s="7"/>
      <c r="Z9" s="404">
        <v>230</v>
      </c>
      <c r="AA9" s="404"/>
      <c r="AB9" s="404"/>
      <c r="AC9" s="404"/>
      <c r="AD9" s="20"/>
      <c r="AE9" s="20"/>
      <c r="AF9" s="20"/>
      <c r="AG9" s="404">
        <v>290</v>
      </c>
      <c r="AH9" s="404"/>
      <c r="AI9" s="404"/>
      <c r="AJ9" s="404"/>
      <c r="AK9" s="7"/>
      <c r="AL9" s="7"/>
      <c r="AM9" s="7"/>
      <c r="AN9" s="404">
        <v>357</v>
      </c>
      <c r="AO9" s="404"/>
      <c r="AP9" s="404"/>
      <c r="AQ9" s="404"/>
      <c r="AR9" s="20"/>
      <c r="AS9" s="20"/>
      <c r="AT9" s="20"/>
      <c r="AU9" s="553">
        <v>315</v>
      </c>
      <c r="AV9" s="553"/>
      <c r="AW9" s="553"/>
      <c r="AX9" s="553"/>
      <c r="AY9" s="7"/>
      <c r="AZ9" s="7"/>
      <c r="BA9" s="7"/>
    </row>
    <row r="10" spans="1:63" ht="17.25" customHeight="1" x14ac:dyDescent="0.15">
      <c r="A10" s="7"/>
      <c r="B10" s="7"/>
      <c r="C10" s="77"/>
      <c r="F10" s="571" t="s">
        <v>313</v>
      </c>
      <c r="G10" s="571"/>
      <c r="H10" s="571"/>
      <c r="I10" s="571"/>
      <c r="J10" s="571"/>
      <c r="K10" s="571"/>
      <c r="L10" s="571"/>
      <c r="M10" s="571"/>
      <c r="N10" s="571"/>
      <c r="O10" s="571"/>
      <c r="P10" s="571"/>
      <c r="Q10" s="83"/>
      <c r="R10" s="17"/>
      <c r="S10" s="404">
        <v>406</v>
      </c>
      <c r="T10" s="404"/>
      <c r="U10" s="404"/>
      <c r="V10" s="404"/>
      <c r="W10" s="22"/>
      <c r="X10" s="7"/>
      <c r="Y10" s="7"/>
      <c r="Z10" s="404">
        <v>347</v>
      </c>
      <c r="AA10" s="404"/>
      <c r="AB10" s="404"/>
      <c r="AC10" s="404"/>
      <c r="AD10" s="20"/>
      <c r="AE10" s="20"/>
      <c r="AF10" s="20"/>
      <c r="AG10" s="404">
        <v>327</v>
      </c>
      <c r="AH10" s="404"/>
      <c r="AI10" s="404"/>
      <c r="AJ10" s="404"/>
      <c r="AK10" s="7"/>
      <c r="AL10" s="7"/>
      <c r="AM10" s="7"/>
      <c r="AN10" s="404">
        <v>339</v>
      </c>
      <c r="AO10" s="404"/>
      <c r="AP10" s="404"/>
      <c r="AQ10" s="404"/>
      <c r="AR10" s="20"/>
      <c r="AS10" s="20"/>
      <c r="AT10" s="20"/>
      <c r="AU10" s="553">
        <v>379</v>
      </c>
      <c r="AV10" s="553"/>
      <c r="AW10" s="553"/>
      <c r="AX10" s="553"/>
      <c r="AY10" s="7"/>
      <c r="AZ10" s="7"/>
      <c r="BA10" s="7"/>
      <c r="BK10" s="94"/>
    </row>
    <row r="11" spans="1:63" ht="17.25" customHeight="1" x14ac:dyDescent="0.15">
      <c r="F11" s="571" t="s">
        <v>315</v>
      </c>
      <c r="G11" s="571"/>
      <c r="H11" s="571"/>
      <c r="I11" s="571"/>
      <c r="J11" s="571"/>
      <c r="K11" s="571"/>
      <c r="L11" s="571"/>
      <c r="M11" s="571"/>
      <c r="N11" s="571"/>
      <c r="O11" s="571"/>
      <c r="P11" s="571"/>
      <c r="Q11" s="83"/>
      <c r="R11" s="17"/>
      <c r="S11" s="404">
        <v>896</v>
      </c>
      <c r="T11" s="404"/>
      <c r="U11" s="404"/>
      <c r="V11" s="404"/>
      <c r="W11" s="22"/>
      <c r="X11" s="7"/>
      <c r="Y11" s="7"/>
      <c r="Z11" s="404">
        <v>809</v>
      </c>
      <c r="AA11" s="404"/>
      <c r="AB11" s="404"/>
      <c r="AC11" s="404"/>
      <c r="AD11" s="20"/>
      <c r="AE11" s="20"/>
      <c r="AF11" s="20"/>
      <c r="AG11" s="404">
        <v>926</v>
      </c>
      <c r="AH11" s="404"/>
      <c r="AI11" s="404"/>
      <c r="AJ11" s="404"/>
      <c r="AK11" s="7"/>
      <c r="AL11" s="7"/>
      <c r="AM11" s="7"/>
      <c r="AN11" s="404">
        <v>962</v>
      </c>
      <c r="AO11" s="404"/>
      <c r="AP11" s="404"/>
      <c r="AQ11" s="404"/>
      <c r="AR11" s="20"/>
      <c r="AS11" s="20"/>
      <c r="AT11" s="20"/>
      <c r="AU11" s="553">
        <v>1037</v>
      </c>
      <c r="AV11" s="553"/>
      <c r="AW11" s="553"/>
      <c r="AX11" s="553"/>
      <c r="AY11" s="7"/>
      <c r="AZ11" s="7"/>
      <c r="BA11" s="7"/>
    </row>
    <row r="12" spans="1:63" ht="17.25" customHeight="1" x14ac:dyDescent="0.15">
      <c r="A12" s="7"/>
      <c r="B12" s="570" t="s">
        <v>317</v>
      </c>
      <c r="C12" s="568"/>
      <c r="D12" s="568"/>
      <c r="E12" s="568"/>
      <c r="F12" s="568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83"/>
      <c r="R12" s="17"/>
      <c r="S12" s="404">
        <v>244</v>
      </c>
      <c r="T12" s="404"/>
      <c r="U12" s="404"/>
      <c r="V12" s="404"/>
      <c r="W12" s="22"/>
      <c r="X12" s="7"/>
      <c r="Y12" s="7"/>
      <c r="Z12" s="404">
        <v>213</v>
      </c>
      <c r="AA12" s="404"/>
      <c r="AB12" s="404"/>
      <c r="AC12" s="404"/>
      <c r="AD12" s="20"/>
      <c r="AE12" s="20"/>
      <c r="AF12" s="20"/>
      <c r="AG12" s="404">
        <v>54</v>
      </c>
      <c r="AH12" s="404"/>
      <c r="AI12" s="404"/>
      <c r="AJ12" s="404"/>
      <c r="AK12" s="7"/>
      <c r="AL12" s="7"/>
      <c r="AM12" s="7"/>
      <c r="AN12" s="404">
        <v>148</v>
      </c>
      <c r="AO12" s="404"/>
      <c r="AP12" s="404"/>
      <c r="AQ12" s="404"/>
      <c r="AR12" s="20"/>
      <c r="AS12" s="20"/>
      <c r="AT12" s="20"/>
      <c r="AU12" s="553">
        <v>269</v>
      </c>
      <c r="AV12" s="553"/>
      <c r="AW12" s="553"/>
      <c r="AX12" s="553"/>
      <c r="AY12" s="7"/>
      <c r="AZ12" s="7"/>
      <c r="BA12" s="7"/>
    </row>
    <row r="13" spans="1:63" ht="17.25" customHeight="1" x14ac:dyDescent="0.15">
      <c r="A13" s="7"/>
      <c r="B13" s="572" t="s">
        <v>320</v>
      </c>
      <c r="C13" s="568"/>
      <c r="D13" s="568"/>
      <c r="E13" s="568"/>
      <c r="F13" s="568"/>
      <c r="G13" s="568"/>
      <c r="H13" s="568"/>
      <c r="I13" s="568"/>
      <c r="J13" s="568"/>
      <c r="K13" s="568"/>
      <c r="L13" s="568"/>
      <c r="M13" s="568"/>
      <c r="N13" s="568"/>
      <c r="O13" s="568"/>
      <c r="P13" s="568"/>
      <c r="Q13" s="83"/>
      <c r="R13" s="17"/>
      <c r="S13" s="404">
        <v>446</v>
      </c>
      <c r="T13" s="404"/>
      <c r="U13" s="404"/>
      <c r="V13" s="404"/>
      <c r="W13" s="22"/>
      <c r="X13" s="7"/>
      <c r="Y13" s="7"/>
      <c r="Z13" s="404">
        <v>358</v>
      </c>
      <c r="AA13" s="404"/>
      <c r="AB13" s="404"/>
      <c r="AC13" s="404"/>
      <c r="AD13" s="20"/>
      <c r="AE13" s="20"/>
      <c r="AF13" s="20"/>
      <c r="AG13" s="404">
        <v>379</v>
      </c>
      <c r="AH13" s="404"/>
      <c r="AI13" s="404"/>
      <c r="AJ13" s="404"/>
      <c r="AK13" s="7"/>
      <c r="AL13" s="7"/>
      <c r="AM13" s="7"/>
      <c r="AN13" s="404">
        <v>278</v>
      </c>
      <c r="AO13" s="404"/>
      <c r="AP13" s="404"/>
      <c r="AQ13" s="404"/>
      <c r="AR13" s="20"/>
      <c r="AS13" s="20"/>
      <c r="AT13" s="20"/>
      <c r="AU13" s="553">
        <v>232</v>
      </c>
      <c r="AV13" s="553"/>
      <c r="AW13" s="553"/>
      <c r="AX13" s="553"/>
      <c r="AY13" s="7"/>
      <c r="AZ13" s="7"/>
      <c r="BA13" s="7"/>
    </row>
    <row r="14" spans="1:63" ht="17.25" customHeight="1" x14ac:dyDescent="0.15">
      <c r="A14" s="7"/>
      <c r="B14" s="570" t="s">
        <v>321</v>
      </c>
      <c r="C14" s="568"/>
      <c r="D14" s="568"/>
      <c r="E14" s="568"/>
      <c r="F14" s="568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83"/>
      <c r="R14" s="17"/>
      <c r="S14" s="404">
        <v>231</v>
      </c>
      <c r="T14" s="404"/>
      <c r="U14" s="404"/>
      <c r="V14" s="404"/>
      <c r="W14" s="22"/>
      <c r="X14" s="7"/>
      <c r="Y14" s="7"/>
      <c r="Z14" s="404">
        <v>127</v>
      </c>
      <c r="AA14" s="404"/>
      <c r="AB14" s="404"/>
      <c r="AC14" s="404"/>
      <c r="AD14" s="20"/>
      <c r="AE14" s="20"/>
      <c r="AF14" s="20"/>
      <c r="AG14" s="404">
        <v>175</v>
      </c>
      <c r="AH14" s="404"/>
      <c r="AI14" s="404"/>
      <c r="AJ14" s="404"/>
      <c r="AK14" s="7"/>
      <c r="AL14" s="7"/>
      <c r="AM14" s="7"/>
      <c r="AN14" s="404">
        <v>193</v>
      </c>
      <c r="AO14" s="404"/>
      <c r="AP14" s="404"/>
      <c r="AQ14" s="404"/>
      <c r="AR14" s="20"/>
      <c r="AS14" s="20"/>
      <c r="AT14" s="20"/>
      <c r="AU14" s="553">
        <v>208</v>
      </c>
      <c r="AV14" s="553"/>
      <c r="AW14" s="553"/>
      <c r="AX14" s="553"/>
      <c r="AY14" s="7"/>
      <c r="AZ14" s="7"/>
      <c r="BA14" s="7"/>
    </row>
    <row r="15" spans="1:63" ht="17.25" customHeight="1" x14ac:dyDescent="0.15">
      <c r="A15" s="7"/>
      <c r="B15" s="570" t="s">
        <v>141</v>
      </c>
      <c r="C15" s="568"/>
      <c r="D15" s="568"/>
      <c r="E15" s="568"/>
      <c r="F15" s="568"/>
      <c r="G15" s="568"/>
      <c r="H15" s="568"/>
      <c r="I15" s="568"/>
      <c r="J15" s="568"/>
      <c r="K15" s="568"/>
      <c r="L15" s="568"/>
      <c r="M15" s="568"/>
      <c r="N15" s="568"/>
      <c r="O15" s="568"/>
      <c r="P15" s="568"/>
      <c r="Q15" s="83"/>
      <c r="R15" s="17"/>
      <c r="S15" s="404">
        <v>277</v>
      </c>
      <c r="T15" s="404"/>
      <c r="U15" s="404"/>
      <c r="V15" s="404"/>
      <c r="W15" s="22"/>
      <c r="X15" s="7"/>
      <c r="Y15" s="7"/>
      <c r="Z15" s="404">
        <v>351</v>
      </c>
      <c r="AA15" s="404"/>
      <c r="AB15" s="404"/>
      <c r="AC15" s="404"/>
      <c r="AD15" s="20"/>
      <c r="AE15" s="20"/>
      <c r="AF15" s="20"/>
      <c r="AG15" s="404">
        <v>383</v>
      </c>
      <c r="AH15" s="404"/>
      <c r="AI15" s="404"/>
      <c r="AJ15" s="404"/>
      <c r="AK15" s="7"/>
      <c r="AL15" s="7"/>
      <c r="AM15" s="7"/>
      <c r="AN15" s="404">
        <v>278</v>
      </c>
      <c r="AO15" s="404"/>
      <c r="AP15" s="404"/>
      <c r="AQ15" s="404"/>
      <c r="AR15" s="20"/>
      <c r="AS15" s="20"/>
      <c r="AT15" s="20"/>
      <c r="AU15" s="553">
        <v>281</v>
      </c>
      <c r="AV15" s="553"/>
      <c r="AW15" s="553"/>
      <c r="AX15" s="553"/>
      <c r="AY15" s="7"/>
      <c r="AZ15" s="7"/>
      <c r="BA15" s="7"/>
    </row>
    <row r="16" spans="1:63" ht="17.25" customHeight="1" x14ac:dyDescent="0.15">
      <c r="A16" s="7"/>
      <c r="B16" s="570" t="s">
        <v>322</v>
      </c>
      <c r="C16" s="568"/>
      <c r="D16" s="568"/>
      <c r="E16" s="568"/>
      <c r="F16" s="568"/>
      <c r="G16" s="568"/>
      <c r="H16" s="568"/>
      <c r="I16" s="568"/>
      <c r="J16" s="568"/>
      <c r="K16" s="568"/>
      <c r="L16" s="568"/>
      <c r="M16" s="568"/>
      <c r="N16" s="568"/>
      <c r="O16" s="568"/>
      <c r="P16" s="568"/>
      <c r="Q16" s="83"/>
      <c r="R16" s="17"/>
      <c r="S16" s="404">
        <v>229</v>
      </c>
      <c r="T16" s="404"/>
      <c r="U16" s="404"/>
      <c r="V16" s="404"/>
      <c r="W16" s="22"/>
      <c r="X16" s="7"/>
      <c r="Y16" s="7"/>
      <c r="Z16" s="404">
        <v>279</v>
      </c>
      <c r="AA16" s="404"/>
      <c r="AB16" s="404"/>
      <c r="AC16" s="404"/>
      <c r="AD16" s="20"/>
      <c r="AE16" s="20"/>
      <c r="AF16" s="20"/>
      <c r="AG16" s="404">
        <v>259</v>
      </c>
      <c r="AH16" s="404"/>
      <c r="AI16" s="404"/>
      <c r="AJ16" s="404"/>
      <c r="AK16" s="7"/>
      <c r="AL16" s="7"/>
      <c r="AM16" s="7"/>
      <c r="AN16" s="404">
        <v>259</v>
      </c>
      <c r="AO16" s="404"/>
      <c r="AP16" s="404"/>
      <c r="AQ16" s="404"/>
      <c r="AR16" s="20"/>
      <c r="AS16" s="20"/>
      <c r="AT16" s="20"/>
      <c r="AU16" s="553">
        <v>278</v>
      </c>
      <c r="AV16" s="553"/>
      <c r="AW16" s="553"/>
      <c r="AX16" s="553"/>
      <c r="AY16" s="7"/>
      <c r="AZ16" s="7"/>
      <c r="BA16" s="7"/>
    </row>
    <row r="17" spans="1:57" ht="17.25" customHeight="1" x14ac:dyDescent="0.15">
      <c r="A17" s="7"/>
      <c r="B17" s="570" t="s">
        <v>324</v>
      </c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83"/>
      <c r="R17" s="17"/>
      <c r="S17" s="404">
        <v>64</v>
      </c>
      <c r="T17" s="404"/>
      <c r="U17" s="404"/>
      <c r="V17" s="404"/>
      <c r="W17" s="22"/>
      <c r="X17" s="7"/>
      <c r="Y17" s="7"/>
      <c r="Z17" s="404">
        <v>48</v>
      </c>
      <c r="AA17" s="404"/>
      <c r="AB17" s="404"/>
      <c r="AC17" s="404"/>
      <c r="AD17" s="20"/>
      <c r="AE17" s="20"/>
      <c r="AF17" s="20"/>
      <c r="AG17" s="404">
        <v>65</v>
      </c>
      <c r="AH17" s="404"/>
      <c r="AI17" s="404"/>
      <c r="AJ17" s="404"/>
      <c r="AK17" s="7"/>
      <c r="AL17" s="7"/>
      <c r="AM17" s="7"/>
      <c r="AN17" s="404">
        <v>60</v>
      </c>
      <c r="AO17" s="404"/>
      <c r="AP17" s="404"/>
      <c r="AQ17" s="404"/>
      <c r="AR17" s="20"/>
      <c r="AS17" s="20"/>
      <c r="AT17" s="20"/>
      <c r="AU17" s="553">
        <v>62</v>
      </c>
      <c r="AV17" s="553"/>
      <c r="AW17" s="553"/>
      <c r="AX17" s="553"/>
      <c r="AY17" s="7"/>
      <c r="AZ17" s="7"/>
      <c r="BA17" s="7"/>
    </row>
    <row r="18" spans="1:57" ht="5.25" customHeight="1" x14ac:dyDescent="0.15">
      <c r="A18" s="5"/>
      <c r="B18" s="60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84"/>
      <c r="R18" s="33"/>
      <c r="S18" s="23"/>
      <c r="T18" s="23"/>
      <c r="U18" s="23"/>
      <c r="V18" s="23"/>
      <c r="W18" s="23"/>
      <c r="X18" s="23"/>
      <c r="Y18" s="23"/>
      <c r="Z18" s="21"/>
      <c r="AA18" s="21"/>
      <c r="AB18" s="21"/>
      <c r="AC18" s="21"/>
      <c r="AD18" s="23"/>
      <c r="AE18" s="5"/>
      <c r="AF18" s="18"/>
      <c r="AG18" s="21"/>
      <c r="AH18" s="21"/>
      <c r="AI18" s="21"/>
      <c r="AJ18" s="21"/>
      <c r="AK18" s="23"/>
      <c r="AL18" s="5"/>
      <c r="AM18" s="5"/>
      <c r="AN18" s="16"/>
      <c r="AO18" s="16"/>
      <c r="AP18" s="16"/>
      <c r="AQ18" s="16"/>
      <c r="AR18" s="21"/>
      <c r="AS18" s="21"/>
      <c r="AT18" s="21"/>
      <c r="AU18" s="93"/>
      <c r="AV18" s="93"/>
      <c r="AW18" s="93"/>
      <c r="AX18" s="93"/>
      <c r="AY18" s="5"/>
      <c r="AZ18" s="5"/>
      <c r="BA18" s="5"/>
    </row>
    <row r="19" spans="1:57" ht="4.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</row>
    <row r="20" spans="1:57" ht="12" customHeight="1" x14ac:dyDescent="0.15">
      <c r="AP20" s="379" t="s">
        <v>261</v>
      </c>
      <c r="AQ20" s="379"/>
      <c r="AR20" s="379"/>
      <c r="AS20" s="379"/>
      <c r="AT20" s="379"/>
      <c r="AU20" s="379"/>
      <c r="AV20" s="379"/>
      <c r="AW20" s="379"/>
      <c r="AX20" s="379"/>
      <c r="AY20" s="379"/>
      <c r="AZ20" s="379"/>
      <c r="BA20" s="379"/>
    </row>
    <row r="21" spans="1:57" ht="15" customHeight="1" x14ac:dyDescent="0.15">
      <c r="AS21" s="379"/>
      <c r="AT21" s="379"/>
      <c r="AU21" s="379"/>
      <c r="AV21" s="379"/>
      <c r="AW21" s="379"/>
      <c r="AX21" s="379"/>
      <c r="AY21" s="379"/>
      <c r="AZ21" s="379"/>
      <c r="BA21" s="379"/>
    </row>
    <row r="22" spans="1:57" ht="17.25" customHeight="1" x14ac:dyDescent="0.15">
      <c r="BA22" s="19"/>
    </row>
    <row r="23" spans="1:57" ht="12" customHeight="1" x14ac:dyDescent="0.15">
      <c r="BA23" s="19"/>
    </row>
    <row r="24" spans="1:57" ht="15" customHeight="1" x14ac:dyDescent="0.15">
      <c r="A24" s="3" t="s">
        <v>326</v>
      </c>
    </row>
    <row r="25" spans="1:57" x14ac:dyDescent="0.15">
      <c r="AW25" s="379" t="s">
        <v>225</v>
      </c>
      <c r="AX25" s="379"/>
      <c r="AY25" s="379"/>
      <c r="AZ25" s="379"/>
      <c r="BA25" s="379"/>
    </row>
    <row r="26" spans="1:57" ht="4.5" customHeight="1" x14ac:dyDescent="0.15"/>
    <row r="27" spans="1:57" ht="23.25" customHeight="1" x14ac:dyDescent="0.15">
      <c r="A27" s="415" t="s">
        <v>327</v>
      </c>
      <c r="B27" s="415"/>
      <c r="C27" s="415"/>
      <c r="D27" s="415"/>
      <c r="E27" s="415"/>
      <c r="F27" s="415"/>
      <c r="G27" s="415"/>
      <c r="H27" s="415"/>
      <c r="I27" s="415"/>
      <c r="J27" s="415"/>
      <c r="K27" s="415"/>
      <c r="L27" s="588"/>
      <c r="M27" s="588"/>
      <c r="N27" s="588"/>
      <c r="O27" s="588"/>
      <c r="P27" s="588"/>
      <c r="Q27" s="588"/>
      <c r="R27" s="420" t="s">
        <v>686</v>
      </c>
      <c r="S27" s="574"/>
      <c r="T27" s="574"/>
      <c r="U27" s="574"/>
      <c r="V27" s="574"/>
      <c r="W27" s="574"/>
      <c r="X27" s="574"/>
      <c r="Y27" s="574"/>
      <c r="Z27" s="574"/>
      <c r="AA27" s="574"/>
      <c r="AB27" s="574"/>
      <c r="AC27" s="574"/>
      <c r="AD27" s="420" t="s">
        <v>598</v>
      </c>
      <c r="AE27" s="574"/>
      <c r="AF27" s="574"/>
      <c r="AG27" s="574"/>
      <c r="AH27" s="574"/>
      <c r="AI27" s="574"/>
      <c r="AJ27" s="574"/>
      <c r="AK27" s="574"/>
      <c r="AL27" s="574"/>
      <c r="AM27" s="574"/>
      <c r="AN27" s="574"/>
      <c r="AO27" s="574"/>
      <c r="AP27" s="575" t="s">
        <v>684</v>
      </c>
      <c r="AQ27" s="576"/>
      <c r="AR27" s="576"/>
      <c r="AS27" s="576"/>
      <c r="AT27" s="576"/>
      <c r="AU27" s="576"/>
      <c r="AV27" s="576"/>
      <c r="AW27" s="576"/>
      <c r="AX27" s="576"/>
      <c r="AY27" s="576"/>
      <c r="AZ27" s="576"/>
      <c r="BA27" s="576"/>
    </row>
    <row r="28" spans="1:57" ht="25.5" customHeight="1" x14ac:dyDescent="0.15">
      <c r="A28" s="417"/>
      <c r="B28" s="417"/>
      <c r="C28" s="417"/>
      <c r="D28" s="417"/>
      <c r="E28" s="417"/>
      <c r="F28" s="417"/>
      <c r="G28" s="417"/>
      <c r="H28" s="417"/>
      <c r="I28" s="417"/>
      <c r="J28" s="417"/>
      <c r="K28" s="417"/>
      <c r="L28" s="589"/>
      <c r="M28" s="589"/>
      <c r="N28" s="589"/>
      <c r="O28" s="589"/>
      <c r="P28" s="589"/>
      <c r="Q28" s="589"/>
      <c r="R28" s="577" t="s">
        <v>435</v>
      </c>
      <c r="S28" s="505"/>
      <c r="T28" s="505"/>
      <c r="U28" s="505"/>
      <c r="V28" s="505"/>
      <c r="W28" s="413"/>
      <c r="X28" s="504" t="s">
        <v>687</v>
      </c>
      <c r="Y28" s="505"/>
      <c r="Z28" s="505"/>
      <c r="AA28" s="505"/>
      <c r="AB28" s="505"/>
      <c r="AC28" s="505"/>
      <c r="AD28" s="504" t="s">
        <v>435</v>
      </c>
      <c r="AE28" s="505"/>
      <c r="AF28" s="505"/>
      <c r="AG28" s="505"/>
      <c r="AH28" s="505"/>
      <c r="AI28" s="413"/>
      <c r="AJ28" s="504" t="s">
        <v>687</v>
      </c>
      <c r="AK28" s="505"/>
      <c r="AL28" s="505"/>
      <c r="AM28" s="505"/>
      <c r="AN28" s="505"/>
      <c r="AO28" s="505"/>
      <c r="AP28" s="577" t="s">
        <v>330</v>
      </c>
      <c r="AQ28" s="505"/>
      <c r="AR28" s="505"/>
      <c r="AS28" s="505"/>
      <c r="AT28" s="505"/>
      <c r="AU28" s="413"/>
      <c r="AV28" s="504" t="s">
        <v>332</v>
      </c>
      <c r="AW28" s="505"/>
      <c r="AX28" s="505"/>
      <c r="AY28" s="505"/>
      <c r="AZ28" s="505"/>
      <c r="BA28" s="505"/>
    </row>
    <row r="29" spans="1:57" ht="4.5" customHeight="1" x14ac:dyDescent="0.1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82"/>
      <c r="M29" s="82"/>
      <c r="N29" s="82"/>
      <c r="O29" s="82"/>
      <c r="P29" s="82"/>
      <c r="Q29" s="85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</row>
    <row r="30" spans="1:57" ht="17.25" customHeight="1" x14ac:dyDescent="0.15">
      <c r="A30" s="74"/>
      <c r="B30" s="578" t="s">
        <v>53</v>
      </c>
      <c r="C30" s="578"/>
      <c r="D30" s="578"/>
      <c r="E30" s="578"/>
      <c r="F30" s="578"/>
      <c r="G30" s="578"/>
      <c r="H30" s="578"/>
      <c r="I30" s="578"/>
      <c r="J30" s="578"/>
      <c r="K30" s="579"/>
      <c r="L30" s="579"/>
      <c r="M30" s="579"/>
      <c r="N30" s="579"/>
      <c r="O30" s="579"/>
      <c r="P30" s="579"/>
      <c r="Q30" s="86"/>
      <c r="S30" s="580">
        <f>S31+S38+S45</f>
        <v>65954</v>
      </c>
      <c r="T30" s="580"/>
      <c r="U30" s="580"/>
      <c r="V30" s="580"/>
      <c r="W30" s="90"/>
      <c r="X30" s="90"/>
      <c r="Y30" s="569">
        <v>12814</v>
      </c>
      <c r="Z30" s="569"/>
      <c r="AA30" s="569"/>
      <c r="AB30" s="569"/>
      <c r="AC30" s="7"/>
      <c r="AE30" s="569">
        <v>81584</v>
      </c>
      <c r="AF30" s="569"/>
      <c r="AG30" s="569"/>
      <c r="AH30" s="569"/>
      <c r="AI30" s="90"/>
      <c r="AJ30" s="90"/>
      <c r="AK30" s="569">
        <v>14546</v>
      </c>
      <c r="AL30" s="569"/>
      <c r="AM30" s="569"/>
      <c r="AN30" s="569"/>
      <c r="AO30" s="90"/>
      <c r="AQ30" s="543">
        <v>63012</v>
      </c>
      <c r="AR30" s="543"/>
      <c r="AS30" s="543"/>
      <c r="AT30" s="543"/>
      <c r="AU30" s="217"/>
      <c r="AV30" s="217"/>
      <c r="AW30" s="543">
        <v>10503</v>
      </c>
      <c r="AX30" s="543"/>
      <c r="AY30" s="543"/>
      <c r="AZ30" s="543"/>
      <c r="BA30" s="7"/>
    </row>
    <row r="31" spans="1:57" ht="17.25" customHeight="1" x14ac:dyDescent="0.15">
      <c r="A31" s="590" t="s">
        <v>334</v>
      </c>
      <c r="B31" s="591"/>
      <c r="C31" s="79"/>
      <c r="D31" s="79"/>
      <c r="E31" s="79"/>
      <c r="F31" s="79"/>
      <c r="G31" s="505" t="s">
        <v>335</v>
      </c>
      <c r="H31" s="581"/>
      <c r="I31" s="581"/>
      <c r="J31" s="581"/>
      <c r="K31" s="581"/>
      <c r="L31" s="581"/>
      <c r="M31" s="581"/>
      <c r="N31" s="581"/>
      <c r="O31" s="581"/>
      <c r="P31" s="581"/>
      <c r="Q31" s="582"/>
      <c r="S31" s="404">
        <v>48331</v>
      </c>
      <c r="T31" s="404"/>
      <c r="U31" s="404"/>
      <c r="V31" s="404"/>
      <c r="W31" s="7"/>
      <c r="X31" s="7"/>
      <c r="Y31" s="404">
        <v>12814</v>
      </c>
      <c r="Z31" s="404"/>
      <c r="AA31" s="404"/>
      <c r="AB31" s="404"/>
      <c r="AC31" s="7"/>
      <c r="AE31" s="404">
        <v>69113</v>
      </c>
      <c r="AF31" s="404"/>
      <c r="AG31" s="404"/>
      <c r="AH31" s="404"/>
      <c r="AI31" s="7"/>
      <c r="AJ31" s="7"/>
      <c r="AK31" s="404">
        <v>14546</v>
      </c>
      <c r="AL31" s="404"/>
      <c r="AM31" s="404"/>
      <c r="AN31" s="404"/>
      <c r="AO31" s="7"/>
      <c r="AQ31" s="553">
        <v>52649</v>
      </c>
      <c r="AR31" s="553"/>
      <c r="AS31" s="553"/>
      <c r="AT31" s="553"/>
      <c r="AU31" s="126"/>
      <c r="AV31" s="126"/>
      <c r="AW31" s="553">
        <v>10503</v>
      </c>
      <c r="AX31" s="553"/>
      <c r="AY31" s="553"/>
      <c r="AZ31" s="553"/>
      <c r="BA31" s="7"/>
      <c r="BB31" s="404"/>
      <c r="BC31" s="404"/>
      <c r="BD31" s="404"/>
      <c r="BE31" s="404"/>
    </row>
    <row r="32" spans="1:57" ht="17.25" customHeight="1" x14ac:dyDescent="0.15">
      <c r="A32" s="592"/>
      <c r="B32" s="591"/>
      <c r="C32" s="587" t="s">
        <v>112</v>
      </c>
      <c r="D32" s="531"/>
      <c r="E32" s="531"/>
      <c r="F32" s="532"/>
      <c r="G32" s="505" t="s">
        <v>125</v>
      </c>
      <c r="H32" s="505"/>
      <c r="I32" s="505"/>
      <c r="J32" s="505"/>
      <c r="K32" s="505"/>
      <c r="L32" s="505"/>
      <c r="M32" s="505"/>
      <c r="N32" s="505"/>
      <c r="O32" s="505"/>
      <c r="P32" s="505"/>
      <c r="Q32" s="413"/>
      <c r="R32" s="7"/>
      <c r="S32" s="404">
        <v>3710</v>
      </c>
      <c r="T32" s="404"/>
      <c r="U32" s="404"/>
      <c r="V32" s="404"/>
      <c r="W32" s="91"/>
      <c r="X32" s="91"/>
      <c r="Y32" s="404">
        <v>1124</v>
      </c>
      <c r="Z32" s="404"/>
      <c r="AA32" s="404"/>
      <c r="AB32" s="404"/>
      <c r="AC32" s="7"/>
      <c r="AD32" s="7"/>
      <c r="AE32" s="404">
        <v>20563</v>
      </c>
      <c r="AF32" s="404"/>
      <c r="AG32" s="404"/>
      <c r="AH32" s="404"/>
      <c r="AI32" s="91"/>
      <c r="AJ32" s="91"/>
      <c r="AK32" s="404">
        <v>5523</v>
      </c>
      <c r="AL32" s="404"/>
      <c r="AM32" s="404"/>
      <c r="AN32" s="404"/>
      <c r="AO32" s="7"/>
      <c r="AP32" s="7"/>
      <c r="AQ32" s="553">
        <v>26985</v>
      </c>
      <c r="AR32" s="553"/>
      <c r="AS32" s="553"/>
      <c r="AT32" s="553"/>
      <c r="AU32" s="218"/>
      <c r="AV32" s="218"/>
      <c r="AW32" s="553">
        <v>8190</v>
      </c>
      <c r="AX32" s="553"/>
      <c r="AY32" s="553"/>
      <c r="AZ32" s="553"/>
      <c r="BA32" s="7"/>
    </row>
    <row r="33" spans="1:53" ht="17.25" customHeight="1" x14ac:dyDescent="0.15">
      <c r="A33" s="592"/>
      <c r="B33" s="591"/>
      <c r="C33" s="384"/>
      <c r="D33" s="383"/>
      <c r="E33" s="383"/>
      <c r="F33" s="453"/>
      <c r="G33" s="583" t="s">
        <v>336</v>
      </c>
      <c r="H33" s="584"/>
      <c r="I33" s="584"/>
      <c r="J33" s="584"/>
      <c r="K33" s="584"/>
      <c r="L33" s="584"/>
      <c r="M33" s="584"/>
      <c r="N33" s="584"/>
      <c r="O33" s="584"/>
      <c r="P33" s="584"/>
      <c r="Q33" s="585"/>
      <c r="R33" s="7"/>
      <c r="S33" s="404">
        <v>400</v>
      </c>
      <c r="T33" s="404"/>
      <c r="U33" s="404"/>
      <c r="V33" s="404"/>
      <c r="W33" s="92"/>
      <c r="X33" s="92"/>
      <c r="Y33" s="404" t="s">
        <v>424</v>
      </c>
      <c r="Z33" s="404"/>
      <c r="AA33" s="404"/>
      <c r="AB33" s="404"/>
      <c r="AC33" s="7"/>
      <c r="AD33" s="7"/>
      <c r="AE33" s="404">
        <v>860</v>
      </c>
      <c r="AF33" s="404"/>
      <c r="AG33" s="404"/>
      <c r="AH33" s="404"/>
      <c r="AI33" s="92"/>
      <c r="AJ33" s="92"/>
      <c r="AK33" s="404" t="s">
        <v>424</v>
      </c>
      <c r="AL33" s="404"/>
      <c r="AM33" s="404"/>
      <c r="AN33" s="404"/>
      <c r="AO33" s="7"/>
      <c r="AP33" s="7"/>
      <c r="AQ33" s="553" t="s">
        <v>424</v>
      </c>
      <c r="AR33" s="553"/>
      <c r="AS33" s="553"/>
      <c r="AT33" s="553"/>
      <c r="AU33" s="219"/>
      <c r="AV33" s="219"/>
      <c r="AW33" s="553" t="s">
        <v>424</v>
      </c>
      <c r="AX33" s="553"/>
      <c r="AY33" s="553"/>
      <c r="AZ33" s="553"/>
      <c r="BA33" s="7"/>
    </row>
    <row r="34" spans="1:53" ht="17.25" customHeight="1" x14ac:dyDescent="0.15">
      <c r="A34" s="592"/>
      <c r="B34" s="591"/>
      <c r="C34" s="586" t="s">
        <v>339</v>
      </c>
      <c r="D34" s="471"/>
      <c r="E34" s="471"/>
      <c r="F34" s="472"/>
      <c r="G34" s="504" t="s">
        <v>215</v>
      </c>
      <c r="H34" s="505"/>
      <c r="I34" s="505"/>
      <c r="J34" s="505"/>
      <c r="K34" s="505"/>
      <c r="L34" s="505"/>
      <c r="M34" s="505"/>
      <c r="N34" s="505"/>
      <c r="O34" s="505"/>
      <c r="P34" s="505"/>
      <c r="Q34" s="413"/>
      <c r="R34" s="7"/>
      <c r="S34" s="404">
        <v>33003</v>
      </c>
      <c r="T34" s="404"/>
      <c r="U34" s="404"/>
      <c r="V34" s="404"/>
      <c r="W34" s="7"/>
      <c r="X34" s="7"/>
      <c r="Y34" s="404">
        <v>9420</v>
      </c>
      <c r="Z34" s="404"/>
      <c r="AA34" s="404"/>
      <c r="AB34" s="404"/>
      <c r="AC34" s="7"/>
      <c r="AD34" s="7"/>
      <c r="AE34" s="404">
        <v>26416</v>
      </c>
      <c r="AF34" s="404"/>
      <c r="AG34" s="404"/>
      <c r="AH34" s="404"/>
      <c r="AI34" s="7"/>
      <c r="AJ34" s="7"/>
      <c r="AK34" s="404">
        <v>6870</v>
      </c>
      <c r="AL34" s="404"/>
      <c r="AM34" s="404"/>
      <c r="AN34" s="404"/>
      <c r="AO34" s="7"/>
      <c r="AP34" s="7"/>
      <c r="AQ34" s="553">
        <v>4560</v>
      </c>
      <c r="AR34" s="553"/>
      <c r="AS34" s="553"/>
      <c r="AT34" s="553"/>
      <c r="AU34" s="126"/>
      <c r="AV34" s="126"/>
      <c r="AW34" s="553">
        <v>1170</v>
      </c>
      <c r="AX34" s="553"/>
      <c r="AY34" s="553"/>
      <c r="AZ34" s="553"/>
      <c r="BA34" s="7"/>
    </row>
    <row r="35" spans="1:53" ht="17.25" customHeight="1" x14ac:dyDescent="0.15">
      <c r="A35" s="592"/>
      <c r="B35" s="591"/>
      <c r="C35" s="587" t="s">
        <v>280</v>
      </c>
      <c r="D35" s="531"/>
      <c r="E35" s="531"/>
      <c r="F35" s="532"/>
      <c r="G35" s="505" t="s">
        <v>125</v>
      </c>
      <c r="H35" s="505"/>
      <c r="I35" s="505"/>
      <c r="J35" s="505"/>
      <c r="K35" s="505"/>
      <c r="L35" s="505"/>
      <c r="M35" s="505"/>
      <c r="N35" s="505"/>
      <c r="O35" s="505"/>
      <c r="P35" s="505"/>
      <c r="Q35" s="413"/>
      <c r="R35" s="7"/>
      <c r="S35" s="404">
        <v>9515</v>
      </c>
      <c r="T35" s="404"/>
      <c r="U35" s="404"/>
      <c r="V35" s="404"/>
      <c r="W35" s="92"/>
      <c r="X35" s="92"/>
      <c r="Y35" s="404">
        <v>1710</v>
      </c>
      <c r="Z35" s="404"/>
      <c r="AA35" s="404"/>
      <c r="AB35" s="404"/>
      <c r="AC35" s="7"/>
      <c r="AD35" s="7"/>
      <c r="AE35" s="404">
        <v>19056</v>
      </c>
      <c r="AF35" s="404"/>
      <c r="AG35" s="404"/>
      <c r="AH35" s="404"/>
      <c r="AI35" s="92"/>
      <c r="AJ35" s="92"/>
      <c r="AK35" s="404">
        <v>1070</v>
      </c>
      <c r="AL35" s="404"/>
      <c r="AM35" s="404"/>
      <c r="AN35" s="404"/>
      <c r="AO35" s="7"/>
      <c r="AP35" s="7"/>
      <c r="AQ35" s="553">
        <v>19609</v>
      </c>
      <c r="AR35" s="553"/>
      <c r="AS35" s="553"/>
      <c r="AT35" s="553"/>
      <c r="AU35" s="219"/>
      <c r="AV35" s="219"/>
      <c r="AW35" s="553">
        <v>823</v>
      </c>
      <c r="AX35" s="553"/>
      <c r="AY35" s="553"/>
      <c r="AZ35" s="553"/>
      <c r="BA35" s="7"/>
    </row>
    <row r="36" spans="1:53" ht="17.25" customHeight="1" x14ac:dyDescent="0.15">
      <c r="A36" s="592"/>
      <c r="B36" s="591"/>
      <c r="C36" s="384" t="s">
        <v>38</v>
      </c>
      <c r="D36" s="383"/>
      <c r="E36" s="383"/>
      <c r="F36" s="453"/>
      <c r="G36" s="583" t="s">
        <v>336</v>
      </c>
      <c r="H36" s="584"/>
      <c r="I36" s="584"/>
      <c r="J36" s="584"/>
      <c r="K36" s="584"/>
      <c r="L36" s="584"/>
      <c r="M36" s="584"/>
      <c r="N36" s="584"/>
      <c r="O36" s="584"/>
      <c r="P36" s="584"/>
      <c r="Q36" s="585"/>
      <c r="R36" s="7"/>
      <c r="S36" s="404">
        <v>730</v>
      </c>
      <c r="T36" s="404"/>
      <c r="U36" s="404"/>
      <c r="V36" s="404"/>
      <c r="W36" s="70"/>
      <c r="X36" s="7"/>
      <c r="Y36" s="404">
        <v>535</v>
      </c>
      <c r="Z36" s="404"/>
      <c r="AA36" s="404"/>
      <c r="AB36" s="404"/>
      <c r="AC36" s="7"/>
      <c r="AD36" s="7"/>
      <c r="AE36" s="404">
        <v>1083</v>
      </c>
      <c r="AF36" s="404"/>
      <c r="AG36" s="404"/>
      <c r="AH36" s="404"/>
      <c r="AI36" s="70"/>
      <c r="AJ36" s="7"/>
      <c r="AK36" s="404">
        <v>1028</v>
      </c>
      <c r="AL36" s="404"/>
      <c r="AM36" s="404"/>
      <c r="AN36" s="404"/>
      <c r="AO36" s="7"/>
      <c r="AP36" s="7"/>
      <c r="AQ36" s="553">
        <v>634</v>
      </c>
      <c r="AR36" s="553"/>
      <c r="AS36" s="553"/>
      <c r="AT36" s="553"/>
      <c r="AU36" s="212"/>
      <c r="AV36" s="126"/>
      <c r="AW36" s="553">
        <v>320</v>
      </c>
      <c r="AX36" s="553"/>
      <c r="AY36" s="553"/>
      <c r="AZ36" s="553"/>
      <c r="BA36" s="7"/>
    </row>
    <row r="37" spans="1:53" ht="17.25" customHeight="1" x14ac:dyDescent="0.15">
      <c r="A37" s="592"/>
      <c r="B37" s="591"/>
      <c r="C37" s="494" t="s">
        <v>241</v>
      </c>
      <c r="D37" s="471"/>
      <c r="E37" s="471"/>
      <c r="F37" s="472"/>
      <c r="G37" s="504" t="s">
        <v>215</v>
      </c>
      <c r="H37" s="505"/>
      <c r="I37" s="505"/>
      <c r="J37" s="505"/>
      <c r="K37" s="505"/>
      <c r="L37" s="505"/>
      <c r="M37" s="505"/>
      <c r="N37" s="505"/>
      <c r="O37" s="505"/>
      <c r="P37" s="505"/>
      <c r="Q37" s="413"/>
      <c r="R37" s="7"/>
      <c r="S37" s="404">
        <v>973</v>
      </c>
      <c r="T37" s="404"/>
      <c r="U37" s="404"/>
      <c r="V37" s="404"/>
      <c r="W37" s="7"/>
      <c r="X37" s="7"/>
      <c r="Y37" s="404">
        <v>25</v>
      </c>
      <c r="Z37" s="404"/>
      <c r="AA37" s="404"/>
      <c r="AB37" s="404"/>
      <c r="AC37" s="7"/>
      <c r="AD37" s="7"/>
      <c r="AE37" s="404">
        <v>1135</v>
      </c>
      <c r="AF37" s="404"/>
      <c r="AG37" s="404"/>
      <c r="AH37" s="404"/>
      <c r="AI37" s="7"/>
      <c r="AJ37" s="7"/>
      <c r="AK37" s="404">
        <v>55</v>
      </c>
      <c r="AL37" s="404"/>
      <c r="AM37" s="404"/>
      <c r="AN37" s="404"/>
      <c r="AO37" s="7"/>
      <c r="AP37" s="7"/>
      <c r="AQ37" s="553">
        <v>861</v>
      </c>
      <c r="AR37" s="553"/>
      <c r="AS37" s="553"/>
      <c r="AT37" s="553"/>
      <c r="AU37" s="126"/>
      <c r="AV37" s="126"/>
      <c r="AW37" s="553">
        <v>0</v>
      </c>
      <c r="AX37" s="553"/>
      <c r="AY37" s="553"/>
      <c r="AZ37" s="553"/>
      <c r="BA37" s="7"/>
    </row>
    <row r="38" spans="1:53" ht="17.25" customHeight="1" x14ac:dyDescent="0.15">
      <c r="A38" s="590" t="s">
        <v>343</v>
      </c>
      <c r="B38" s="591"/>
      <c r="C38" s="79"/>
      <c r="D38" s="79"/>
      <c r="E38" s="79"/>
      <c r="F38" s="79"/>
      <c r="G38" s="505" t="s">
        <v>335</v>
      </c>
      <c r="H38" s="581"/>
      <c r="I38" s="581"/>
      <c r="J38" s="581"/>
      <c r="K38" s="581"/>
      <c r="L38" s="581"/>
      <c r="M38" s="581"/>
      <c r="N38" s="581"/>
      <c r="O38" s="581"/>
      <c r="P38" s="581"/>
      <c r="Q38" s="582"/>
      <c r="R38" s="7"/>
      <c r="S38" s="404">
        <v>11908</v>
      </c>
      <c r="T38" s="404"/>
      <c r="U38" s="404"/>
      <c r="V38" s="404"/>
      <c r="W38" s="7"/>
      <c r="X38" s="7"/>
      <c r="Y38" s="404" t="s">
        <v>424</v>
      </c>
      <c r="Z38" s="404"/>
      <c r="AA38" s="404"/>
      <c r="AB38" s="404"/>
      <c r="AC38" s="7"/>
      <c r="AD38" s="7"/>
      <c r="AE38" s="404">
        <v>8397</v>
      </c>
      <c r="AF38" s="404"/>
      <c r="AG38" s="404"/>
      <c r="AH38" s="404"/>
      <c r="AI38" s="7"/>
      <c r="AJ38" s="7"/>
      <c r="AK38" s="404" t="s">
        <v>424</v>
      </c>
      <c r="AL38" s="404"/>
      <c r="AM38" s="404"/>
      <c r="AN38" s="404"/>
      <c r="AO38" s="7"/>
      <c r="AP38" s="7"/>
      <c r="AQ38" s="553">
        <v>6575</v>
      </c>
      <c r="AR38" s="553"/>
      <c r="AS38" s="553"/>
      <c r="AT38" s="553"/>
      <c r="AU38" s="126"/>
      <c r="AV38" s="126"/>
      <c r="AW38" s="553" t="s">
        <v>424</v>
      </c>
      <c r="AX38" s="553"/>
      <c r="AY38" s="553"/>
      <c r="AZ38" s="553"/>
      <c r="BA38" s="7"/>
    </row>
    <row r="39" spans="1:53" ht="17.25" customHeight="1" x14ac:dyDescent="0.15">
      <c r="A39" s="592"/>
      <c r="B39" s="591"/>
      <c r="C39" s="587" t="s">
        <v>112</v>
      </c>
      <c r="D39" s="531"/>
      <c r="E39" s="531"/>
      <c r="F39" s="532"/>
      <c r="G39" s="505" t="s">
        <v>125</v>
      </c>
      <c r="H39" s="505"/>
      <c r="I39" s="505"/>
      <c r="J39" s="505"/>
      <c r="K39" s="505"/>
      <c r="L39" s="505"/>
      <c r="M39" s="505"/>
      <c r="N39" s="505"/>
      <c r="O39" s="505"/>
      <c r="P39" s="505"/>
      <c r="Q39" s="413"/>
      <c r="R39" s="7"/>
      <c r="S39" s="404">
        <v>212</v>
      </c>
      <c r="T39" s="404"/>
      <c r="U39" s="404"/>
      <c r="V39" s="404"/>
      <c r="W39" s="92"/>
      <c r="X39" s="92"/>
      <c r="Y39" s="404" t="s">
        <v>424</v>
      </c>
      <c r="Z39" s="404"/>
      <c r="AA39" s="404"/>
      <c r="AB39" s="404"/>
      <c r="AC39" s="7"/>
      <c r="AD39" s="7"/>
      <c r="AE39" s="404">
        <v>206</v>
      </c>
      <c r="AF39" s="404"/>
      <c r="AG39" s="404"/>
      <c r="AH39" s="404"/>
      <c r="AI39" s="92"/>
      <c r="AJ39" s="92"/>
      <c r="AK39" s="404" t="s">
        <v>424</v>
      </c>
      <c r="AL39" s="404"/>
      <c r="AM39" s="404"/>
      <c r="AN39" s="404"/>
      <c r="AO39" s="7"/>
      <c r="AP39" s="7"/>
      <c r="AQ39" s="553">
        <v>72</v>
      </c>
      <c r="AR39" s="553"/>
      <c r="AS39" s="553"/>
      <c r="AT39" s="553"/>
      <c r="AU39" s="219"/>
      <c r="AV39" s="219"/>
      <c r="AW39" s="553" t="s">
        <v>424</v>
      </c>
      <c r="AX39" s="553"/>
      <c r="AY39" s="553"/>
      <c r="AZ39" s="553"/>
      <c r="BA39" s="7"/>
    </row>
    <row r="40" spans="1:53" ht="17.25" customHeight="1" x14ac:dyDescent="0.15">
      <c r="A40" s="592"/>
      <c r="B40" s="591"/>
      <c r="C40" s="384"/>
      <c r="D40" s="383"/>
      <c r="E40" s="383"/>
      <c r="F40" s="453"/>
      <c r="G40" s="583" t="s">
        <v>336</v>
      </c>
      <c r="H40" s="584"/>
      <c r="I40" s="584"/>
      <c r="J40" s="584"/>
      <c r="K40" s="584"/>
      <c r="L40" s="584"/>
      <c r="M40" s="584"/>
      <c r="N40" s="584"/>
      <c r="O40" s="584"/>
      <c r="P40" s="584"/>
      <c r="Q40" s="585"/>
      <c r="R40" s="7"/>
      <c r="S40" s="404">
        <v>541</v>
      </c>
      <c r="T40" s="404"/>
      <c r="U40" s="404"/>
      <c r="V40" s="404"/>
      <c r="W40" s="7"/>
      <c r="X40" s="7"/>
      <c r="Y40" s="404" t="s">
        <v>424</v>
      </c>
      <c r="Z40" s="404"/>
      <c r="AA40" s="404"/>
      <c r="AB40" s="404"/>
      <c r="AC40" s="7"/>
      <c r="AD40" s="7"/>
      <c r="AE40" s="404">
        <v>566</v>
      </c>
      <c r="AF40" s="404"/>
      <c r="AG40" s="404"/>
      <c r="AH40" s="404"/>
      <c r="AI40" s="7"/>
      <c r="AJ40" s="7"/>
      <c r="AK40" s="404" t="s">
        <v>424</v>
      </c>
      <c r="AL40" s="404"/>
      <c r="AM40" s="404"/>
      <c r="AN40" s="404"/>
      <c r="AO40" s="7"/>
      <c r="AP40" s="7"/>
      <c r="AQ40" s="553">
        <v>237</v>
      </c>
      <c r="AR40" s="553"/>
      <c r="AS40" s="553"/>
      <c r="AT40" s="553"/>
      <c r="AU40" s="126"/>
      <c r="AV40" s="126"/>
      <c r="AW40" s="553" t="s">
        <v>424</v>
      </c>
      <c r="AX40" s="553"/>
      <c r="AY40" s="553"/>
      <c r="AZ40" s="553"/>
      <c r="BA40" s="7"/>
    </row>
    <row r="41" spans="1:53" ht="17.25" customHeight="1" x14ac:dyDescent="0.15">
      <c r="A41" s="592"/>
      <c r="B41" s="591"/>
      <c r="C41" s="586" t="s">
        <v>339</v>
      </c>
      <c r="D41" s="471"/>
      <c r="E41" s="471"/>
      <c r="F41" s="472"/>
      <c r="G41" s="504" t="s">
        <v>215</v>
      </c>
      <c r="H41" s="505"/>
      <c r="I41" s="505"/>
      <c r="J41" s="505"/>
      <c r="K41" s="505"/>
      <c r="L41" s="505"/>
      <c r="M41" s="505"/>
      <c r="N41" s="505"/>
      <c r="O41" s="505"/>
      <c r="P41" s="505"/>
      <c r="Q41" s="413"/>
      <c r="R41" s="7"/>
      <c r="S41" s="404">
        <v>1806</v>
      </c>
      <c r="T41" s="404"/>
      <c r="U41" s="404"/>
      <c r="V41" s="404"/>
      <c r="W41" s="7"/>
      <c r="X41" s="7"/>
      <c r="Y41" s="404" t="s">
        <v>424</v>
      </c>
      <c r="Z41" s="404"/>
      <c r="AA41" s="404"/>
      <c r="AB41" s="404"/>
      <c r="AC41" s="7"/>
      <c r="AD41" s="7"/>
      <c r="AE41" s="404">
        <v>2256</v>
      </c>
      <c r="AF41" s="404"/>
      <c r="AG41" s="404"/>
      <c r="AH41" s="404"/>
      <c r="AI41" s="7"/>
      <c r="AJ41" s="7"/>
      <c r="AK41" s="404" t="s">
        <v>424</v>
      </c>
      <c r="AL41" s="404"/>
      <c r="AM41" s="404"/>
      <c r="AN41" s="404"/>
      <c r="AO41" s="7"/>
      <c r="AP41" s="7"/>
      <c r="AQ41" s="553">
        <v>1746</v>
      </c>
      <c r="AR41" s="553"/>
      <c r="AS41" s="553"/>
      <c r="AT41" s="553"/>
      <c r="AU41" s="126"/>
      <c r="AV41" s="126"/>
      <c r="AW41" s="553" t="s">
        <v>424</v>
      </c>
      <c r="AX41" s="553"/>
      <c r="AY41" s="553"/>
      <c r="AZ41" s="553"/>
      <c r="BA41" s="7"/>
    </row>
    <row r="42" spans="1:53" ht="17.25" customHeight="1" x14ac:dyDescent="0.15">
      <c r="A42" s="592"/>
      <c r="B42" s="591"/>
      <c r="C42" s="587" t="s">
        <v>280</v>
      </c>
      <c r="D42" s="531"/>
      <c r="E42" s="531"/>
      <c r="F42" s="532"/>
      <c r="G42" s="505" t="s">
        <v>125</v>
      </c>
      <c r="H42" s="505"/>
      <c r="I42" s="505"/>
      <c r="J42" s="505"/>
      <c r="K42" s="505"/>
      <c r="L42" s="505"/>
      <c r="M42" s="505"/>
      <c r="N42" s="505"/>
      <c r="O42" s="505"/>
      <c r="P42" s="505"/>
      <c r="Q42" s="413"/>
      <c r="R42" s="7"/>
      <c r="S42" s="404">
        <v>4985</v>
      </c>
      <c r="T42" s="404"/>
      <c r="U42" s="404"/>
      <c r="V42" s="404"/>
      <c r="W42" s="92"/>
      <c r="X42" s="92"/>
      <c r="Y42" s="404" t="s">
        <v>424</v>
      </c>
      <c r="Z42" s="404"/>
      <c r="AA42" s="404"/>
      <c r="AB42" s="404"/>
      <c r="AC42" s="7"/>
      <c r="AD42" s="7"/>
      <c r="AE42" s="404">
        <v>1384</v>
      </c>
      <c r="AF42" s="404"/>
      <c r="AG42" s="404"/>
      <c r="AH42" s="404"/>
      <c r="AI42" s="92"/>
      <c r="AJ42" s="92"/>
      <c r="AK42" s="404" t="s">
        <v>424</v>
      </c>
      <c r="AL42" s="404"/>
      <c r="AM42" s="404"/>
      <c r="AN42" s="404"/>
      <c r="AO42" s="7"/>
      <c r="AP42" s="7"/>
      <c r="AQ42" s="553">
        <v>1023</v>
      </c>
      <c r="AR42" s="553"/>
      <c r="AS42" s="553"/>
      <c r="AT42" s="553"/>
      <c r="AU42" s="219"/>
      <c r="AV42" s="219"/>
      <c r="AW42" s="553" t="s">
        <v>424</v>
      </c>
      <c r="AX42" s="553"/>
      <c r="AY42" s="553"/>
      <c r="AZ42" s="553"/>
      <c r="BA42" s="7"/>
    </row>
    <row r="43" spans="1:53" ht="17.25" customHeight="1" x14ac:dyDescent="0.15">
      <c r="A43" s="592"/>
      <c r="B43" s="591"/>
      <c r="C43" s="384" t="s">
        <v>38</v>
      </c>
      <c r="D43" s="383"/>
      <c r="E43" s="383"/>
      <c r="F43" s="453"/>
      <c r="G43" s="583" t="s">
        <v>336</v>
      </c>
      <c r="H43" s="584"/>
      <c r="I43" s="584"/>
      <c r="J43" s="584"/>
      <c r="K43" s="584"/>
      <c r="L43" s="584"/>
      <c r="M43" s="584"/>
      <c r="N43" s="584"/>
      <c r="O43" s="584"/>
      <c r="P43" s="584"/>
      <c r="Q43" s="585"/>
      <c r="R43" s="7"/>
      <c r="S43" s="404">
        <v>3403</v>
      </c>
      <c r="T43" s="404"/>
      <c r="U43" s="404"/>
      <c r="V43" s="404"/>
      <c r="W43" s="92"/>
      <c r="X43" s="92"/>
      <c r="Y43" s="404" t="s">
        <v>424</v>
      </c>
      <c r="Z43" s="404"/>
      <c r="AA43" s="404"/>
      <c r="AB43" s="404"/>
      <c r="AC43" s="7"/>
      <c r="AD43" s="7"/>
      <c r="AE43" s="404">
        <v>2921</v>
      </c>
      <c r="AF43" s="404"/>
      <c r="AG43" s="404"/>
      <c r="AH43" s="404"/>
      <c r="AI43" s="92"/>
      <c r="AJ43" s="92"/>
      <c r="AK43" s="404" t="s">
        <v>424</v>
      </c>
      <c r="AL43" s="404"/>
      <c r="AM43" s="404"/>
      <c r="AN43" s="404"/>
      <c r="AO43" s="7"/>
      <c r="AP43" s="7"/>
      <c r="AQ43" s="553">
        <v>2459</v>
      </c>
      <c r="AR43" s="553"/>
      <c r="AS43" s="553"/>
      <c r="AT43" s="553"/>
      <c r="AU43" s="219"/>
      <c r="AV43" s="219"/>
      <c r="AW43" s="553" t="s">
        <v>424</v>
      </c>
      <c r="AX43" s="553"/>
      <c r="AY43" s="553"/>
      <c r="AZ43" s="553"/>
      <c r="BA43" s="7"/>
    </row>
    <row r="44" spans="1:53" ht="17.25" customHeight="1" x14ac:dyDescent="0.15">
      <c r="A44" s="592"/>
      <c r="B44" s="591"/>
      <c r="C44" s="494" t="s">
        <v>241</v>
      </c>
      <c r="D44" s="471"/>
      <c r="E44" s="471"/>
      <c r="F44" s="472"/>
      <c r="G44" s="504" t="s">
        <v>215</v>
      </c>
      <c r="H44" s="505"/>
      <c r="I44" s="505"/>
      <c r="J44" s="505"/>
      <c r="K44" s="505"/>
      <c r="L44" s="505"/>
      <c r="M44" s="505"/>
      <c r="N44" s="505"/>
      <c r="O44" s="505"/>
      <c r="P44" s="505"/>
      <c r="Q44" s="413"/>
      <c r="R44" s="7"/>
      <c r="S44" s="404">
        <v>907</v>
      </c>
      <c r="T44" s="404"/>
      <c r="U44" s="404"/>
      <c r="V44" s="404"/>
      <c r="W44" s="7"/>
      <c r="X44" s="7"/>
      <c r="Y44" s="404" t="s">
        <v>424</v>
      </c>
      <c r="Z44" s="404"/>
      <c r="AA44" s="404"/>
      <c r="AB44" s="404"/>
      <c r="AC44" s="7"/>
      <c r="AD44" s="7"/>
      <c r="AE44" s="404">
        <v>1064</v>
      </c>
      <c r="AF44" s="404"/>
      <c r="AG44" s="404"/>
      <c r="AH44" s="404"/>
      <c r="AI44" s="7"/>
      <c r="AJ44" s="7"/>
      <c r="AK44" s="404" t="s">
        <v>424</v>
      </c>
      <c r="AL44" s="404"/>
      <c r="AM44" s="404"/>
      <c r="AN44" s="404"/>
      <c r="AO44" s="7"/>
      <c r="AP44" s="7"/>
      <c r="AQ44" s="553">
        <v>1038</v>
      </c>
      <c r="AR44" s="553"/>
      <c r="AS44" s="553"/>
      <c r="AT44" s="553"/>
      <c r="AU44" s="126"/>
      <c r="AV44" s="126"/>
      <c r="AW44" s="553" t="s">
        <v>424</v>
      </c>
      <c r="AX44" s="553"/>
      <c r="AY44" s="553"/>
      <c r="AZ44" s="553"/>
      <c r="BA44" s="7"/>
    </row>
    <row r="45" spans="1:53" ht="17.25" customHeight="1" x14ac:dyDescent="0.15">
      <c r="A45" s="590" t="s">
        <v>345</v>
      </c>
      <c r="B45" s="591"/>
      <c r="C45" s="79"/>
      <c r="D45" s="79"/>
      <c r="E45" s="79"/>
      <c r="F45" s="79"/>
      <c r="G45" s="505" t="s">
        <v>335</v>
      </c>
      <c r="H45" s="581"/>
      <c r="I45" s="581"/>
      <c r="J45" s="581"/>
      <c r="K45" s="581"/>
      <c r="L45" s="581"/>
      <c r="M45" s="581"/>
      <c r="N45" s="581"/>
      <c r="O45" s="581"/>
      <c r="P45" s="581"/>
      <c r="Q45" s="582"/>
      <c r="R45" s="7"/>
      <c r="S45" s="404">
        <v>5715</v>
      </c>
      <c r="T45" s="404"/>
      <c r="U45" s="404"/>
      <c r="V45" s="404"/>
      <c r="W45" s="7"/>
      <c r="X45" s="7"/>
      <c r="Y45" s="404" t="s">
        <v>424</v>
      </c>
      <c r="Z45" s="404"/>
      <c r="AA45" s="404"/>
      <c r="AB45" s="404"/>
      <c r="AC45" s="7"/>
      <c r="AD45" s="7"/>
      <c r="AE45" s="404">
        <v>4074</v>
      </c>
      <c r="AF45" s="404"/>
      <c r="AG45" s="404"/>
      <c r="AH45" s="404"/>
      <c r="AI45" s="7"/>
      <c r="AJ45" s="7"/>
      <c r="AK45" s="404" t="s">
        <v>424</v>
      </c>
      <c r="AL45" s="404"/>
      <c r="AM45" s="404"/>
      <c r="AN45" s="404"/>
      <c r="AO45" s="7"/>
      <c r="AP45" s="7"/>
      <c r="AQ45" s="553">
        <v>3788</v>
      </c>
      <c r="AR45" s="553"/>
      <c r="AS45" s="553"/>
      <c r="AT45" s="553"/>
      <c r="AU45" s="126"/>
      <c r="AV45" s="126"/>
      <c r="AW45" s="553" t="s">
        <v>424</v>
      </c>
      <c r="AX45" s="553"/>
      <c r="AY45" s="553"/>
      <c r="AZ45" s="553"/>
      <c r="BA45" s="7"/>
    </row>
    <row r="46" spans="1:53" ht="17.25" customHeight="1" x14ac:dyDescent="0.15">
      <c r="A46" s="592"/>
      <c r="B46" s="591"/>
      <c r="C46" s="587" t="s">
        <v>112</v>
      </c>
      <c r="D46" s="531"/>
      <c r="E46" s="531"/>
      <c r="F46" s="532"/>
      <c r="G46" s="505" t="s">
        <v>346</v>
      </c>
      <c r="H46" s="505"/>
      <c r="I46" s="505"/>
      <c r="J46" s="505"/>
      <c r="K46" s="505"/>
      <c r="L46" s="505"/>
      <c r="M46" s="505"/>
      <c r="N46" s="505"/>
      <c r="O46" s="505"/>
      <c r="P46" s="505"/>
      <c r="Q46" s="413"/>
      <c r="R46" s="7"/>
      <c r="S46" s="404">
        <v>1414</v>
      </c>
      <c r="T46" s="404"/>
      <c r="U46" s="404"/>
      <c r="V46" s="404"/>
      <c r="W46" s="7"/>
      <c r="X46" s="7"/>
      <c r="Y46" s="404" t="s">
        <v>424</v>
      </c>
      <c r="Z46" s="404"/>
      <c r="AA46" s="404"/>
      <c r="AB46" s="404"/>
      <c r="AC46" s="7"/>
      <c r="AD46" s="7"/>
      <c r="AE46" s="404">
        <v>1068</v>
      </c>
      <c r="AF46" s="404"/>
      <c r="AG46" s="404"/>
      <c r="AH46" s="404"/>
      <c r="AI46" s="7"/>
      <c r="AJ46" s="7"/>
      <c r="AK46" s="404" t="s">
        <v>424</v>
      </c>
      <c r="AL46" s="404"/>
      <c r="AM46" s="404"/>
      <c r="AN46" s="404"/>
      <c r="AO46" s="7"/>
      <c r="AP46" s="7"/>
      <c r="AQ46" s="553">
        <v>850</v>
      </c>
      <c r="AR46" s="553"/>
      <c r="AS46" s="553"/>
      <c r="AT46" s="553"/>
      <c r="AU46" s="126"/>
      <c r="AV46" s="126"/>
      <c r="AW46" s="553" t="s">
        <v>424</v>
      </c>
      <c r="AX46" s="553"/>
      <c r="AY46" s="553"/>
      <c r="AZ46" s="553"/>
      <c r="BA46" s="7"/>
    </row>
    <row r="47" spans="1:53" ht="17.25" customHeight="1" x14ac:dyDescent="0.15">
      <c r="A47" s="592"/>
      <c r="B47" s="591"/>
      <c r="C47" s="586" t="s">
        <v>339</v>
      </c>
      <c r="D47" s="471"/>
      <c r="E47" s="471"/>
      <c r="F47" s="472"/>
      <c r="G47" s="504" t="s">
        <v>215</v>
      </c>
      <c r="H47" s="505"/>
      <c r="I47" s="505"/>
      <c r="J47" s="505"/>
      <c r="K47" s="505"/>
      <c r="L47" s="505"/>
      <c r="M47" s="505"/>
      <c r="N47" s="505"/>
      <c r="O47" s="505"/>
      <c r="P47" s="505"/>
      <c r="Q47" s="413"/>
      <c r="R47" s="7"/>
      <c r="S47" s="404">
        <v>2460</v>
      </c>
      <c r="T47" s="404"/>
      <c r="U47" s="404"/>
      <c r="V47" s="404"/>
      <c r="W47" s="7"/>
      <c r="X47" s="7"/>
      <c r="Y47" s="404" t="s">
        <v>424</v>
      </c>
      <c r="Z47" s="404"/>
      <c r="AA47" s="404"/>
      <c r="AB47" s="404"/>
      <c r="AC47" s="7"/>
      <c r="AD47" s="7"/>
      <c r="AE47" s="404">
        <v>1544</v>
      </c>
      <c r="AF47" s="404"/>
      <c r="AG47" s="404"/>
      <c r="AH47" s="404"/>
      <c r="AI47" s="7"/>
      <c r="AJ47" s="7"/>
      <c r="AK47" s="404" t="s">
        <v>424</v>
      </c>
      <c r="AL47" s="404"/>
      <c r="AM47" s="404"/>
      <c r="AN47" s="404"/>
      <c r="AO47" s="7"/>
      <c r="AP47" s="7"/>
      <c r="AQ47" s="553">
        <v>1417</v>
      </c>
      <c r="AR47" s="553"/>
      <c r="AS47" s="553"/>
      <c r="AT47" s="553"/>
      <c r="AU47" s="126"/>
      <c r="AV47" s="126"/>
      <c r="AW47" s="553" t="s">
        <v>424</v>
      </c>
      <c r="AX47" s="553"/>
      <c r="AY47" s="553"/>
      <c r="AZ47" s="553"/>
      <c r="BA47" s="7"/>
    </row>
    <row r="48" spans="1:53" ht="17.25" customHeight="1" x14ac:dyDescent="0.15">
      <c r="A48" s="592"/>
      <c r="B48" s="591"/>
      <c r="C48" s="587" t="s">
        <v>280</v>
      </c>
      <c r="D48" s="531"/>
      <c r="E48" s="531"/>
      <c r="F48" s="532"/>
      <c r="G48" s="505" t="s">
        <v>346</v>
      </c>
      <c r="H48" s="505"/>
      <c r="I48" s="505"/>
      <c r="J48" s="505"/>
      <c r="K48" s="505"/>
      <c r="L48" s="505"/>
      <c r="M48" s="505"/>
      <c r="N48" s="505"/>
      <c r="O48" s="505"/>
      <c r="P48" s="505"/>
      <c r="Q48" s="413"/>
      <c r="R48" s="7"/>
      <c r="S48" s="404">
        <v>607</v>
      </c>
      <c r="T48" s="404"/>
      <c r="U48" s="404"/>
      <c r="V48" s="404"/>
      <c r="W48" s="7"/>
      <c r="X48" s="7"/>
      <c r="Y48" s="404" t="s">
        <v>424</v>
      </c>
      <c r="Z48" s="404"/>
      <c r="AA48" s="404"/>
      <c r="AB48" s="404"/>
      <c r="AC48" s="7"/>
      <c r="AD48" s="7"/>
      <c r="AE48" s="404">
        <v>534</v>
      </c>
      <c r="AF48" s="404"/>
      <c r="AG48" s="404"/>
      <c r="AH48" s="404"/>
      <c r="AI48" s="7"/>
      <c r="AJ48" s="7"/>
      <c r="AK48" s="404" t="s">
        <v>424</v>
      </c>
      <c r="AL48" s="404"/>
      <c r="AM48" s="404"/>
      <c r="AN48" s="404"/>
      <c r="AO48" s="7"/>
      <c r="AP48" s="7"/>
      <c r="AQ48" s="553">
        <v>621</v>
      </c>
      <c r="AR48" s="553"/>
      <c r="AS48" s="553"/>
      <c r="AT48" s="553"/>
      <c r="AU48" s="126"/>
      <c r="AV48" s="126"/>
      <c r="AW48" s="553" t="s">
        <v>424</v>
      </c>
      <c r="AX48" s="553"/>
      <c r="AY48" s="553"/>
      <c r="AZ48" s="553"/>
      <c r="BA48" s="7"/>
    </row>
    <row r="49" spans="1:53" ht="17.25" customHeight="1" x14ac:dyDescent="0.15">
      <c r="A49" s="593"/>
      <c r="B49" s="594"/>
      <c r="C49" s="384" t="s">
        <v>241</v>
      </c>
      <c r="D49" s="383"/>
      <c r="E49" s="383"/>
      <c r="F49" s="453"/>
      <c r="G49" s="595" t="s">
        <v>215</v>
      </c>
      <c r="H49" s="595"/>
      <c r="I49" s="595"/>
      <c r="J49" s="595"/>
      <c r="K49" s="595"/>
      <c r="L49" s="595"/>
      <c r="M49" s="595"/>
      <c r="N49" s="595"/>
      <c r="O49" s="595"/>
      <c r="P49" s="595"/>
      <c r="Q49" s="596"/>
      <c r="R49" s="7"/>
      <c r="S49" s="404">
        <v>1234</v>
      </c>
      <c r="T49" s="404"/>
      <c r="U49" s="404"/>
      <c r="V49" s="404"/>
      <c r="W49" s="7"/>
      <c r="X49" s="7"/>
      <c r="Y49" s="404" t="s">
        <v>424</v>
      </c>
      <c r="Z49" s="404"/>
      <c r="AA49" s="404"/>
      <c r="AB49" s="404"/>
      <c r="AC49" s="7"/>
      <c r="AD49" s="7"/>
      <c r="AE49" s="404">
        <v>928</v>
      </c>
      <c r="AF49" s="404"/>
      <c r="AG49" s="404"/>
      <c r="AH49" s="404"/>
      <c r="AI49" s="7"/>
      <c r="AJ49" s="7"/>
      <c r="AK49" s="404" t="s">
        <v>424</v>
      </c>
      <c r="AL49" s="404"/>
      <c r="AM49" s="404"/>
      <c r="AN49" s="404"/>
      <c r="AO49" s="7"/>
      <c r="AP49" s="7"/>
      <c r="AQ49" s="553">
        <v>900</v>
      </c>
      <c r="AR49" s="553"/>
      <c r="AS49" s="553"/>
      <c r="AT49" s="553"/>
      <c r="AU49" s="126"/>
      <c r="AV49" s="126"/>
      <c r="AW49" s="553" t="s">
        <v>424</v>
      </c>
      <c r="AX49" s="553"/>
      <c r="AY49" s="553"/>
      <c r="AZ49" s="553"/>
      <c r="BA49" s="7"/>
    </row>
    <row r="50" spans="1:53" ht="4.5" customHeight="1" x14ac:dyDescent="0.15">
      <c r="A50" s="75"/>
      <c r="B50" s="75"/>
      <c r="C50" s="14"/>
      <c r="D50" s="9"/>
      <c r="E50" s="9"/>
      <c r="F50" s="3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7"/>
      <c r="R50" s="88"/>
      <c r="S50" s="89"/>
      <c r="T50" s="89"/>
      <c r="U50" s="89"/>
      <c r="V50" s="89"/>
      <c r="W50" s="88"/>
      <c r="X50" s="88"/>
      <c r="Y50" s="89"/>
      <c r="Z50" s="89"/>
      <c r="AA50" s="89"/>
      <c r="AB50" s="89"/>
      <c r="AC50" s="88"/>
      <c r="AD50" s="5"/>
      <c r="AE50" s="23"/>
      <c r="AF50" s="23"/>
      <c r="AG50" s="23"/>
      <c r="AH50" s="23"/>
      <c r="AI50" s="5"/>
      <c r="AJ50" s="5"/>
      <c r="AK50" s="23"/>
      <c r="AL50" s="23"/>
      <c r="AM50" s="23"/>
      <c r="AN50" s="23"/>
      <c r="AO50" s="5"/>
      <c r="AP50" s="88"/>
      <c r="AQ50" s="89"/>
      <c r="AR50" s="89"/>
      <c r="AS50" s="89"/>
      <c r="AT50" s="89"/>
      <c r="AU50" s="88"/>
      <c r="AV50" s="88"/>
      <c r="AW50" s="89"/>
      <c r="AX50" s="89"/>
      <c r="AY50" s="89"/>
      <c r="AZ50" s="89"/>
      <c r="BA50" s="88"/>
    </row>
    <row r="51" spans="1:53" ht="4.5" customHeight="1" x14ac:dyDescent="0.15">
      <c r="A51" s="70"/>
      <c r="B51" s="70"/>
      <c r="C51" s="8"/>
      <c r="D51" s="8"/>
      <c r="E51" s="8"/>
      <c r="F51" s="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"/>
      <c r="S51" s="22"/>
      <c r="T51" s="22"/>
      <c r="U51" s="22"/>
      <c r="V51" s="22"/>
      <c r="W51" s="7"/>
      <c r="X51" s="7"/>
      <c r="Y51" s="22"/>
      <c r="Z51" s="22"/>
      <c r="AA51" s="22"/>
      <c r="AB51" s="22"/>
      <c r="AC51" s="7"/>
      <c r="AD51" s="7"/>
      <c r="AE51" s="22"/>
      <c r="AF51" s="22"/>
      <c r="AG51" s="22"/>
      <c r="AH51" s="22"/>
      <c r="AI51" s="7"/>
      <c r="AJ51" s="7"/>
      <c r="AK51" s="22"/>
      <c r="AL51" s="22"/>
      <c r="AM51" s="22"/>
      <c r="AN51" s="22"/>
      <c r="AO51" s="7"/>
      <c r="AP51" s="7"/>
      <c r="AQ51" s="22"/>
      <c r="AR51" s="22"/>
      <c r="AS51" s="22"/>
      <c r="AT51" s="22"/>
      <c r="AU51" s="7"/>
      <c r="AV51" s="7"/>
      <c r="AW51" s="22"/>
      <c r="AX51" s="22"/>
      <c r="AY51" s="22"/>
      <c r="AZ51" s="22"/>
      <c r="BA51" s="7"/>
    </row>
    <row r="52" spans="1:53" ht="13.5" customHeight="1" x14ac:dyDescent="0.15">
      <c r="A52" s="2" t="s">
        <v>348</v>
      </c>
      <c r="AN52" s="387" t="s">
        <v>287</v>
      </c>
      <c r="AO52" s="387"/>
      <c r="AP52" s="387"/>
      <c r="AQ52" s="387"/>
      <c r="AR52" s="387"/>
      <c r="AS52" s="387"/>
      <c r="AT52" s="387"/>
      <c r="AU52" s="387"/>
      <c r="AV52" s="387"/>
      <c r="AW52" s="387"/>
      <c r="AX52" s="387"/>
      <c r="AY52" s="387"/>
      <c r="AZ52" s="387"/>
      <c r="BA52" s="387"/>
    </row>
  </sheetData>
  <mergeCells count="245">
    <mergeCell ref="AN52:BA52"/>
    <mergeCell ref="A27:Q28"/>
    <mergeCell ref="C32:F33"/>
    <mergeCell ref="C39:F40"/>
    <mergeCell ref="A45:B49"/>
    <mergeCell ref="A31:B37"/>
    <mergeCell ref="A38:B44"/>
    <mergeCell ref="C48:F48"/>
    <mergeCell ref="G48:Q48"/>
    <mergeCell ref="S48:V48"/>
    <mergeCell ref="Y48:AB48"/>
    <mergeCell ref="AE48:AH48"/>
    <mergeCell ref="AK48:AN48"/>
    <mergeCell ref="AQ48:AT48"/>
    <mergeCell ref="AW48:AZ48"/>
    <mergeCell ref="C49:F49"/>
    <mergeCell ref="G49:Q49"/>
    <mergeCell ref="S49:V49"/>
    <mergeCell ref="Y49:AB49"/>
    <mergeCell ref="AE49:AH49"/>
    <mergeCell ref="AK49:AN49"/>
    <mergeCell ref="AQ49:AT49"/>
    <mergeCell ref="AW49:AZ49"/>
    <mergeCell ref="C46:F46"/>
    <mergeCell ref="G46:Q46"/>
    <mergeCell ref="S46:V46"/>
    <mergeCell ref="Y46:AB46"/>
    <mergeCell ref="AE46:AH46"/>
    <mergeCell ref="AK46:AN46"/>
    <mergeCell ref="AQ46:AT46"/>
    <mergeCell ref="AW46:AZ46"/>
    <mergeCell ref="C47:F47"/>
    <mergeCell ref="G47:Q47"/>
    <mergeCell ref="S47:V47"/>
    <mergeCell ref="Y47:AB47"/>
    <mergeCell ref="AE47:AH47"/>
    <mergeCell ref="AK47:AN47"/>
    <mergeCell ref="AQ47:AT47"/>
    <mergeCell ref="AW47:AZ47"/>
    <mergeCell ref="C44:F44"/>
    <mergeCell ref="G44:Q44"/>
    <mergeCell ref="S44:V44"/>
    <mergeCell ref="Y44:AB44"/>
    <mergeCell ref="AE44:AH44"/>
    <mergeCell ref="AK44:AN44"/>
    <mergeCell ref="AQ44:AT44"/>
    <mergeCell ref="AW44:AZ44"/>
    <mergeCell ref="G45:Q45"/>
    <mergeCell ref="S45:V45"/>
    <mergeCell ref="Y45:AB45"/>
    <mergeCell ref="AE45:AH45"/>
    <mergeCell ref="AK45:AN45"/>
    <mergeCell ref="AQ45:AT45"/>
    <mergeCell ref="AW45:AZ45"/>
    <mergeCell ref="C42:F42"/>
    <mergeCell ref="G42:Q42"/>
    <mergeCell ref="S42:V42"/>
    <mergeCell ref="Y42:AB42"/>
    <mergeCell ref="AE42:AH42"/>
    <mergeCell ref="AK42:AN42"/>
    <mergeCell ref="AQ42:AT42"/>
    <mergeCell ref="AW42:AZ42"/>
    <mergeCell ref="C43:F43"/>
    <mergeCell ref="G43:Q43"/>
    <mergeCell ref="S43:V43"/>
    <mergeCell ref="Y43:AB43"/>
    <mergeCell ref="AE43:AH43"/>
    <mergeCell ref="AK43:AN43"/>
    <mergeCell ref="AQ43:AT43"/>
    <mergeCell ref="AW43:AZ43"/>
    <mergeCell ref="G40:Q40"/>
    <mergeCell ref="S40:V40"/>
    <mergeCell ref="Y40:AB40"/>
    <mergeCell ref="AE40:AH40"/>
    <mergeCell ref="AK40:AN40"/>
    <mergeCell ref="AQ40:AT40"/>
    <mergeCell ref="AW40:AZ40"/>
    <mergeCell ref="C41:F41"/>
    <mergeCell ref="G41:Q41"/>
    <mergeCell ref="S41:V41"/>
    <mergeCell ref="Y41:AB41"/>
    <mergeCell ref="AE41:AH41"/>
    <mergeCell ref="AK41:AN41"/>
    <mergeCell ref="AQ41:AT41"/>
    <mergeCell ref="AW41:AZ41"/>
    <mergeCell ref="G38:Q38"/>
    <mergeCell ref="S38:V38"/>
    <mergeCell ref="Y38:AB38"/>
    <mergeCell ref="AE38:AH38"/>
    <mergeCell ref="AK38:AN38"/>
    <mergeCell ref="AQ38:AT38"/>
    <mergeCell ref="AW38:AZ38"/>
    <mergeCell ref="G39:Q39"/>
    <mergeCell ref="S39:V39"/>
    <mergeCell ref="Y39:AB39"/>
    <mergeCell ref="AE39:AH39"/>
    <mergeCell ref="AK39:AN39"/>
    <mergeCell ref="AQ39:AT39"/>
    <mergeCell ref="AW39:AZ39"/>
    <mergeCell ref="C36:F36"/>
    <mergeCell ref="G36:Q36"/>
    <mergeCell ref="S36:V36"/>
    <mergeCell ref="Y36:AB36"/>
    <mergeCell ref="AE36:AH36"/>
    <mergeCell ref="AK36:AN36"/>
    <mergeCell ref="AQ36:AT36"/>
    <mergeCell ref="AW36:AZ36"/>
    <mergeCell ref="C37:F37"/>
    <mergeCell ref="G37:Q37"/>
    <mergeCell ref="S37:V37"/>
    <mergeCell ref="Y37:AB37"/>
    <mergeCell ref="AE37:AH37"/>
    <mergeCell ref="AK37:AN37"/>
    <mergeCell ref="AQ37:AT37"/>
    <mergeCell ref="AW37:AZ37"/>
    <mergeCell ref="C34:F34"/>
    <mergeCell ref="G34:Q34"/>
    <mergeCell ref="S34:V34"/>
    <mergeCell ref="Y34:AB34"/>
    <mergeCell ref="AE34:AH34"/>
    <mergeCell ref="AK34:AN34"/>
    <mergeCell ref="AQ34:AT34"/>
    <mergeCell ref="AW34:AZ34"/>
    <mergeCell ref="C35:F35"/>
    <mergeCell ref="G35:Q35"/>
    <mergeCell ref="S35:V35"/>
    <mergeCell ref="Y35:AB35"/>
    <mergeCell ref="AE35:AH35"/>
    <mergeCell ref="AK35:AN35"/>
    <mergeCell ref="AQ35:AT35"/>
    <mergeCell ref="AW35:AZ35"/>
    <mergeCell ref="BB31:BE31"/>
    <mergeCell ref="G32:Q32"/>
    <mergeCell ref="S32:V32"/>
    <mergeCell ref="Y32:AB32"/>
    <mergeCell ref="AE32:AH32"/>
    <mergeCell ref="AK32:AN32"/>
    <mergeCell ref="AQ32:AT32"/>
    <mergeCell ref="AW32:AZ32"/>
    <mergeCell ref="G33:Q33"/>
    <mergeCell ref="S33:V33"/>
    <mergeCell ref="Y33:AB33"/>
    <mergeCell ref="AE33:AH33"/>
    <mergeCell ref="AK33:AN33"/>
    <mergeCell ref="AQ33:AT33"/>
    <mergeCell ref="AW33:AZ33"/>
    <mergeCell ref="B30:P30"/>
    <mergeCell ref="S30:V30"/>
    <mergeCell ref="Y30:AB30"/>
    <mergeCell ref="AE30:AH30"/>
    <mergeCell ref="AK30:AN30"/>
    <mergeCell ref="AQ30:AT30"/>
    <mergeCell ref="AW30:AZ30"/>
    <mergeCell ref="G31:Q31"/>
    <mergeCell ref="S31:V31"/>
    <mergeCell ref="Y31:AB31"/>
    <mergeCell ref="AE31:AH31"/>
    <mergeCell ref="AK31:AN31"/>
    <mergeCell ref="AQ31:AT31"/>
    <mergeCell ref="AW31:AZ31"/>
    <mergeCell ref="AP20:BA20"/>
    <mergeCell ref="AS21:BA21"/>
    <mergeCell ref="AW25:BA25"/>
    <mergeCell ref="R27:AC27"/>
    <mergeCell ref="AD27:AO27"/>
    <mergeCell ref="AP27:BA27"/>
    <mergeCell ref="R28:W28"/>
    <mergeCell ref="X28:AC28"/>
    <mergeCell ref="AD28:AI28"/>
    <mergeCell ref="AJ28:AO28"/>
    <mergeCell ref="AP28:AU28"/>
    <mergeCell ref="AV28:BA28"/>
    <mergeCell ref="B16:P16"/>
    <mergeCell ref="S16:V16"/>
    <mergeCell ref="Z16:AC16"/>
    <mergeCell ref="AG16:AJ16"/>
    <mergeCell ref="AN16:AQ16"/>
    <mergeCell ref="AU16:AX16"/>
    <mergeCell ref="B17:P17"/>
    <mergeCell ref="S17:V17"/>
    <mergeCell ref="Z17:AC17"/>
    <mergeCell ref="AG17:AJ17"/>
    <mergeCell ref="AN17:AQ17"/>
    <mergeCell ref="AU17:AX17"/>
    <mergeCell ref="B14:P14"/>
    <mergeCell ref="S14:V14"/>
    <mergeCell ref="Z14:AC14"/>
    <mergeCell ref="AG14:AJ14"/>
    <mergeCell ref="AN14:AQ14"/>
    <mergeCell ref="AU14:AX14"/>
    <mergeCell ref="B15:P15"/>
    <mergeCell ref="S15:V15"/>
    <mergeCell ref="Z15:AC15"/>
    <mergeCell ref="AG15:AJ15"/>
    <mergeCell ref="AN15:AQ15"/>
    <mergeCell ref="AU15:AX15"/>
    <mergeCell ref="B12:P12"/>
    <mergeCell ref="S12:V12"/>
    <mergeCell ref="Z12:AC12"/>
    <mergeCell ref="AG12:AJ12"/>
    <mergeCell ref="AN12:AQ12"/>
    <mergeCell ref="AU12:AX12"/>
    <mergeCell ref="B13:P13"/>
    <mergeCell ref="S13:V13"/>
    <mergeCell ref="Z13:AC13"/>
    <mergeCell ref="AG13:AJ13"/>
    <mergeCell ref="AN13:AQ13"/>
    <mergeCell ref="AU13:AX13"/>
    <mergeCell ref="F10:P10"/>
    <mergeCell ref="S10:V10"/>
    <mergeCell ref="Z10:AC10"/>
    <mergeCell ref="AG10:AJ10"/>
    <mergeCell ref="AN10:AQ10"/>
    <mergeCell ref="AU10:AX10"/>
    <mergeCell ref="F11:P11"/>
    <mergeCell ref="S11:V11"/>
    <mergeCell ref="Z11:AC11"/>
    <mergeCell ref="AG11:AJ11"/>
    <mergeCell ref="AN11:AQ11"/>
    <mergeCell ref="AU11:AX11"/>
    <mergeCell ref="B8:P8"/>
    <mergeCell ref="S8:V8"/>
    <mergeCell ref="Z8:AC8"/>
    <mergeCell ref="AG8:AJ8"/>
    <mergeCell ref="AN8:AQ8"/>
    <mergeCell ref="AU8:AX8"/>
    <mergeCell ref="F9:P9"/>
    <mergeCell ref="S9:V9"/>
    <mergeCell ref="Z9:AC9"/>
    <mergeCell ref="AG9:AJ9"/>
    <mergeCell ref="AN9:AQ9"/>
    <mergeCell ref="AU9:AX9"/>
    <mergeCell ref="AV2:BA2"/>
    <mergeCell ref="A4:Q4"/>
    <mergeCell ref="R4:X4"/>
    <mergeCell ref="Y4:AE4"/>
    <mergeCell ref="AF4:AL4"/>
    <mergeCell ref="AM4:AS4"/>
    <mergeCell ref="AT4:AZ4"/>
    <mergeCell ref="B6:P6"/>
    <mergeCell ref="S6:V6"/>
    <mergeCell ref="Z6:AC6"/>
    <mergeCell ref="AG6:AJ6"/>
    <mergeCell ref="AN6:AQ6"/>
    <mergeCell ref="AU6:AX6"/>
  </mergeCells>
  <phoneticPr fontId="19"/>
  <pageMargins left="0.78740157480314965" right="0.78740157480314965" top="0.78740157480314965" bottom="0.78740157480314965" header="0.51181102362204722" footer="0.51181102362204722"/>
  <pageSetup paperSize="9" scale="94" orientation="portrait" r:id="rId1"/>
  <headerFooter alignWithMargins="0"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10</vt:i4>
      </vt:variant>
    </vt:vector>
  </HeadingPairs>
  <TitlesOfParts>
    <vt:vector size="27" baseType="lpstr">
      <vt:lpstr>14</vt:lpstr>
      <vt:lpstr>120</vt:lpstr>
      <vt:lpstr>121</vt:lpstr>
      <vt:lpstr>122</vt:lpstr>
      <vt:lpstr>123</vt:lpstr>
      <vt:lpstr>124</vt:lpstr>
      <vt:lpstr>125</vt:lpstr>
      <vt:lpstr>126</vt:lpstr>
      <vt:lpstr>127</vt:lpstr>
      <vt:lpstr>128</vt:lpstr>
      <vt:lpstr>129</vt:lpstr>
      <vt:lpstr>130</vt:lpstr>
      <vt:lpstr>131</vt:lpstr>
      <vt:lpstr>132</vt:lpstr>
      <vt:lpstr>133</vt:lpstr>
      <vt:lpstr>134</vt:lpstr>
      <vt:lpstr>135,136</vt:lpstr>
      <vt:lpstr>'122'!Print_Area</vt:lpstr>
      <vt:lpstr>'123'!Print_Area</vt:lpstr>
      <vt:lpstr>'125'!Print_Area</vt:lpstr>
      <vt:lpstr>'127'!Print_Area</vt:lpstr>
      <vt:lpstr>'128'!Print_Area</vt:lpstr>
      <vt:lpstr>'129'!Print_Area</vt:lpstr>
      <vt:lpstr>'132'!Print_Area</vt:lpstr>
      <vt:lpstr>'133'!Print_Area</vt:lpstr>
      <vt:lpstr>'135,136'!Print_Area</vt:lpstr>
      <vt:lpstr>'14'!Print_Area</vt:lpstr>
    </vt:vector>
  </TitlesOfParts>
  <Company>鴻巣市総務部情報管理課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酒田　裕統</cp:lastModifiedBy>
  <cp:lastPrinted>2024-12-04T00:38:47Z</cp:lastPrinted>
  <dcterms:created xsi:type="dcterms:W3CDTF">2001-07-17T02:30:54Z</dcterms:created>
  <dcterms:modified xsi:type="dcterms:W3CDTF">2024-12-04T00:39:39Z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2024-09-03T00:40:25Z</vt:filetime>
  </property>
</Properties>
</file>