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083016\Desktop\オープンデータ申請用\"/>
    </mc:Choice>
  </mc:AlternateContent>
  <xr:revisionPtr revIDLastSave="0" documentId="13_ncr:1_{B15BFF0E-D982-4FA7-85B7-E8D1BFC80C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目次" sheetId="614" r:id="rId1"/>
    <sheet name="4-1" sheetId="581" r:id="rId2"/>
    <sheet name="4-2" sheetId="582" r:id="rId3"/>
    <sheet name="4-3" sheetId="583" r:id="rId4"/>
    <sheet name="4-4" sheetId="584" r:id="rId5"/>
    <sheet name="4-5" sheetId="585" r:id="rId6"/>
    <sheet name="4-6" sheetId="586" r:id="rId7"/>
    <sheet name="4-7(1)" sheetId="587" r:id="rId8"/>
    <sheet name="4-7(2)" sheetId="588" r:id="rId9"/>
    <sheet name="4-8" sheetId="589" r:id="rId10"/>
    <sheet name="4-9" sheetId="590" r:id="rId11"/>
    <sheet name="4-10" sheetId="591" r:id="rId12"/>
    <sheet name="4-11" sheetId="592" r:id="rId13"/>
    <sheet name="4-12" sheetId="593" r:id="rId14"/>
    <sheet name="4-13" sheetId="594" r:id="rId15"/>
    <sheet name="4-14" sheetId="595" r:id="rId16"/>
    <sheet name="4-15" sheetId="596" r:id="rId17"/>
    <sheet name="4-16" sheetId="597" r:id="rId18"/>
    <sheet name="4-17" sheetId="598" r:id="rId19"/>
    <sheet name="4-18" sheetId="599" r:id="rId20"/>
    <sheet name="4-19" sheetId="600" r:id="rId21"/>
    <sheet name="4-20" sheetId="601" r:id="rId22"/>
    <sheet name="4-21" sheetId="602" r:id="rId23"/>
    <sheet name="4-22" sheetId="603" r:id="rId24"/>
    <sheet name="4-23" sheetId="604" r:id="rId25"/>
    <sheet name="4-24(1)" sheetId="605" r:id="rId26"/>
    <sheet name="4-24(2)" sheetId="606" r:id="rId27"/>
    <sheet name="4-25" sheetId="607" r:id="rId28"/>
    <sheet name="4-26" sheetId="608" r:id="rId29"/>
    <sheet name="4-27" sheetId="609" r:id="rId30"/>
    <sheet name="4-28" sheetId="610" r:id="rId31"/>
    <sheet name="4-29" sheetId="611" r:id="rId32"/>
    <sheet name="4-30" sheetId="612" r:id="rId33"/>
    <sheet name="4-31" sheetId="613" r:id="rId34"/>
  </sheets>
  <definedNames>
    <definedName name="_xlnm._FilterDatabase" localSheetId="1" hidden="1">'4-1'!$A$7:$C$12</definedName>
    <definedName name="_xlnm._FilterDatabase" localSheetId="5" hidden="1">'4-5'!$A$22:$A$25</definedName>
    <definedName name="_xlnm.Print_Area" localSheetId="11">'4-10'!$A$3:$R$24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612" l="1"/>
  <c r="F8" i="612"/>
  <c r="E33" i="611"/>
  <c r="D33" i="611"/>
  <c r="C33" i="611"/>
  <c r="E32" i="611"/>
  <c r="D32" i="611"/>
  <c r="C32" i="611"/>
  <c r="E20" i="610"/>
  <c r="D20" i="610"/>
  <c r="C20" i="610"/>
  <c r="H84" i="608"/>
  <c r="G84" i="608"/>
  <c r="F84" i="608"/>
  <c r="E84" i="608"/>
  <c r="D84" i="608"/>
  <c r="C84" i="608"/>
  <c r="I83" i="608"/>
  <c r="I82" i="608"/>
  <c r="I81" i="608"/>
  <c r="I80" i="608"/>
  <c r="I79" i="608"/>
  <c r="I78" i="608"/>
  <c r="I77" i="608"/>
  <c r="I76" i="608"/>
  <c r="I75" i="608"/>
  <c r="I74" i="608"/>
  <c r="I73" i="608"/>
  <c r="I72" i="608"/>
  <c r="I71" i="608"/>
  <c r="I70" i="608"/>
  <c r="I69" i="608"/>
  <c r="I68" i="608"/>
  <c r="I67" i="608"/>
  <c r="I66" i="608"/>
  <c r="I65" i="608"/>
  <c r="I64" i="608"/>
  <c r="I63" i="608"/>
  <c r="I62" i="608"/>
  <c r="I61" i="608"/>
  <c r="I60" i="608"/>
  <c r="I59" i="608"/>
  <c r="I58" i="608"/>
  <c r="I57" i="608"/>
  <c r="I56" i="608"/>
  <c r="I55" i="608"/>
  <c r="I54" i="608"/>
  <c r="I53" i="608"/>
  <c r="I52" i="608"/>
  <c r="I51" i="608"/>
  <c r="I50" i="608"/>
  <c r="I49" i="608"/>
  <c r="I48" i="608"/>
  <c r="I47" i="608"/>
  <c r="I46" i="608"/>
  <c r="I45" i="608"/>
  <c r="I44" i="608"/>
  <c r="I43" i="608"/>
  <c r="I42" i="608"/>
  <c r="I41" i="608"/>
  <c r="I40" i="608"/>
  <c r="I39" i="608"/>
  <c r="I38" i="608"/>
  <c r="I37" i="608"/>
  <c r="I36" i="608"/>
  <c r="I35" i="608"/>
  <c r="I34" i="608"/>
  <c r="I33" i="608"/>
  <c r="I32" i="608"/>
  <c r="I31" i="608"/>
  <c r="I30" i="608"/>
  <c r="I29" i="608"/>
  <c r="I28" i="608"/>
  <c r="I27" i="608"/>
  <c r="I26" i="608"/>
  <c r="I25" i="608"/>
  <c r="I24" i="608"/>
  <c r="I23" i="608"/>
  <c r="I22" i="608"/>
  <c r="I21" i="608"/>
  <c r="I20" i="608"/>
  <c r="I19" i="608"/>
  <c r="I18" i="608"/>
  <c r="I17" i="608"/>
  <c r="I16" i="608"/>
  <c r="I15" i="608"/>
  <c r="I14" i="608"/>
  <c r="I13" i="608"/>
  <c r="I12" i="608"/>
  <c r="I11" i="608"/>
  <c r="I10" i="608"/>
  <c r="I9" i="608"/>
  <c r="I8" i="608"/>
  <c r="I7" i="608"/>
  <c r="B10" i="605"/>
  <c r="B9" i="605"/>
  <c r="B8" i="605"/>
  <c r="B18" i="604"/>
  <c r="B17" i="604"/>
  <c r="B16" i="604"/>
  <c r="B15" i="604"/>
  <c r="B14" i="604"/>
  <c r="B13" i="604"/>
  <c r="B11" i="604"/>
  <c r="B10" i="604"/>
  <c r="F10" i="603"/>
  <c r="F9" i="603"/>
  <c r="C9" i="603"/>
  <c r="B9" i="603"/>
  <c r="F6" i="600"/>
  <c r="E6" i="600"/>
  <c r="D6" i="600"/>
  <c r="C6" i="600"/>
  <c r="F23" i="596"/>
  <c r="E23" i="596"/>
  <c r="D23" i="596"/>
  <c r="F22" i="596"/>
  <c r="E22" i="596"/>
  <c r="D22" i="596"/>
  <c r="F20" i="596"/>
  <c r="E20" i="596"/>
  <c r="D20" i="596"/>
  <c r="S23" i="592"/>
  <c r="P23" i="592"/>
  <c r="M23" i="592"/>
  <c r="I23" i="592"/>
  <c r="F23" i="592"/>
  <c r="C23" i="592"/>
  <c r="S22" i="592"/>
  <c r="P22" i="592"/>
  <c r="M22" i="592"/>
  <c r="I22" i="592"/>
  <c r="F22" i="592"/>
  <c r="C22" i="592"/>
  <c r="P21" i="592"/>
  <c r="M21" i="592"/>
  <c r="I21" i="592"/>
  <c r="F21" i="592"/>
  <c r="C21" i="592"/>
  <c r="S20" i="592"/>
  <c r="P20" i="592"/>
  <c r="M20" i="592"/>
  <c r="I20" i="592"/>
  <c r="F20" i="592"/>
  <c r="C20" i="592"/>
  <c r="S19" i="592"/>
  <c r="P19" i="592"/>
  <c r="M19" i="592"/>
  <c r="I19" i="592"/>
  <c r="F19" i="592"/>
  <c r="C19" i="592"/>
  <c r="S18" i="592"/>
  <c r="P18" i="592"/>
  <c r="M18" i="592"/>
  <c r="I18" i="592"/>
  <c r="F18" i="592"/>
  <c r="C18" i="592"/>
  <c r="S17" i="592"/>
  <c r="P17" i="592"/>
  <c r="M17" i="592"/>
  <c r="I17" i="592"/>
  <c r="F17" i="592"/>
  <c r="C17" i="592"/>
  <c r="S16" i="592"/>
  <c r="P16" i="592"/>
  <c r="M16" i="592"/>
  <c r="I16" i="592"/>
  <c r="F16" i="592"/>
  <c r="C16" i="592"/>
  <c r="S15" i="592"/>
  <c r="P15" i="592"/>
  <c r="M15" i="592"/>
  <c r="I15" i="592"/>
  <c r="F15" i="592"/>
  <c r="C15" i="592"/>
  <c r="S14" i="592"/>
  <c r="P14" i="592"/>
  <c r="M14" i="592"/>
  <c r="I14" i="592"/>
  <c r="F14" i="592"/>
  <c r="C14" i="592"/>
  <c r="S13" i="592"/>
  <c r="P13" i="592"/>
  <c r="M13" i="592"/>
  <c r="I13" i="592"/>
  <c r="F13" i="592"/>
  <c r="C13" i="592"/>
  <c r="S12" i="592"/>
  <c r="P12" i="592"/>
  <c r="M12" i="592"/>
  <c r="I12" i="592"/>
  <c r="F12" i="592"/>
  <c r="C12" i="592"/>
  <c r="S11" i="592"/>
  <c r="P11" i="592"/>
  <c r="M11" i="592"/>
  <c r="I11" i="592"/>
  <c r="F11" i="592"/>
  <c r="C11" i="592"/>
  <c r="S10" i="592"/>
  <c r="P10" i="592"/>
  <c r="M10" i="592"/>
  <c r="I10" i="592"/>
  <c r="F10" i="592"/>
  <c r="C10" i="592"/>
  <c r="S9" i="592"/>
  <c r="P9" i="592"/>
  <c r="M9" i="592"/>
  <c r="I9" i="592"/>
  <c r="F9" i="592"/>
  <c r="C9" i="592"/>
  <c r="M23" i="591"/>
  <c r="Q23" i="591" s="1"/>
  <c r="L23" i="591"/>
  <c r="D23" i="591"/>
  <c r="H23" i="591" s="1"/>
  <c r="M22" i="591"/>
  <c r="Q22" i="591" s="1"/>
  <c r="L22" i="591"/>
  <c r="D22" i="591"/>
  <c r="H22" i="591" s="1"/>
  <c r="M21" i="591"/>
  <c r="Q21" i="591" s="1"/>
  <c r="D21" i="591"/>
  <c r="H21" i="591" s="1"/>
  <c r="M20" i="591"/>
  <c r="Q20" i="591" s="1"/>
  <c r="D20" i="591"/>
  <c r="H20" i="591" s="1"/>
  <c r="N19" i="591"/>
  <c r="M19" i="591"/>
  <c r="Q19" i="591" s="1"/>
  <c r="D19" i="591"/>
  <c r="H19" i="591" s="1"/>
  <c r="M18" i="591"/>
  <c r="Q18" i="591" s="1"/>
  <c r="D18" i="591"/>
  <c r="H18" i="591" s="1"/>
  <c r="Q17" i="591"/>
  <c r="M17" i="591"/>
  <c r="D17" i="591"/>
  <c r="H17" i="591" s="1"/>
  <c r="M16" i="591"/>
  <c r="Q16" i="591" s="1"/>
  <c r="R16" i="591" s="1"/>
  <c r="H16" i="591"/>
  <c r="D16" i="591"/>
  <c r="M15" i="591"/>
  <c r="N15" i="591" s="1"/>
  <c r="H15" i="591"/>
  <c r="D15" i="591"/>
  <c r="M14" i="591"/>
  <c r="Q14" i="591" s="1"/>
  <c r="D14" i="591"/>
  <c r="H14" i="591" s="1"/>
  <c r="M13" i="591"/>
  <c r="N13" i="591" s="1"/>
  <c r="D13" i="591"/>
  <c r="H13" i="591" s="1"/>
  <c r="M12" i="591"/>
  <c r="Q12" i="591" s="1"/>
  <c r="H12" i="591"/>
  <c r="D12" i="591"/>
  <c r="M11" i="591"/>
  <c r="Q11" i="591" s="1"/>
  <c r="D11" i="591"/>
  <c r="H11" i="591" s="1"/>
  <c r="M10" i="591"/>
  <c r="N10" i="591" s="1"/>
  <c r="L10" i="591"/>
  <c r="D10" i="591"/>
  <c r="H10" i="591" s="1"/>
  <c r="M9" i="591"/>
  <c r="Q9" i="591" s="1"/>
  <c r="R9" i="591" s="1"/>
  <c r="D9" i="591"/>
  <c r="H9" i="591" s="1"/>
  <c r="M7" i="591"/>
  <c r="Q7" i="591" s="1"/>
  <c r="L7" i="591"/>
  <c r="D7" i="591"/>
  <c r="H7" i="591" s="1"/>
  <c r="F18" i="587"/>
  <c r="E18" i="587"/>
  <c r="F15" i="587"/>
  <c r="E15" i="587"/>
  <c r="F11" i="587"/>
  <c r="E11" i="587"/>
  <c r="D33" i="583"/>
  <c r="D31" i="583"/>
  <c r="C31" i="583"/>
  <c r="D16" i="583"/>
  <c r="C16" i="583"/>
  <c r="C33" i="583" s="1"/>
  <c r="P8" i="582"/>
  <c r="P7" i="582"/>
  <c r="A25" i="581"/>
  <c r="A24" i="581"/>
  <c r="A23" i="581"/>
  <c r="A22" i="581"/>
  <c r="A21" i="581"/>
  <c r="A20" i="581"/>
  <c r="A19" i="581"/>
  <c r="A18" i="581"/>
  <c r="R19" i="591" l="1"/>
  <c r="R23" i="591"/>
  <c r="R17" i="591"/>
  <c r="R12" i="591"/>
  <c r="R18" i="591"/>
  <c r="N20" i="591"/>
  <c r="Q10" i="591"/>
  <c r="R10" i="591" s="1"/>
  <c r="Q13" i="591"/>
  <c r="R13" i="591" s="1"/>
  <c r="I84" i="608"/>
  <c r="N17" i="591"/>
  <c r="R20" i="591"/>
  <c r="R21" i="591"/>
  <c r="R11" i="591"/>
  <c r="R7" i="591"/>
  <c r="R14" i="591"/>
  <c r="R22" i="591"/>
  <c r="Q15" i="591"/>
  <c r="R15" i="591" s="1"/>
</calcChain>
</file>

<file path=xl/sharedStrings.xml><?xml version="1.0" encoding="utf-8"?>
<sst xmlns="http://schemas.openxmlformats.org/spreadsheetml/2006/main" count="1211" uniqueCount="797">
  <si>
    <t>4-1. 消費者物価指数の推移（さいたま市・全国）</t>
    <rPh sb="5" eb="8">
      <t>ショウヒシャ</t>
    </rPh>
    <rPh sb="8" eb="10">
      <t>ブッカ</t>
    </rPh>
    <rPh sb="10" eb="12">
      <t>シスウ</t>
    </rPh>
    <rPh sb="13" eb="15">
      <t>スイイ</t>
    </rPh>
    <rPh sb="20" eb="21">
      <t>シ</t>
    </rPh>
    <rPh sb="22" eb="24">
      <t>ゼンコク</t>
    </rPh>
    <phoneticPr fontId="41"/>
  </si>
  <si>
    <t>年平均</t>
    <rPh sb="0" eb="1">
      <t>ネン</t>
    </rPh>
    <rPh sb="1" eb="3">
      <t>ヘイキン</t>
    </rPh>
    <phoneticPr fontId="41"/>
  </si>
  <si>
    <t>（令和2年＝100）</t>
    <rPh sb="1" eb="3">
      <t>レイワ</t>
    </rPh>
    <phoneticPr fontId="41"/>
  </si>
  <si>
    <t>年</t>
    <rPh sb="0" eb="1">
      <t>ネン</t>
    </rPh>
    <phoneticPr fontId="41"/>
  </si>
  <si>
    <t>総合</t>
    <phoneticPr fontId="41"/>
  </si>
  <si>
    <t>食料</t>
    <phoneticPr fontId="41"/>
  </si>
  <si>
    <t>住居</t>
    <phoneticPr fontId="41"/>
  </si>
  <si>
    <t>光熱･
水道</t>
    <phoneticPr fontId="41"/>
  </si>
  <si>
    <t>家具 ･
家事用品</t>
    <phoneticPr fontId="41"/>
  </si>
  <si>
    <t>被服及び履物</t>
    <phoneticPr fontId="41"/>
  </si>
  <si>
    <t>保健
医療</t>
    <phoneticPr fontId="41"/>
  </si>
  <si>
    <t>交通・
通信　</t>
    <phoneticPr fontId="41"/>
  </si>
  <si>
    <t>教育</t>
    <phoneticPr fontId="41"/>
  </si>
  <si>
    <t>教養
娯楽</t>
    <phoneticPr fontId="41"/>
  </si>
  <si>
    <t>諸雑費</t>
    <phoneticPr fontId="41"/>
  </si>
  <si>
    <t>（さいたま市）</t>
    <rPh sb="5" eb="6">
      <t>シ</t>
    </rPh>
    <phoneticPr fontId="41"/>
  </si>
  <si>
    <t>平成27</t>
    <rPh sb="0" eb="2">
      <t>ヘイセイ</t>
    </rPh>
    <phoneticPr fontId="46"/>
  </si>
  <si>
    <t>令和元</t>
    <rPh sb="0" eb="3">
      <t>レイワガン</t>
    </rPh>
    <phoneticPr fontId="2"/>
  </si>
  <si>
    <t>（全国）</t>
    <rPh sb="1" eb="3">
      <t>ゼンコク</t>
    </rPh>
    <phoneticPr fontId="48"/>
  </si>
  <si>
    <t>資料：総務省統計局「消費者物価指数年報」</t>
    <rPh sb="0" eb="2">
      <t>シリョウ</t>
    </rPh>
    <rPh sb="3" eb="5">
      <t>ソウム</t>
    </rPh>
    <rPh sb="5" eb="6">
      <t>ショウ</t>
    </rPh>
    <rPh sb="6" eb="9">
      <t>トウケイキョク</t>
    </rPh>
    <rPh sb="10" eb="13">
      <t>ショウヒシャ</t>
    </rPh>
    <rPh sb="13" eb="15">
      <t>ブッカ</t>
    </rPh>
    <rPh sb="15" eb="17">
      <t>シスウ</t>
    </rPh>
    <rPh sb="17" eb="19">
      <t>ネンポウ</t>
    </rPh>
    <phoneticPr fontId="41"/>
  </si>
  <si>
    <t>（注1）5年に1回、西暦年の末尾が0又は5の年に基準改定を行う。</t>
    <rPh sb="5" eb="6">
      <t>ネン</t>
    </rPh>
    <rPh sb="8" eb="9">
      <t>カイ</t>
    </rPh>
    <rPh sb="10" eb="12">
      <t>セイレキ</t>
    </rPh>
    <rPh sb="12" eb="13">
      <t>ネン</t>
    </rPh>
    <rPh sb="14" eb="16">
      <t>マツビ</t>
    </rPh>
    <rPh sb="18" eb="19">
      <t>マタ</t>
    </rPh>
    <rPh sb="22" eb="23">
      <t>トシ</t>
    </rPh>
    <rPh sb="24" eb="26">
      <t>キジュン</t>
    </rPh>
    <rPh sb="26" eb="28">
      <t>カイテイ</t>
    </rPh>
    <rPh sb="29" eb="30">
      <t>オコナ</t>
    </rPh>
    <phoneticPr fontId="46"/>
  </si>
  <si>
    <t>（注2）現在の基準が100となる基準の年は令和2年となる。</t>
    <rPh sb="4" eb="6">
      <t>ゲンザイ</t>
    </rPh>
    <rPh sb="7" eb="9">
      <t>キジュン</t>
    </rPh>
    <rPh sb="16" eb="18">
      <t>キジュン</t>
    </rPh>
    <rPh sb="19" eb="20">
      <t>トシ</t>
    </rPh>
    <rPh sb="21" eb="23">
      <t>レイワ</t>
    </rPh>
    <rPh sb="24" eb="25">
      <t>ネン</t>
    </rPh>
    <phoneticPr fontId="46"/>
  </si>
  <si>
    <t>4-2. 消費生活相談内容別件数</t>
    <phoneticPr fontId="41"/>
  </si>
  <si>
    <t>（単位：件）</t>
    <rPh sb="1" eb="3">
      <t>タンイ</t>
    </rPh>
    <phoneticPr fontId="41"/>
  </si>
  <si>
    <t>相談内容</t>
    <rPh sb="0" eb="2">
      <t>ソウダン</t>
    </rPh>
    <rPh sb="2" eb="4">
      <t>ナイヨウ</t>
    </rPh>
    <phoneticPr fontId="1"/>
  </si>
  <si>
    <t>安全・衛生</t>
  </si>
  <si>
    <t>品質・機能</t>
  </si>
  <si>
    <t>法規・基準</t>
  </si>
  <si>
    <t>価格・料金</t>
  </si>
  <si>
    <t>計量・量目</t>
  </si>
  <si>
    <t>表示・広告</t>
  </si>
  <si>
    <t>販売方法</t>
  </si>
  <si>
    <t>契約(解約)</t>
  </si>
  <si>
    <t>接客対応</t>
  </si>
  <si>
    <t>包装・容器</t>
  </si>
  <si>
    <t>施設・設備</t>
  </si>
  <si>
    <t>買物相談</t>
  </si>
  <si>
    <t>生活知識</t>
  </si>
  <si>
    <t>その他</t>
  </si>
  <si>
    <t>計</t>
  </si>
  <si>
    <t>令和3</t>
    <rPh sb="0" eb="1">
      <t>レイワ</t>
    </rPh>
    <phoneticPr fontId="2"/>
  </si>
  <si>
    <t>4</t>
    <phoneticPr fontId="2"/>
  </si>
  <si>
    <t>資料：くらし安心課</t>
    <rPh sb="6" eb="8">
      <t>アンシン</t>
    </rPh>
    <phoneticPr fontId="41"/>
  </si>
  <si>
    <t>4-3. 消費生活相談種類別件数</t>
    <rPh sb="11" eb="13">
      <t>シュルイ</t>
    </rPh>
    <rPh sb="13" eb="14">
      <t>ベツ</t>
    </rPh>
    <phoneticPr fontId="41"/>
  </si>
  <si>
    <t>内容別及び種類別</t>
  </si>
  <si>
    <t>令和3年度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</si>
  <si>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1"/>
  </si>
  <si>
    <t>4年度</t>
    <rPh sb="1" eb="3">
      <t>ネンド</t>
    </rPh>
    <phoneticPr fontId="2"/>
  </si>
  <si>
    <t>4年度</t>
    <rPh sb="1" eb="3">
      <t>ネンド</t>
    </rPh>
    <phoneticPr fontId="1"/>
  </si>
  <si>
    <t>5年度</t>
    <rPh sb="1" eb="3">
      <t>ネンド</t>
    </rPh>
    <phoneticPr fontId="2"/>
  </si>
  <si>
    <t>5年度</t>
    <rPh sb="1" eb="3">
      <t>ネンド</t>
    </rPh>
    <phoneticPr fontId="1"/>
  </si>
  <si>
    <t>商品一般</t>
  </si>
  <si>
    <t>食料品</t>
  </si>
  <si>
    <t>住居品</t>
  </si>
  <si>
    <t>光熱水品</t>
    <rPh sb="0" eb="2">
      <t>コウネツ</t>
    </rPh>
    <rPh sb="2" eb="3">
      <t>ミズ</t>
    </rPh>
    <rPh sb="3" eb="4">
      <t>シナ</t>
    </rPh>
    <phoneticPr fontId="1"/>
  </si>
  <si>
    <t>被服品</t>
  </si>
  <si>
    <t>保健衛生品</t>
  </si>
  <si>
    <t>教養娯楽品</t>
  </si>
  <si>
    <t>車両・乗り物</t>
  </si>
  <si>
    <t>土地・建物・設備</t>
  </si>
  <si>
    <t>他の商品</t>
  </si>
  <si>
    <t>商品計</t>
    <rPh sb="0" eb="1">
      <t>ショウ</t>
    </rPh>
    <rPh sb="1" eb="2">
      <t>シナ</t>
    </rPh>
    <rPh sb="2" eb="3">
      <t>ケイ</t>
    </rPh>
    <phoneticPr fontId="1"/>
  </si>
  <si>
    <t>クリーニング</t>
  </si>
  <si>
    <t>レンタル・リース・賃借</t>
  </si>
  <si>
    <t>工事・建築・加工</t>
  </si>
  <si>
    <t>修理・補修</t>
  </si>
  <si>
    <t>管理・保管</t>
  </si>
  <si>
    <t>役務一般</t>
  </si>
  <si>
    <t>金融・保険サービス</t>
  </si>
  <si>
    <t>運輸・通信サービス</t>
  </si>
  <si>
    <t>教育サービス</t>
    <rPh sb="0" eb="2">
      <t>キョウイク</t>
    </rPh>
    <phoneticPr fontId="1"/>
  </si>
  <si>
    <t>教養・娯楽サービス</t>
  </si>
  <si>
    <t>保健・福祉サービス</t>
  </si>
  <si>
    <t>他の役務</t>
  </si>
  <si>
    <t>内職・副業・相場</t>
  </si>
  <si>
    <t>他の行政サービス</t>
  </si>
  <si>
    <t>役務計</t>
    <rPh sb="0" eb="1">
      <t>ヤク</t>
    </rPh>
    <rPh sb="1" eb="2">
      <t>ツトム</t>
    </rPh>
    <rPh sb="2" eb="3">
      <t>ケイ</t>
    </rPh>
    <phoneticPr fontId="1"/>
  </si>
  <si>
    <t>他の相談</t>
    <rPh sb="0" eb="1">
      <t>ホカ</t>
    </rPh>
    <rPh sb="2" eb="4">
      <t>ソウダン</t>
    </rPh>
    <phoneticPr fontId="1"/>
  </si>
  <si>
    <t>合　計</t>
    <rPh sb="0" eb="1">
      <t>ゴウ</t>
    </rPh>
    <rPh sb="2" eb="3">
      <t>ケイ</t>
    </rPh>
    <phoneticPr fontId="1"/>
  </si>
  <si>
    <t>4-4. １世帯当たり年平均１か月間の消費支出（さいたま市・総世帯）</t>
    <phoneticPr fontId="41"/>
  </si>
  <si>
    <t>（単位：円）</t>
    <phoneticPr fontId="41"/>
  </si>
  <si>
    <t>区　　　　　分</t>
    <phoneticPr fontId="41"/>
  </si>
  <si>
    <t>令和3年</t>
    <rPh sb="0" eb="2">
      <t>レイワ</t>
    </rPh>
    <rPh sb="3" eb="4">
      <t>ネン</t>
    </rPh>
    <phoneticPr fontId="41"/>
  </si>
  <si>
    <t>4年</t>
    <rPh sb="1" eb="2">
      <t>ネン</t>
    </rPh>
    <phoneticPr fontId="41"/>
  </si>
  <si>
    <t>5年</t>
    <rPh sb="1" eb="2">
      <t>ネン</t>
    </rPh>
    <phoneticPr fontId="41"/>
  </si>
  <si>
    <t>集計世帯数（世帯）</t>
  </si>
  <si>
    <t>世帯人員（人）</t>
  </si>
  <si>
    <t>有業人員（人）</t>
  </si>
  <si>
    <t>世帯主年齢（歳）</t>
  </si>
  <si>
    <t>消費支出</t>
  </si>
  <si>
    <t>食　　料　</t>
    <phoneticPr fontId="41"/>
  </si>
  <si>
    <t>穀　　類</t>
    <phoneticPr fontId="41"/>
  </si>
  <si>
    <t>魚 介 類</t>
    <rPh sb="2" eb="3">
      <t>カイ</t>
    </rPh>
    <phoneticPr fontId="41"/>
  </si>
  <si>
    <t>肉　　類</t>
    <phoneticPr fontId="41"/>
  </si>
  <si>
    <t>乳 卵 類</t>
    <phoneticPr fontId="41"/>
  </si>
  <si>
    <t>野菜・海藻</t>
    <rPh sb="4" eb="5">
      <t>モ</t>
    </rPh>
    <phoneticPr fontId="41"/>
  </si>
  <si>
    <t>果　　物</t>
    <phoneticPr fontId="41"/>
  </si>
  <si>
    <t>油脂・調味料</t>
    <phoneticPr fontId="41"/>
  </si>
  <si>
    <t>菓 子 類</t>
    <phoneticPr fontId="41"/>
  </si>
  <si>
    <t>調理食品</t>
    <phoneticPr fontId="41"/>
  </si>
  <si>
    <t>飲　　料</t>
    <phoneticPr fontId="41"/>
  </si>
  <si>
    <t>酒　　類</t>
    <phoneticPr fontId="41"/>
  </si>
  <si>
    <t>外　　食</t>
    <phoneticPr fontId="41"/>
  </si>
  <si>
    <t>住　　居</t>
    <phoneticPr fontId="41"/>
  </si>
  <si>
    <t>家賃地代</t>
    <phoneticPr fontId="41"/>
  </si>
  <si>
    <t>設備修繕・維持</t>
    <phoneticPr fontId="41"/>
  </si>
  <si>
    <t>光熱・水道</t>
    <phoneticPr fontId="41"/>
  </si>
  <si>
    <t>電気・ガス代</t>
    <phoneticPr fontId="41"/>
  </si>
  <si>
    <t>他の光熱</t>
    <phoneticPr fontId="41"/>
  </si>
  <si>
    <t>上下水道料</t>
    <rPh sb="0" eb="2">
      <t>ジョウゲ</t>
    </rPh>
    <phoneticPr fontId="41"/>
  </si>
  <si>
    <t>家具・家事用品</t>
    <phoneticPr fontId="41"/>
  </si>
  <si>
    <t>家庭用耐久財</t>
    <phoneticPr fontId="41"/>
  </si>
  <si>
    <t>他の家具・家事用品等</t>
    <rPh sb="9" eb="10">
      <t>トウ</t>
    </rPh>
    <phoneticPr fontId="41"/>
  </si>
  <si>
    <t>被服及び履き物</t>
    <phoneticPr fontId="41"/>
  </si>
  <si>
    <t>和服・洋服</t>
    <rPh sb="0" eb="2">
      <t>ワフク</t>
    </rPh>
    <rPh sb="3" eb="5">
      <t>ヨウフク</t>
    </rPh>
    <phoneticPr fontId="41"/>
  </si>
  <si>
    <t>シャツ・セーター類</t>
    <rPh sb="8" eb="9">
      <t>ルイ</t>
    </rPh>
    <phoneticPr fontId="41"/>
  </si>
  <si>
    <t>下 着 類</t>
    <rPh sb="4" eb="5">
      <t>ルイ</t>
    </rPh>
    <phoneticPr fontId="41"/>
  </si>
  <si>
    <t>生地・他の被服</t>
    <rPh sb="5" eb="6">
      <t>ヒフク</t>
    </rPh>
    <phoneticPr fontId="41"/>
  </si>
  <si>
    <t>履 物 類</t>
    <phoneticPr fontId="41"/>
  </si>
  <si>
    <t>被服関連サービス</t>
    <rPh sb="0" eb="2">
      <t>ヒフク</t>
    </rPh>
    <rPh sb="2" eb="4">
      <t>カンレン</t>
    </rPh>
    <phoneticPr fontId="41"/>
  </si>
  <si>
    <t>保健医療</t>
    <phoneticPr fontId="41"/>
  </si>
  <si>
    <t>医薬品・摂取品・器具</t>
    <rPh sb="4" eb="6">
      <t>セッシュ</t>
    </rPh>
    <rPh sb="6" eb="7">
      <t>ヒン</t>
    </rPh>
    <phoneticPr fontId="41"/>
  </si>
  <si>
    <t>保健医療サービス</t>
    <rPh sb="0" eb="2">
      <t>ホケン</t>
    </rPh>
    <phoneticPr fontId="41"/>
  </si>
  <si>
    <t>交通通信</t>
    <phoneticPr fontId="41"/>
  </si>
  <si>
    <t>交　　通</t>
    <phoneticPr fontId="41"/>
  </si>
  <si>
    <t>自動車等関係費</t>
    <phoneticPr fontId="41"/>
  </si>
  <si>
    <t>通　　信</t>
    <phoneticPr fontId="41"/>
  </si>
  <si>
    <t>教　　育</t>
    <phoneticPr fontId="41"/>
  </si>
  <si>
    <t>教養娯楽</t>
    <phoneticPr fontId="41"/>
  </si>
  <si>
    <t>教養娯楽用耐久財</t>
    <phoneticPr fontId="41"/>
  </si>
  <si>
    <t>教養娯楽用品</t>
    <phoneticPr fontId="41"/>
  </si>
  <si>
    <t>書籍・他の印刷物</t>
    <rPh sb="0" eb="2">
      <t>ショセキ</t>
    </rPh>
    <rPh sb="3" eb="4">
      <t>タ</t>
    </rPh>
    <rPh sb="5" eb="8">
      <t>インサツブツ</t>
    </rPh>
    <phoneticPr fontId="41"/>
  </si>
  <si>
    <t>教養娯楽サービス</t>
    <phoneticPr fontId="41"/>
  </si>
  <si>
    <t>その他の消費支出</t>
    <phoneticPr fontId="41"/>
  </si>
  <si>
    <t>諸 雑 費</t>
    <phoneticPr fontId="41"/>
  </si>
  <si>
    <t>こづかい（使途不明）</t>
    <phoneticPr fontId="41"/>
  </si>
  <si>
    <t>交 際 費</t>
    <phoneticPr fontId="41"/>
  </si>
  <si>
    <t>仕送り金</t>
    <phoneticPr fontId="41"/>
  </si>
  <si>
    <t>エンゲル係数（%）</t>
  </si>
  <si>
    <t>資料：総務省統計局「家計調査年報」</t>
    <rPh sb="5" eb="6">
      <t>ショウ</t>
    </rPh>
    <phoneticPr fontId="41"/>
  </si>
  <si>
    <t>4-5. レギュラーガソリン価格の推移</t>
    <rPh sb="14" eb="16">
      <t>カカク</t>
    </rPh>
    <rPh sb="17" eb="19">
      <t>スイイ</t>
    </rPh>
    <phoneticPr fontId="41"/>
  </si>
  <si>
    <t>各年1月初週</t>
    <rPh sb="3" eb="4">
      <t>ガツ</t>
    </rPh>
    <rPh sb="4" eb="6">
      <t>ショシュウ</t>
    </rPh>
    <phoneticPr fontId="2"/>
  </si>
  <si>
    <t>（単位：円/ℓ）</t>
    <rPh sb="4" eb="5">
      <t>エン</t>
    </rPh>
    <phoneticPr fontId="2"/>
  </si>
  <si>
    <t>年</t>
  </si>
  <si>
    <t>埼玉県</t>
    <rPh sb="0" eb="3">
      <t>サイタマケン</t>
    </rPh>
    <phoneticPr fontId="2"/>
  </si>
  <si>
    <t>全国</t>
    <rPh sb="0" eb="2">
      <t>ゼンコク</t>
    </rPh>
    <phoneticPr fontId="2"/>
  </si>
  <si>
    <t>関東局</t>
    <rPh sb="0" eb="2">
      <t>カントウ</t>
    </rPh>
    <rPh sb="2" eb="3">
      <t>キョク</t>
    </rPh>
    <phoneticPr fontId="2"/>
  </si>
  <si>
    <t>東京</t>
    <rPh sb="0" eb="2">
      <t>トウキョウ</t>
    </rPh>
    <phoneticPr fontId="2"/>
  </si>
  <si>
    <t>平成17</t>
    <rPh sb="0" eb="2">
      <t>ヘイセイ</t>
    </rPh>
    <phoneticPr fontId="48"/>
  </si>
  <si>
    <t>平成25</t>
    <rPh sb="0" eb="2">
      <t>ヘイセイ</t>
    </rPh>
    <phoneticPr fontId="2"/>
  </si>
  <si>
    <t>平成26</t>
    <rPh sb="0" eb="2">
      <t>ヘイセイ</t>
    </rPh>
    <phoneticPr fontId="2"/>
  </si>
  <si>
    <t>令和 2</t>
    <rPh sb="0" eb="2">
      <t>レイワ</t>
    </rPh>
    <phoneticPr fontId="2"/>
  </si>
  <si>
    <t>3</t>
    <phoneticPr fontId="2"/>
  </si>
  <si>
    <t>4</t>
  </si>
  <si>
    <t>5</t>
  </si>
  <si>
    <t>6年1月</t>
    <phoneticPr fontId="2"/>
  </si>
  <si>
    <t>2月</t>
    <rPh sb="0" eb="1">
      <t>ガツ</t>
    </rPh>
    <phoneticPr fontId="2"/>
  </si>
  <si>
    <t>3月</t>
    <rPh sb="0" eb="1">
      <t>ガツ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</si>
  <si>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</si>
  <si>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</si>
  <si>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</si>
  <si>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</si>
  <si>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</si>
  <si>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</si>
  <si>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</si>
  <si>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</si>
  <si>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</si>
  <si>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資料：経済産業省「給油所小売価格調査」</t>
    <rPh sb="0" eb="2">
      <t>シリョウ</t>
    </rPh>
    <rPh sb="3" eb="8">
      <t>ケイザイサンギョウショウ</t>
    </rPh>
    <rPh sb="9" eb="11">
      <t>キュウユ</t>
    </rPh>
    <rPh sb="11" eb="12">
      <t>トコロ</t>
    </rPh>
    <rPh sb="12" eb="14">
      <t>コウ</t>
    </rPh>
    <rPh sb="14" eb="16">
      <t>カカク</t>
    </rPh>
    <rPh sb="16" eb="18">
      <t>チョウサ</t>
    </rPh>
    <phoneticPr fontId="41"/>
  </si>
  <si>
    <t>4-6. 内職相談状況</t>
    <phoneticPr fontId="2"/>
  </si>
  <si>
    <t>（単位：人、件）</t>
  </si>
  <si>
    <t>年　度</t>
    <phoneticPr fontId="41"/>
  </si>
  <si>
    <t>求職者数</t>
  </si>
  <si>
    <t>再相談者件数</t>
    <rPh sb="4" eb="5">
      <t>ケン</t>
    </rPh>
    <phoneticPr fontId="5"/>
  </si>
  <si>
    <t>求人相談</t>
    <rPh sb="2" eb="4">
      <t>ソウダン</t>
    </rPh>
    <phoneticPr fontId="5"/>
  </si>
  <si>
    <t>斡旋件数</t>
  </si>
  <si>
    <t>令和3</t>
    <rPh sb="0" eb="2">
      <t>レイワガン</t>
    </rPh>
    <phoneticPr fontId="2"/>
  </si>
  <si>
    <t>5</t>
    <phoneticPr fontId="2"/>
  </si>
  <si>
    <t>資料：経済振興課</t>
    <rPh sb="3" eb="8">
      <t>ケイザイシンコウカ</t>
    </rPh>
    <phoneticPr fontId="5"/>
  </si>
  <si>
    <t>4-7. 計量法関係検査件数</t>
    <phoneticPr fontId="41"/>
  </si>
  <si>
    <t>（1）はかり検査の状況</t>
    <phoneticPr fontId="46"/>
  </si>
  <si>
    <t>（単位：件）</t>
    <rPh sb="1" eb="3">
      <t>タンイ</t>
    </rPh>
    <rPh sb="4" eb="5">
      <t>ケン</t>
    </rPh>
    <phoneticPr fontId="41"/>
  </si>
  <si>
    <t>区　分</t>
  </si>
  <si>
    <t>越谷市による検査</t>
  </si>
  <si>
    <t>　集合検査</t>
    <phoneticPr fontId="46"/>
  </si>
  <si>
    <t>小型はかり</t>
  </si>
  <si>
    <t>巡回検査</t>
  </si>
  <si>
    <t>中型はかり</t>
  </si>
  <si>
    <t>大型はかり</t>
  </si>
  <si>
    <t>皮革面積計</t>
  </si>
  <si>
    <t>検　査　個　数</t>
  </si>
  <si>
    <t>指定定期検査機関
による検査</t>
  </si>
  <si>
    <t>電気式はかり</t>
  </si>
  <si>
    <t>計量士による検査
（代検査）</t>
  </si>
  <si>
    <t>（2）立入検査の状況</t>
    <phoneticPr fontId="46"/>
  </si>
  <si>
    <t>商品量目
立入検査</t>
  </si>
  <si>
    <t>事業所</t>
  </si>
  <si>
    <t>検査戸数</t>
  </si>
  <si>
    <t>商　品</t>
  </si>
  <si>
    <t>検査個数</t>
  </si>
  <si>
    <t>特定計量器
立入検査</t>
  </si>
  <si>
    <t>燃料油メーター</t>
  </si>
  <si>
    <t>水道メーター</t>
  </si>
  <si>
    <t>ガスメーター</t>
  </si>
  <si>
    <t>電力量計</t>
  </si>
  <si>
    <t>質量計</t>
  </si>
  <si>
    <t>4-8. 産業別常用労働者１人平均月間現金給与額（埼玉県）</t>
    <rPh sb="19" eb="21">
      <t>ゲンキン</t>
    </rPh>
    <rPh sb="21" eb="23">
      <t>キュウヨ</t>
    </rPh>
    <rPh sb="23" eb="24">
      <t>ガク</t>
    </rPh>
    <phoneticPr fontId="41"/>
  </si>
  <si>
    <t>（事業所規模5人以上）</t>
    <phoneticPr fontId="41"/>
  </si>
  <si>
    <t>（単位：円）</t>
    <rPh sb="4" eb="5">
      <t>エン</t>
    </rPh>
    <phoneticPr fontId="41"/>
  </si>
  <si>
    <t>産業大分類</t>
    <rPh sb="0" eb="2">
      <t>サンギョウ</t>
    </rPh>
    <rPh sb="2" eb="5">
      <t>ダイブンルイ</t>
    </rPh>
    <phoneticPr fontId="41"/>
  </si>
  <si>
    <t>令和3年平均</t>
    <rPh sb="0" eb="2">
      <t>レイワ</t>
    </rPh>
    <rPh sb="3" eb="4">
      <t>ネン</t>
    </rPh>
    <rPh sb="4" eb="6">
      <t>ヘイキン</t>
    </rPh>
    <phoneticPr fontId="3"/>
  </si>
  <si>
    <t>4年平均</t>
    <rPh sb="1" eb="2">
      <t>ネン</t>
    </rPh>
    <rPh sb="2" eb="4">
      <t>ヘイキン</t>
    </rPh>
    <phoneticPr fontId="3"/>
  </si>
  <si>
    <t>5年平均</t>
    <rPh sb="1" eb="2">
      <t>ネン</t>
    </rPh>
    <rPh sb="2" eb="4">
      <t>ヘイキン</t>
    </rPh>
    <phoneticPr fontId="3"/>
  </si>
  <si>
    <t>総数</t>
    <rPh sb="0" eb="2">
      <t>ソウスウ</t>
    </rPh>
    <phoneticPr fontId="41"/>
  </si>
  <si>
    <t>男</t>
    <rPh sb="0" eb="1">
      <t>オトコ</t>
    </rPh>
    <phoneticPr fontId="41"/>
  </si>
  <si>
    <t>女</t>
    <rPh sb="0" eb="1">
      <t>オンナ</t>
    </rPh>
    <phoneticPr fontId="41"/>
  </si>
  <si>
    <t>調査産業計</t>
    <rPh sb="0" eb="2">
      <t>チョウサ</t>
    </rPh>
    <rPh sb="2" eb="4">
      <t>サンギョウ</t>
    </rPh>
    <rPh sb="4" eb="5">
      <t>ケイ</t>
    </rPh>
    <phoneticPr fontId="40"/>
  </si>
  <si>
    <t>鉱業，採石業，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40"/>
  </si>
  <si>
    <t>×</t>
    <phoneticPr fontId="46"/>
  </si>
  <si>
    <t>建設業</t>
  </si>
  <si>
    <t>製造業</t>
  </si>
  <si>
    <t>電気･ガス･
熱供給･水道業</t>
  </si>
  <si>
    <t>情報通信業</t>
  </si>
  <si>
    <t>運輸業，郵便業</t>
    <rPh sb="4" eb="6">
      <t>ユウビン</t>
    </rPh>
    <rPh sb="6" eb="7">
      <t>ギョウ</t>
    </rPh>
    <phoneticPr fontId="40"/>
  </si>
  <si>
    <t>卸売業，小売業</t>
    <rPh sb="2" eb="3">
      <t>ギョウ</t>
    </rPh>
    <phoneticPr fontId="40"/>
  </si>
  <si>
    <t>金融業，保険業</t>
    <rPh sb="2" eb="3">
      <t>ギョウ</t>
    </rPh>
    <phoneticPr fontId="40"/>
  </si>
  <si>
    <t>不動産業，
物品賃貸業</t>
    <rPh sb="6" eb="8">
      <t>ブッピン</t>
    </rPh>
    <rPh sb="8" eb="11">
      <t>チンタイギョウ</t>
    </rPh>
    <phoneticPr fontId="40"/>
  </si>
  <si>
    <t>学術研究，専門・
技術サービス業</t>
    <rPh sb="0" eb="2">
      <t>ガクジュツ</t>
    </rPh>
    <rPh sb="2" eb="4">
      <t>ケンキュウ</t>
    </rPh>
    <rPh sb="5" eb="7">
      <t>センモン</t>
    </rPh>
    <rPh sb="9" eb="11">
      <t>ギジュツ</t>
    </rPh>
    <rPh sb="15" eb="16">
      <t>ギョウ</t>
    </rPh>
    <phoneticPr fontId="40"/>
  </si>
  <si>
    <t>宿泊業，
飲食サービス業</t>
    <rPh sb="5" eb="7">
      <t>インショク</t>
    </rPh>
    <rPh sb="11" eb="12">
      <t>ギョウ</t>
    </rPh>
    <phoneticPr fontId="40"/>
  </si>
  <si>
    <t>生活関連ｻｰﾋﾞｽ業，
娯楽業</t>
    <rPh sb="0" eb="2">
      <t>セイカツ</t>
    </rPh>
    <rPh sb="2" eb="4">
      <t>カンレン</t>
    </rPh>
    <rPh sb="9" eb="10">
      <t>ギョウ</t>
    </rPh>
    <rPh sb="12" eb="15">
      <t>ゴラクギョウ</t>
    </rPh>
    <phoneticPr fontId="40"/>
  </si>
  <si>
    <t>教育，学習支援業</t>
  </si>
  <si>
    <t>医療，福祉</t>
  </si>
  <si>
    <t>複合サービス事業</t>
    <rPh sb="6" eb="8">
      <t>ジギョウ</t>
    </rPh>
    <phoneticPr fontId="40"/>
  </si>
  <si>
    <r>
      <rPr>
        <sz val="10"/>
        <rFont val="ＭＳ 明朝"/>
        <family val="1"/>
        <charset val="128"/>
      </rPr>
      <t>サービス業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（他に分類されないもの）</t>
    </r>
    <phoneticPr fontId="46"/>
  </si>
  <si>
    <t>資料：埼玉県統計課「毎月勤労統計調査」</t>
    <rPh sb="0" eb="2">
      <t>シリョウ</t>
    </rPh>
    <rPh sb="3" eb="6">
      <t>サイタマケン</t>
    </rPh>
    <rPh sb="6" eb="8">
      <t>トウケイ</t>
    </rPh>
    <rPh sb="8" eb="9">
      <t>カ</t>
    </rPh>
    <rPh sb="10" eb="12">
      <t>マイツキ</t>
    </rPh>
    <rPh sb="12" eb="14">
      <t>キンロウ</t>
    </rPh>
    <rPh sb="14" eb="16">
      <t>トウケイ</t>
    </rPh>
    <rPh sb="16" eb="18">
      <t>チョウサ</t>
    </rPh>
    <phoneticPr fontId="41"/>
  </si>
  <si>
    <t>4-9. 産業別常用労働者１人平均月間総実労働時間数（埼玉県）</t>
    <rPh sb="19" eb="20">
      <t>ソウ</t>
    </rPh>
    <rPh sb="20" eb="23">
      <t>ジツロウドウ</t>
    </rPh>
    <rPh sb="23" eb="26">
      <t>ジカンスウ</t>
    </rPh>
    <phoneticPr fontId="41"/>
  </si>
  <si>
    <t>（単位：時間）</t>
    <rPh sb="4" eb="6">
      <t>ジカン</t>
    </rPh>
    <phoneticPr fontId="41"/>
  </si>
  <si>
    <t>4-10. 産業別１人平均月間現金給与額（埼玉県）</t>
    <rPh sb="15" eb="17">
      <t>ゲンキン</t>
    </rPh>
    <rPh sb="17" eb="19">
      <t>キュウヨ</t>
    </rPh>
    <rPh sb="19" eb="20">
      <t>ガク</t>
    </rPh>
    <phoneticPr fontId="41"/>
  </si>
  <si>
    <t>（令和4年平均、事業所規模5人以上）</t>
    <rPh sb="1" eb="3">
      <t>レイワ</t>
    </rPh>
    <rPh sb="4" eb="5">
      <t>ネン</t>
    </rPh>
    <rPh sb="5" eb="7">
      <t>ヘイキン</t>
    </rPh>
    <rPh sb="8" eb="11">
      <t>ジギョウショ</t>
    </rPh>
    <rPh sb="11" eb="13">
      <t>キボ</t>
    </rPh>
    <rPh sb="14" eb="15">
      <t>ニン</t>
    </rPh>
    <rPh sb="15" eb="17">
      <t>イジョウ</t>
    </rPh>
    <phoneticPr fontId="41"/>
  </si>
  <si>
    <t>（単位：円、%）</t>
    <phoneticPr fontId="41"/>
  </si>
  <si>
    <t>（令和5年平均、事業所規模5人以上）</t>
    <rPh sb="1" eb="3">
      <t>レイワ</t>
    </rPh>
    <rPh sb="4" eb="5">
      <t>ネン</t>
    </rPh>
    <rPh sb="5" eb="7">
      <t>ヘイキン</t>
    </rPh>
    <phoneticPr fontId="41"/>
  </si>
  <si>
    <t>現金給与総額</t>
    <rPh sb="0" eb="2">
      <t>ゲンキン</t>
    </rPh>
    <rPh sb="2" eb="4">
      <t>キュウヨ</t>
    </rPh>
    <rPh sb="4" eb="6">
      <t>ソウガク</t>
    </rPh>
    <phoneticPr fontId="41"/>
  </si>
  <si>
    <t>きまって支給する給与</t>
    <rPh sb="4" eb="6">
      <t>シキュウ</t>
    </rPh>
    <rPh sb="8" eb="10">
      <t>キュウヨ</t>
    </rPh>
    <phoneticPr fontId="41"/>
  </si>
  <si>
    <t>特別に支給した給与</t>
    <rPh sb="0" eb="2">
      <t>トクベツ</t>
    </rPh>
    <rPh sb="3" eb="5">
      <t>シキュウ</t>
    </rPh>
    <rPh sb="7" eb="9">
      <t>キュウヨ</t>
    </rPh>
    <phoneticPr fontId="41"/>
  </si>
  <si>
    <t>支給額</t>
    <rPh sb="0" eb="2">
      <t>シキュウ</t>
    </rPh>
    <rPh sb="2" eb="3">
      <t>ガク</t>
    </rPh>
    <phoneticPr fontId="41"/>
  </si>
  <si>
    <t>対前年比</t>
    <rPh sb="0" eb="1">
      <t>タイ</t>
    </rPh>
    <rPh sb="1" eb="3">
      <t>ゼンネン</t>
    </rPh>
    <rPh sb="3" eb="4">
      <t>ヒ</t>
    </rPh>
    <phoneticPr fontId="41"/>
  </si>
  <si>
    <t>うち所定
内給与</t>
    <rPh sb="2" eb="4">
      <t>ショテイ</t>
    </rPh>
    <rPh sb="5" eb="6">
      <t>ウチ</t>
    </rPh>
    <rPh sb="6" eb="8">
      <t>キュウヨ</t>
    </rPh>
    <phoneticPr fontId="41"/>
  </si>
  <si>
    <t>うち超過
労働給与</t>
    <rPh sb="2" eb="4">
      <t>チョウカ</t>
    </rPh>
    <rPh sb="5" eb="7">
      <t>ロウドウ</t>
    </rPh>
    <rPh sb="7" eb="9">
      <t>キュウヨ</t>
    </rPh>
    <phoneticPr fontId="41"/>
  </si>
  <si>
    <t>対前年差</t>
    <rPh sb="0" eb="1">
      <t>タイ</t>
    </rPh>
    <rPh sb="1" eb="3">
      <t>ゼンネン</t>
    </rPh>
    <rPh sb="3" eb="4">
      <t>サ</t>
    </rPh>
    <phoneticPr fontId="41"/>
  </si>
  <si>
    <t>×</t>
  </si>
  <si>
    <t xml:space="preserve">- </t>
    <phoneticPr fontId="46"/>
  </si>
  <si>
    <t xml:space="preserve">- </t>
  </si>
  <si>
    <t>4-11. 産業別男女別常用労働者数及びパートタイム労働者比率（埼玉県）</t>
    <rPh sb="8" eb="9">
      <t>ベツ</t>
    </rPh>
    <rPh sb="9" eb="11">
      <t>ダンジョ</t>
    </rPh>
    <rPh sb="11" eb="12">
      <t>ベツ</t>
    </rPh>
    <rPh sb="12" eb="14">
      <t>ジョウヨウ</t>
    </rPh>
    <rPh sb="14" eb="17">
      <t>ロウドウシャ</t>
    </rPh>
    <rPh sb="17" eb="18">
      <t>スウ</t>
    </rPh>
    <rPh sb="18" eb="19">
      <t>オヨ</t>
    </rPh>
    <rPh sb="26" eb="29">
      <t>ロウドウシャ</t>
    </rPh>
    <rPh sb="29" eb="31">
      <t>ヒリツ</t>
    </rPh>
    <rPh sb="32" eb="35">
      <t>サイタマケン</t>
    </rPh>
    <phoneticPr fontId="41"/>
  </si>
  <si>
    <t>（令和4年平均、事業所規模5人以上）</t>
    <rPh sb="1" eb="3">
      <t>レイワ</t>
    </rPh>
    <rPh sb="4" eb="5">
      <t>ネン</t>
    </rPh>
    <rPh sb="5" eb="7">
      <t>ヘイキン</t>
    </rPh>
    <rPh sb="8" eb="11">
      <t>ジギョウショ</t>
    </rPh>
    <rPh sb="11" eb="13">
      <t>キボ</t>
    </rPh>
    <rPh sb="14" eb="15">
      <t>ニン</t>
    </rPh>
    <rPh sb="15" eb="17">
      <t>イジョウ</t>
    </rPh>
    <phoneticPr fontId="3"/>
  </si>
  <si>
    <t>（単位：100人、%）</t>
    <rPh sb="1" eb="3">
      <t>タンイ</t>
    </rPh>
    <rPh sb="7" eb="8">
      <t>ニン</t>
    </rPh>
    <phoneticPr fontId="3"/>
  </si>
  <si>
    <t>（令和5年平均、事業所規模5人以上）</t>
    <rPh sb="1" eb="3">
      <t>レイワ</t>
    </rPh>
    <rPh sb="4" eb="5">
      <t>ネン</t>
    </rPh>
    <rPh sb="5" eb="7">
      <t>ヘイキン</t>
    </rPh>
    <rPh sb="8" eb="11">
      <t>ジギョウショ</t>
    </rPh>
    <rPh sb="11" eb="13">
      <t>キボ</t>
    </rPh>
    <rPh sb="14" eb="15">
      <t>ニン</t>
    </rPh>
    <rPh sb="15" eb="17">
      <t>イジョウ</t>
    </rPh>
    <phoneticPr fontId="3"/>
  </si>
  <si>
    <t>（単位：100人、%）</t>
    <rPh sb="1" eb="3">
      <t>タンイ</t>
    </rPh>
    <rPh sb="7" eb="8">
      <t>ニン</t>
    </rPh>
    <phoneticPr fontId="41"/>
  </si>
  <si>
    <t>産業大分類</t>
    <rPh sb="0" eb="1">
      <t>サン</t>
    </rPh>
    <rPh sb="1" eb="2">
      <t>ギョウ</t>
    </rPh>
    <rPh sb="2" eb="5">
      <t>ダイブンルイ</t>
    </rPh>
    <phoneticPr fontId="41"/>
  </si>
  <si>
    <t>総　数</t>
    <rPh sb="0" eb="1">
      <t>フサ</t>
    </rPh>
    <rPh sb="2" eb="3">
      <t>スウ</t>
    </rPh>
    <phoneticPr fontId="41"/>
  </si>
  <si>
    <t>常用
労働者数</t>
    <rPh sb="0" eb="2">
      <t>ジョウヨウ</t>
    </rPh>
    <rPh sb="3" eb="4">
      <t>ロウ</t>
    </rPh>
    <rPh sb="4" eb="5">
      <t>ハタラキ</t>
    </rPh>
    <rPh sb="5" eb="6">
      <t>シャ</t>
    </rPh>
    <rPh sb="6" eb="7">
      <t>スウ</t>
    </rPh>
    <phoneticPr fontId="41"/>
  </si>
  <si>
    <t>構成比</t>
    <rPh sb="0" eb="2">
      <t>コウセイ</t>
    </rPh>
    <rPh sb="2" eb="3">
      <t>ヒ</t>
    </rPh>
    <phoneticPr fontId="41"/>
  </si>
  <si>
    <t>パート
比率</t>
    <rPh sb="4" eb="6">
      <t>ヒリツ</t>
    </rPh>
    <phoneticPr fontId="41"/>
  </si>
  <si>
    <t>(注)100人単位のため、総数と内訳は必ずしも一致しない。</t>
    <rPh sb="1" eb="2">
      <t>チュウ</t>
    </rPh>
    <rPh sb="6" eb="7">
      <t>ニン</t>
    </rPh>
    <rPh sb="7" eb="9">
      <t>タンイ</t>
    </rPh>
    <rPh sb="13" eb="15">
      <t>ソウスウ</t>
    </rPh>
    <rPh sb="16" eb="18">
      <t>ウチワケ</t>
    </rPh>
    <rPh sb="19" eb="20">
      <t>カナラ</t>
    </rPh>
    <rPh sb="23" eb="25">
      <t>イッチ</t>
    </rPh>
    <phoneticPr fontId="46"/>
  </si>
  <si>
    <t>4-12. 労働関係相談件数</t>
    <phoneticPr fontId="41"/>
  </si>
  <si>
    <t>（単位：件）</t>
  </si>
  <si>
    <t>総　数</t>
    <phoneticPr fontId="41"/>
  </si>
  <si>
    <t>労働条件</t>
    <phoneticPr fontId="41"/>
  </si>
  <si>
    <t>賃　金</t>
    <phoneticPr fontId="41"/>
  </si>
  <si>
    <t>雇　用</t>
    <phoneticPr fontId="41"/>
  </si>
  <si>
    <t>労働福祉</t>
  </si>
  <si>
    <t>労働組合</t>
  </si>
  <si>
    <t>労　災</t>
    <phoneticPr fontId="41"/>
  </si>
  <si>
    <t>年　金</t>
    <rPh sb="0" eb="1">
      <t>トシ</t>
    </rPh>
    <rPh sb="2" eb="3">
      <t>キン</t>
    </rPh>
    <phoneticPr fontId="41"/>
  </si>
  <si>
    <t>資料：経済振興課</t>
    <rPh sb="3" eb="8">
      <t>ケイザイシンコウカ</t>
    </rPh>
    <phoneticPr fontId="41"/>
  </si>
  <si>
    <t>4-13. パート相談状況</t>
    <rPh sb="9" eb="11">
      <t>ソウダン</t>
    </rPh>
    <rPh sb="11" eb="13">
      <t>ジョウキョウ</t>
    </rPh>
    <phoneticPr fontId="41"/>
  </si>
  <si>
    <t>（単位：人、件）</t>
    <rPh sb="4" eb="5">
      <t>ニン</t>
    </rPh>
    <phoneticPr fontId="41"/>
  </si>
  <si>
    <t>新規求職者数</t>
    <rPh sb="0" eb="2">
      <t>シンキ</t>
    </rPh>
    <phoneticPr fontId="41"/>
  </si>
  <si>
    <t>紹介件数</t>
  </si>
  <si>
    <t>就職件数</t>
  </si>
  <si>
    <t>4-14. 若年者等就職支援相談状況</t>
    <rPh sb="6" eb="9">
      <t>ジャクネンシャ</t>
    </rPh>
    <rPh sb="9" eb="10">
      <t>トウ</t>
    </rPh>
    <rPh sb="10" eb="12">
      <t>シュウショク</t>
    </rPh>
    <rPh sb="12" eb="14">
      <t>シエン</t>
    </rPh>
    <rPh sb="14" eb="16">
      <t>ソウダン</t>
    </rPh>
    <rPh sb="16" eb="18">
      <t>ジョウキョウ</t>
    </rPh>
    <phoneticPr fontId="41"/>
  </si>
  <si>
    <t>相談者数</t>
    <rPh sb="0" eb="3">
      <t>ソウダンシャ</t>
    </rPh>
    <rPh sb="3" eb="4">
      <t>スウ</t>
    </rPh>
    <phoneticPr fontId="41"/>
  </si>
  <si>
    <t>相談件数</t>
    <rPh sb="0" eb="2">
      <t>ソウダン</t>
    </rPh>
    <rPh sb="2" eb="4">
      <t>ケンスウ</t>
    </rPh>
    <phoneticPr fontId="41"/>
  </si>
  <si>
    <t>終了者数</t>
    <rPh sb="0" eb="3">
      <t>シュウリョウシャ</t>
    </rPh>
    <rPh sb="3" eb="4">
      <t>スウ</t>
    </rPh>
    <phoneticPr fontId="41"/>
  </si>
  <si>
    <t>就職者数</t>
    <rPh sb="0" eb="2">
      <t>シュウショク</t>
    </rPh>
    <rPh sb="2" eb="3">
      <t>シャ</t>
    </rPh>
    <rPh sb="3" eb="4">
      <t>スウ</t>
    </rPh>
    <phoneticPr fontId="41"/>
  </si>
  <si>
    <t>4-15. 従業上の地位別雇用形態別男女別有業者数（推計）</t>
    <rPh sb="6" eb="8">
      <t>ジュウギョウ</t>
    </rPh>
    <rPh sb="8" eb="9">
      <t>ジョウ</t>
    </rPh>
    <rPh sb="10" eb="12">
      <t>チイ</t>
    </rPh>
    <rPh sb="12" eb="13">
      <t>ベツ</t>
    </rPh>
    <rPh sb="13" eb="15">
      <t>コヨウ</t>
    </rPh>
    <rPh sb="15" eb="17">
      <t>ケイタイ</t>
    </rPh>
    <rPh sb="17" eb="18">
      <t>ベツ</t>
    </rPh>
    <rPh sb="18" eb="20">
      <t>ダンジョ</t>
    </rPh>
    <rPh sb="20" eb="21">
      <t>ベツ</t>
    </rPh>
    <rPh sb="21" eb="22">
      <t>ユウ</t>
    </rPh>
    <rPh sb="22" eb="24">
      <t>ギョウシャ</t>
    </rPh>
    <rPh sb="24" eb="25">
      <t>スウ</t>
    </rPh>
    <rPh sb="26" eb="28">
      <t>スイケイ</t>
    </rPh>
    <phoneticPr fontId="47"/>
  </si>
  <si>
    <t>令和4年10月1日</t>
    <rPh sb="0" eb="2">
      <t>レイワ</t>
    </rPh>
    <phoneticPr fontId="41"/>
  </si>
  <si>
    <t>（単位：人）</t>
    <rPh sb="1" eb="3">
      <t>タンイ</t>
    </rPh>
    <rPh sb="4" eb="5">
      <t>ニン</t>
    </rPh>
    <phoneticPr fontId="47"/>
  </si>
  <si>
    <t>従業上の地位</t>
    <rPh sb="0" eb="2">
      <t>ジュウギョウ</t>
    </rPh>
    <rPh sb="2" eb="3">
      <t>ジョウ</t>
    </rPh>
    <rPh sb="4" eb="6">
      <t>チイ</t>
    </rPh>
    <phoneticPr fontId="47"/>
  </si>
  <si>
    <t>男</t>
    <rPh sb="0" eb="1">
      <t>オトコ</t>
    </rPh>
    <phoneticPr fontId="47"/>
  </si>
  <si>
    <t>女</t>
    <rPh sb="0" eb="1">
      <t>オンナ</t>
    </rPh>
    <phoneticPr fontId="47"/>
  </si>
  <si>
    <t>総　数</t>
    <rPh sb="0" eb="1">
      <t>フサ</t>
    </rPh>
    <rPh sb="2" eb="3">
      <t>スウ</t>
    </rPh>
    <phoneticPr fontId="47"/>
  </si>
  <si>
    <t>自営業主</t>
    <rPh sb="0" eb="1">
      <t>ジ</t>
    </rPh>
    <rPh sb="1" eb="2">
      <t>エイ</t>
    </rPh>
    <rPh sb="2" eb="3">
      <t>ギョウ</t>
    </rPh>
    <rPh sb="3" eb="4">
      <t>シュ</t>
    </rPh>
    <phoneticPr fontId="47"/>
  </si>
  <si>
    <t>雇人のある業主</t>
    <rPh sb="0" eb="1">
      <t>ヤトイ</t>
    </rPh>
    <rPh sb="1" eb="2">
      <t>ジン</t>
    </rPh>
    <rPh sb="5" eb="7">
      <t>ギョウシュ</t>
    </rPh>
    <phoneticPr fontId="47"/>
  </si>
  <si>
    <t>雇人のない業主</t>
    <rPh sb="0" eb="1">
      <t>ヤト</t>
    </rPh>
    <rPh sb="1" eb="2">
      <t>ニン</t>
    </rPh>
    <rPh sb="5" eb="7">
      <t>ギョウシュ</t>
    </rPh>
    <phoneticPr fontId="47"/>
  </si>
  <si>
    <t>内職者</t>
    <rPh sb="0" eb="2">
      <t>ナイショク</t>
    </rPh>
    <rPh sb="2" eb="3">
      <t>シャ</t>
    </rPh>
    <phoneticPr fontId="47"/>
  </si>
  <si>
    <t>総　数</t>
    <rPh sb="0" eb="1">
      <t>ソウ</t>
    </rPh>
    <rPh sb="2" eb="3">
      <t>スウ</t>
    </rPh>
    <phoneticPr fontId="47"/>
  </si>
  <si>
    <t>家　族　従　業　者</t>
    <rPh sb="0" eb="1">
      <t>イエ</t>
    </rPh>
    <rPh sb="2" eb="3">
      <t>ヤカラ</t>
    </rPh>
    <rPh sb="4" eb="5">
      <t>ジュウ</t>
    </rPh>
    <rPh sb="6" eb="7">
      <t>ギョウ</t>
    </rPh>
    <rPh sb="8" eb="9">
      <t>モノ</t>
    </rPh>
    <phoneticPr fontId="47"/>
  </si>
  <si>
    <t>雇用者</t>
    <rPh sb="0" eb="1">
      <t>ヤトイ</t>
    </rPh>
    <rPh sb="1" eb="2">
      <t>ヨウ</t>
    </rPh>
    <rPh sb="2" eb="3">
      <t>モノ</t>
    </rPh>
    <phoneticPr fontId="47"/>
  </si>
  <si>
    <t>会社などの役員</t>
    <rPh sb="0" eb="2">
      <t>カイシャ</t>
    </rPh>
    <rPh sb="5" eb="7">
      <t>ヤクイン</t>
    </rPh>
    <phoneticPr fontId="47"/>
  </si>
  <si>
    <t>会社などの
役員を除く
雇用者</t>
    <rPh sb="0" eb="2">
      <t>カイシャ</t>
    </rPh>
    <rPh sb="6" eb="8">
      <t>ヤクイン</t>
    </rPh>
    <rPh sb="9" eb="10">
      <t>ノゾ</t>
    </rPh>
    <rPh sb="12" eb="15">
      <t>コヨウシャ</t>
    </rPh>
    <phoneticPr fontId="47"/>
  </si>
  <si>
    <t xml:space="preserve"> 正規の職員・従業員</t>
    <rPh sb="1" eb="3">
      <t>セイキ</t>
    </rPh>
    <rPh sb="4" eb="6">
      <t>ショクイン</t>
    </rPh>
    <rPh sb="7" eb="10">
      <t>ジュウギョウイン</t>
    </rPh>
    <phoneticPr fontId="47"/>
  </si>
  <si>
    <t xml:space="preserve"> パート</t>
    <phoneticPr fontId="47"/>
  </si>
  <si>
    <t xml:space="preserve"> アルバイト</t>
    <phoneticPr fontId="47"/>
  </si>
  <si>
    <t xml:space="preserve"> 労働者派遣事業所の派遣社員</t>
    <rPh sb="1" eb="4">
      <t>ロウドウシャ</t>
    </rPh>
    <rPh sb="4" eb="6">
      <t>ハケン</t>
    </rPh>
    <rPh sb="6" eb="9">
      <t>ジギョウショ</t>
    </rPh>
    <rPh sb="10" eb="12">
      <t>ハケン</t>
    </rPh>
    <rPh sb="12" eb="14">
      <t>シャイン</t>
    </rPh>
    <phoneticPr fontId="47"/>
  </si>
  <si>
    <t xml:space="preserve"> 契約社員・嘱託</t>
    <rPh sb="1" eb="3">
      <t>ケイヤク</t>
    </rPh>
    <rPh sb="3" eb="5">
      <t>シャイン</t>
    </rPh>
    <rPh sb="6" eb="8">
      <t>ショクタク</t>
    </rPh>
    <phoneticPr fontId="47"/>
  </si>
  <si>
    <t xml:space="preserve"> その他</t>
    <rPh sb="3" eb="4">
      <t>タ</t>
    </rPh>
    <phoneticPr fontId="47"/>
  </si>
  <si>
    <t>総　数</t>
    <rPh sb="0" eb="1">
      <t>フサ</t>
    </rPh>
    <rPh sb="2" eb="3">
      <t>カズ</t>
    </rPh>
    <phoneticPr fontId="47"/>
  </si>
  <si>
    <t>総数</t>
    <rPh sb="0" eb="1">
      <t>フサ</t>
    </rPh>
    <rPh sb="1" eb="2">
      <t>カズ</t>
    </rPh>
    <phoneticPr fontId="47"/>
  </si>
  <si>
    <t>有業者に占める雇用者比率（%）</t>
    <rPh sb="0" eb="1">
      <t>ユウ</t>
    </rPh>
    <rPh sb="1" eb="3">
      <t>ギョウシャ</t>
    </rPh>
    <rPh sb="4" eb="5">
      <t>シ</t>
    </rPh>
    <rPh sb="7" eb="10">
      <t>コヨウシャ</t>
    </rPh>
    <rPh sb="10" eb="12">
      <t>ヒリツ</t>
    </rPh>
    <phoneticPr fontId="47"/>
  </si>
  <si>
    <t>総   数</t>
    <rPh sb="0" eb="1">
      <t>フサ</t>
    </rPh>
    <rPh sb="4" eb="5">
      <t>カズ</t>
    </rPh>
    <phoneticPr fontId="47"/>
  </si>
  <si>
    <t>（別掲）</t>
    <rPh sb="1" eb="3">
      <t>ベッケイ</t>
    </rPh>
    <phoneticPr fontId="47"/>
  </si>
  <si>
    <t>雇用者に占める
比率（%）</t>
    <rPh sb="0" eb="3">
      <t>コヨウシャ</t>
    </rPh>
    <rPh sb="4" eb="5">
      <t>シ</t>
    </rPh>
    <rPh sb="8" eb="10">
      <t>ヒリツ</t>
    </rPh>
    <phoneticPr fontId="47"/>
  </si>
  <si>
    <t>正規の職員・従業員</t>
    <rPh sb="0" eb="2">
      <t>セイキ</t>
    </rPh>
    <rPh sb="3" eb="5">
      <t>ショクイン</t>
    </rPh>
    <rPh sb="6" eb="9">
      <t>ジュウギョウイン</t>
    </rPh>
    <phoneticPr fontId="47"/>
  </si>
  <si>
    <t>パート・アルバイト</t>
    <phoneticPr fontId="47"/>
  </si>
  <si>
    <t>（注1）出典の就業構造基本調査は抽出調査であり、越谷市では抽出された約720世帯から全体を推計した</t>
    <phoneticPr fontId="47"/>
  </si>
  <si>
    <t>　　　 ものであり調査結果は実数ではない。また、総数には分類不能・不詳の数値を含むため、総数と</t>
    <phoneticPr fontId="41"/>
  </si>
  <si>
    <t>　　　 内訳の合計とは必ずしも一致しない。</t>
    <phoneticPr fontId="41"/>
  </si>
  <si>
    <t>（注2）</t>
    <phoneticPr fontId="47"/>
  </si>
  <si>
    <t>就業構造基本調査は5年に一度実施され、令和4年の結果が、現時点で最新のものとなる。</t>
    <rPh sb="0" eb="2">
      <t>シュウギョウ</t>
    </rPh>
    <rPh sb="2" eb="4">
      <t>コウゾウ</t>
    </rPh>
    <rPh sb="4" eb="6">
      <t>キホン</t>
    </rPh>
    <rPh sb="6" eb="8">
      <t>チョウサ</t>
    </rPh>
    <rPh sb="10" eb="11">
      <t>ネン</t>
    </rPh>
    <rPh sb="12" eb="13">
      <t>イチ</t>
    </rPh>
    <rPh sb="13" eb="14">
      <t>ド</t>
    </rPh>
    <rPh sb="14" eb="16">
      <t>ジッシ</t>
    </rPh>
    <rPh sb="19" eb="21">
      <t>レイワ</t>
    </rPh>
    <rPh sb="22" eb="23">
      <t>ネン</t>
    </rPh>
    <rPh sb="23" eb="24">
      <t>ヘイネン</t>
    </rPh>
    <rPh sb="24" eb="26">
      <t>ケッカ</t>
    </rPh>
    <rPh sb="28" eb="31">
      <t>ゲンジテン</t>
    </rPh>
    <rPh sb="32" eb="34">
      <t>サイシン</t>
    </rPh>
    <phoneticPr fontId="47"/>
  </si>
  <si>
    <t>資料：就業構造基本調査</t>
    <rPh sb="0" eb="2">
      <t>シリョウ</t>
    </rPh>
    <rPh sb="3" eb="5">
      <t>シュウギョウ</t>
    </rPh>
    <rPh sb="5" eb="7">
      <t>コウゾウ</t>
    </rPh>
    <rPh sb="7" eb="9">
      <t>キホン</t>
    </rPh>
    <rPh sb="9" eb="11">
      <t>チョウサ</t>
    </rPh>
    <phoneticPr fontId="47"/>
  </si>
  <si>
    <t>4-16. 所得階層別男女別有業者数（推計）</t>
    <rPh sb="6" eb="8">
      <t>ショトク</t>
    </rPh>
    <rPh sb="8" eb="10">
      <t>カイソウ</t>
    </rPh>
    <rPh sb="10" eb="11">
      <t>ベツ</t>
    </rPh>
    <rPh sb="11" eb="13">
      <t>ダンジョ</t>
    </rPh>
    <rPh sb="13" eb="14">
      <t>ベツ</t>
    </rPh>
    <rPh sb="14" eb="15">
      <t>ユウ</t>
    </rPh>
    <rPh sb="15" eb="18">
      <t>ギョウシャスウ</t>
    </rPh>
    <rPh sb="19" eb="21">
      <t>スイケイ</t>
    </rPh>
    <phoneticPr fontId="47"/>
  </si>
  <si>
    <t>令和4年10月1日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phoneticPr fontId="47"/>
  </si>
  <si>
    <t>（単位：人）</t>
  </si>
  <si>
    <t>所　得</t>
    <rPh sb="0" eb="1">
      <t>トコロ</t>
    </rPh>
    <rPh sb="2" eb="3">
      <t>エ</t>
    </rPh>
    <phoneticPr fontId="47"/>
  </si>
  <si>
    <t>男</t>
  </si>
  <si>
    <t>女</t>
  </si>
  <si>
    <t>総　数</t>
    <phoneticPr fontId="46"/>
  </si>
  <si>
    <t>（内）雇用者</t>
    <rPh sb="1" eb="2">
      <t>ウチ</t>
    </rPh>
    <rPh sb="3" eb="6">
      <t>コヨウシャ</t>
    </rPh>
    <phoneticPr fontId="47"/>
  </si>
  <si>
    <t>総  数</t>
    <rPh sb="0" eb="1">
      <t>フサ</t>
    </rPh>
    <rPh sb="3" eb="4">
      <t>カズ</t>
    </rPh>
    <phoneticPr fontId="47"/>
  </si>
  <si>
    <t xml:space="preserve">  50万円未満</t>
    <rPh sb="4" eb="6">
      <t>マンエン</t>
    </rPh>
    <rPh sb="6" eb="8">
      <t>ミマン</t>
    </rPh>
    <phoneticPr fontId="47"/>
  </si>
  <si>
    <t xml:space="preserve">  50～ 100万円未満</t>
    <rPh sb="9" eb="11">
      <t>マンエン</t>
    </rPh>
    <rPh sb="11" eb="13">
      <t>ミマン</t>
    </rPh>
    <phoneticPr fontId="47"/>
  </si>
  <si>
    <t xml:space="preserve"> 100～ 150万円未満</t>
    <rPh sb="9" eb="11">
      <t>マンエン</t>
    </rPh>
    <rPh sb="11" eb="13">
      <t>ミマン</t>
    </rPh>
    <phoneticPr fontId="47"/>
  </si>
  <si>
    <t xml:space="preserve"> 150～ 200万円未満</t>
    <rPh sb="9" eb="11">
      <t>マンエン</t>
    </rPh>
    <rPh sb="11" eb="13">
      <t>ミマン</t>
    </rPh>
    <phoneticPr fontId="47"/>
  </si>
  <si>
    <t xml:space="preserve"> 200～ 250万円未満</t>
    <rPh sb="9" eb="11">
      <t>マンエン</t>
    </rPh>
    <rPh sb="11" eb="13">
      <t>ミマン</t>
    </rPh>
    <phoneticPr fontId="47"/>
  </si>
  <si>
    <t xml:space="preserve"> 250～ 300万円未満</t>
    <rPh sb="9" eb="11">
      <t>マンエン</t>
    </rPh>
    <rPh sb="11" eb="13">
      <t>ミマン</t>
    </rPh>
    <phoneticPr fontId="47"/>
  </si>
  <si>
    <t xml:space="preserve"> 300～ 400万円未満</t>
    <rPh sb="9" eb="11">
      <t>マンエン</t>
    </rPh>
    <rPh sb="11" eb="13">
      <t>ミマン</t>
    </rPh>
    <phoneticPr fontId="47"/>
  </si>
  <si>
    <t xml:space="preserve"> 400～ 500万円未満</t>
    <rPh sb="9" eb="11">
      <t>マンエン</t>
    </rPh>
    <rPh sb="11" eb="13">
      <t>ミマン</t>
    </rPh>
    <phoneticPr fontId="47"/>
  </si>
  <si>
    <t xml:space="preserve"> 500～ 600万円未満</t>
    <rPh sb="9" eb="11">
      <t>マンエン</t>
    </rPh>
    <rPh sb="11" eb="13">
      <t>ミマン</t>
    </rPh>
    <phoneticPr fontId="47"/>
  </si>
  <si>
    <t xml:space="preserve"> 600～ 700万円未満</t>
    <rPh sb="9" eb="11">
      <t>マンエン</t>
    </rPh>
    <rPh sb="11" eb="13">
      <t>ミマン</t>
    </rPh>
    <phoneticPr fontId="47"/>
  </si>
  <si>
    <t xml:space="preserve"> 700～ 800万円未満</t>
    <rPh sb="9" eb="11">
      <t>マンエン</t>
    </rPh>
    <rPh sb="11" eb="13">
      <t>ミマン</t>
    </rPh>
    <phoneticPr fontId="47"/>
  </si>
  <si>
    <t xml:space="preserve"> 800～ 900万円未満</t>
    <rPh sb="9" eb="11">
      <t>マンエン</t>
    </rPh>
    <rPh sb="11" eb="13">
      <t>ミマン</t>
    </rPh>
    <phoneticPr fontId="47"/>
  </si>
  <si>
    <t xml:space="preserve"> 900～1000万円未満</t>
    <rPh sb="9" eb="11">
      <t>マンエン</t>
    </rPh>
    <rPh sb="11" eb="13">
      <t>ミマン</t>
    </rPh>
    <phoneticPr fontId="47"/>
  </si>
  <si>
    <t>1000～1250万円未満</t>
    <rPh sb="9" eb="11">
      <t>マンエン</t>
    </rPh>
    <rPh sb="11" eb="13">
      <t>ミマン</t>
    </rPh>
    <phoneticPr fontId="47"/>
  </si>
  <si>
    <t>1250～1500万円未満</t>
    <rPh sb="9" eb="11">
      <t>マンエン</t>
    </rPh>
    <rPh sb="11" eb="13">
      <t>ミマン</t>
    </rPh>
    <phoneticPr fontId="47"/>
  </si>
  <si>
    <t>1500万円以上</t>
    <rPh sb="4" eb="6">
      <t>マンエン</t>
    </rPh>
    <rPh sb="6" eb="8">
      <t>イジョウ</t>
    </rPh>
    <phoneticPr fontId="47"/>
  </si>
  <si>
    <t>（注2）就業構造基本調査は5年に一度実施され、令和4年の結果が、現時点で最新のものとなる。</t>
    <rPh sb="23" eb="25">
      <t>レイワ</t>
    </rPh>
    <phoneticPr fontId="47"/>
  </si>
  <si>
    <t>資料：就業構造基本調査</t>
    <phoneticPr fontId="47"/>
  </si>
  <si>
    <t>4-17. 市内総生産</t>
    <rPh sb="8" eb="9">
      <t>ソウ</t>
    </rPh>
    <rPh sb="9" eb="11">
      <t>セイサン</t>
    </rPh>
    <phoneticPr fontId="41"/>
  </si>
  <si>
    <t>（単位：百万円）</t>
    <rPh sb="4" eb="6">
      <t>ヒャクマン</t>
    </rPh>
    <rPh sb="6" eb="7">
      <t>エン</t>
    </rPh>
    <phoneticPr fontId="41"/>
  </si>
  <si>
    <t>産　業　別</t>
    <phoneticPr fontId="41"/>
  </si>
  <si>
    <t>平成29年度</t>
    <rPh sb="0" eb="2">
      <t>ヘイセイ</t>
    </rPh>
    <phoneticPr fontId="46"/>
  </si>
  <si>
    <t>30年度</t>
    <rPh sb="2" eb="3">
      <t>ネン</t>
    </rPh>
    <rPh sb="3" eb="4">
      <t>ド</t>
    </rPh>
    <phoneticPr fontId="2"/>
  </si>
  <si>
    <t>令和元年度</t>
    <rPh sb="0" eb="2">
      <t>レイワ</t>
    </rPh>
    <rPh sb="2" eb="4">
      <t>ガンネン</t>
    </rPh>
    <phoneticPr fontId="2"/>
  </si>
  <si>
    <t>2年度</t>
    <rPh sb="1" eb="3">
      <t>ネンド</t>
    </rPh>
    <phoneticPr fontId="2"/>
  </si>
  <si>
    <t>3年度</t>
    <rPh sb="1" eb="3">
      <t>ネンド</t>
    </rPh>
    <phoneticPr fontId="2"/>
  </si>
  <si>
    <t>市内総生産（総 額）</t>
    <rPh sb="2" eb="3">
      <t>ソウ</t>
    </rPh>
    <phoneticPr fontId="41"/>
  </si>
  <si>
    <t>第1次産業</t>
    <phoneticPr fontId="46"/>
  </si>
  <si>
    <t>農　業</t>
    <phoneticPr fontId="41"/>
  </si>
  <si>
    <t>林　業</t>
    <phoneticPr fontId="41"/>
  </si>
  <si>
    <t>水産業</t>
    <rPh sb="0" eb="2">
      <t>スイサン</t>
    </rPh>
    <phoneticPr fontId="41"/>
  </si>
  <si>
    <t>第2次産業</t>
    <phoneticPr fontId="46"/>
  </si>
  <si>
    <t>鉱　業</t>
    <phoneticPr fontId="41"/>
  </si>
  <si>
    <t>製造業</t>
    <phoneticPr fontId="41"/>
  </si>
  <si>
    <t>建設業</t>
    <phoneticPr fontId="41"/>
  </si>
  <si>
    <t>第3次産業</t>
    <rPh sb="0" eb="1">
      <t>ダイ</t>
    </rPh>
    <rPh sb="2" eb="3">
      <t>ジ</t>
    </rPh>
    <rPh sb="3" eb="5">
      <t>サンギョウ</t>
    </rPh>
    <phoneticPr fontId="3"/>
  </si>
  <si>
    <t>電気･ガス･水道・廃棄物処理業</t>
    <rPh sb="0" eb="1">
      <t>デン</t>
    </rPh>
    <phoneticPr fontId="3"/>
  </si>
  <si>
    <t>卸売･小売業</t>
  </si>
  <si>
    <t>運輸・郵便業</t>
    <rPh sb="0" eb="1">
      <t>ウン</t>
    </rPh>
    <rPh sb="3" eb="5">
      <t>ユウビン</t>
    </rPh>
    <rPh sb="5" eb="6">
      <t>ギョウ</t>
    </rPh>
    <phoneticPr fontId="3"/>
  </si>
  <si>
    <t>宿泊・飲食サービス業</t>
  </si>
  <si>
    <t>情報通信業</t>
    <rPh sb="0" eb="2">
      <t>ジョウホウ</t>
    </rPh>
    <phoneticPr fontId="3"/>
  </si>
  <si>
    <t>金融・保険業</t>
  </si>
  <si>
    <t>不動産業</t>
  </si>
  <si>
    <t>専門・科学技術、業務支援サービス業</t>
  </si>
  <si>
    <t>公務</t>
    <rPh sb="0" eb="2">
      <t>コウム</t>
    </rPh>
    <phoneticPr fontId="10"/>
  </si>
  <si>
    <t>教育</t>
    <rPh sb="0" eb="2">
      <t>キョウイク</t>
    </rPh>
    <phoneticPr fontId="10"/>
  </si>
  <si>
    <t>保健衛生・社会事業</t>
  </si>
  <si>
    <t>その他のサービス</t>
    <rPh sb="2" eb="3">
      <t>タ</t>
    </rPh>
    <phoneticPr fontId="10"/>
  </si>
  <si>
    <t>輸入品に課される税・関税</t>
  </si>
  <si>
    <t>(控除)総資本形成に係る消費税</t>
    <rPh sb="1" eb="3">
      <t>コウジョ</t>
    </rPh>
    <phoneticPr fontId="3"/>
  </si>
  <si>
    <t>（注1）毎年、遡及改定を行っているため、前年公表した数値と異なる場合がある。</t>
    <rPh sb="4" eb="6">
      <t>マイトシ</t>
    </rPh>
    <rPh sb="7" eb="9">
      <t>ソキュウ</t>
    </rPh>
    <rPh sb="9" eb="11">
      <t>カイテイ</t>
    </rPh>
    <rPh sb="12" eb="13">
      <t>オコナ</t>
    </rPh>
    <rPh sb="20" eb="22">
      <t>ゼンネン</t>
    </rPh>
    <rPh sb="22" eb="24">
      <t>コウヒョウ</t>
    </rPh>
    <rPh sb="26" eb="28">
      <t>スウチ</t>
    </rPh>
    <rPh sb="29" eb="30">
      <t>コト</t>
    </rPh>
    <rPh sb="32" eb="34">
      <t>バアイ</t>
    </rPh>
    <phoneticPr fontId="41"/>
  </si>
  <si>
    <t>（注2）令和3年度の結果が、現時点での最新データとなる。</t>
    <rPh sb="4" eb="6">
      <t>レイワ</t>
    </rPh>
    <rPh sb="7" eb="9">
      <t>ネンド</t>
    </rPh>
    <rPh sb="10" eb="12">
      <t>ケッカ</t>
    </rPh>
    <rPh sb="14" eb="17">
      <t>ゲンジテン</t>
    </rPh>
    <rPh sb="19" eb="21">
      <t>サイシン</t>
    </rPh>
    <phoneticPr fontId="41"/>
  </si>
  <si>
    <t>資料：埼玉県市町村民経済計算</t>
    <rPh sb="3" eb="5">
      <t>サイタマ</t>
    </rPh>
    <rPh sb="6" eb="9">
      <t>シチョウソン</t>
    </rPh>
    <rPh sb="9" eb="10">
      <t>ミン</t>
    </rPh>
    <rPh sb="10" eb="12">
      <t>ケイザイ</t>
    </rPh>
    <rPh sb="12" eb="14">
      <t>ケイサン</t>
    </rPh>
    <phoneticPr fontId="41"/>
  </si>
  <si>
    <t>4-18. 市民所得の分配</t>
    <phoneticPr fontId="41"/>
  </si>
  <si>
    <t>項　　　目</t>
    <phoneticPr fontId="41"/>
  </si>
  <si>
    <t>30年度</t>
    <phoneticPr fontId="46"/>
  </si>
  <si>
    <t>市民所得（分配）（総 額）</t>
    <phoneticPr fontId="41"/>
  </si>
  <si>
    <t>雇用者報酬</t>
    <rPh sb="3" eb="5">
      <t>ホウシュウ</t>
    </rPh>
    <phoneticPr fontId="41"/>
  </si>
  <si>
    <t>財産所得　　</t>
    <phoneticPr fontId="41"/>
  </si>
  <si>
    <t>一般政府</t>
    <phoneticPr fontId="41"/>
  </si>
  <si>
    <t>家計</t>
    <phoneticPr fontId="41"/>
  </si>
  <si>
    <t>対家計民間非営利団体</t>
    <phoneticPr fontId="41"/>
  </si>
  <si>
    <t>企業所得（配当受払後）</t>
  </si>
  <si>
    <t>民間法人企業</t>
    <phoneticPr fontId="41"/>
  </si>
  <si>
    <t>公的企業</t>
    <phoneticPr fontId="41"/>
  </si>
  <si>
    <t>個人企業</t>
    <phoneticPr fontId="41"/>
  </si>
  <si>
    <t>（注2）令和3年度の結果が、現時点での最新データとなる。</t>
    <rPh sb="4" eb="6">
      <t>レイワ</t>
    </rPh>
    <rPh sb="7" eb="9">
      <t>ネンド</t>
    </rPh>
    <rPh sb="8" eb="9">
      <t>ド</t>
    </rPh>
    <rPh sb="10" eb="12">
      <t>ケッカ</t>
    </rPh>
    <rPh sb="14" eb="17">
      <t>ゲンジテン</t>
    </rPh>
    <rPh sb="19" eb="21">
      <t>サイシン</t>
    </rPh>
    <phoneticPr fontId="41"/>
  </si>
  <si>
    <t>4-19. 市営住宅の状況</t>
    <phoneticPr fontId="41"/>
  </si>
  <si>
    <t>令和6年12月1日</t>
    <rPh sb="0" eb="2">
      <t>レイワ</t>
    </rPh>
    <phoneticPr fontId="41"/>
  </si>
  <si>
    <t>住宅名</t>
  </si>
  <si>
    <t>建設年度</t>
  </si>
  <si>
    <t>棟数</t>
  </si>
  <si>
    <t>戸数</t>
  </si>
  <si>
    <t>世帯</t>
  </si>
  <si>
    <t>入居者総数</t>
  </si>
  <si>
    <t>総　数</t>
  </si>
  <si>
    <t>‐</t>
  </si>
  <si>
    <t>弥十郎住宅</t>
  </si>
  <si>
    <t>昭和42</t>
  </si>
  <si>
    <t>弥十郎中層住宅</t>
  </si>
  <si>
    <t>川柳町中層住宅</t>
  </si>
  <si>
    <t>第2弥十郎中層住宅</t>
  </si>
  <si>
    <t>七左町中層住宅</t>
  </si>
  <si>
    <t>平成 6</t>
  </si>
  <si>
    <t>南越谷しののめ住宅</t>
  </si>
  <si>
    <t>西大袋中層住宅</t>
  </si>
  <si>
    <t>資料：建築住宅課</t>
    <rPh sb="3" eb="5">
      <t>ケンチク</t>
    </rPh>
    <rPh sb="5" eb="7">
      <t>ジュウタク</t>
    </rPh>
    <phoneticPr fontId="41"/>
  </si>
  <si>
    <t>4-20. 住宅の所有関係別状況</t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ジョウキョウ</t>
    </rPh>
    <phoneticPr fontId="3"/>
  </si>
  <si>
    <t>令和2年10月1日</t>
    <rPh sb="0" eb="2">
      <t>レイワ</t>
    </rPh>
    <phoneticPr fontId="46"/>
  </si>
  <si>
    <t>住居の種類</t>
  </si>
  <si>
    <t>世帯数</t>
  </si>
  <si>
    <t>世帯人員</t>
  </si>
  <si>
    <t>1世帯当り人員</t>
    <phoneticPr fontId="46"/>
  </si>
  <si>
    <t>一　般　世　帯</t>
  </si>
  <si>
    <t>住宅に住む一般世帯</t>
  </si>
  <si>
    <t>持　　ち　　家</t>
  </si>
  <si>
    <t>公営・公団・公社の借家</t>
  </si>
  <si>
    <t>民　営　の　借　家</t>
  </si>
  <si>
    <t>給　与　住　宅</t>
  </si>
  <si>
    <t>間　　借　　り</t>
  </si>
  <si>
    <t>住宅以外に住む一般世帯</t>
  </si>
  <si>
    <t>（注）国勢調査は5年に一度実施され、令和2年の結果が現時点で最新のデータとなる。</t>
    <rPh sb="18" eb="20">
      <t>レイワ</t>
    </rPh>
    <phoneticPr fontId="46"/>
  </si>
  <si>
    <t>資料：国勢調査</t>
  </si>
  <si>
    <t>4-21. 世帯人員別世帯数</t>
    <rPh sb="6" eb="8">
      <t>セタイ</t>
    </rPh>
    <rPh sb="8" eb="10">
      <t>ジンイン</t>
    </rPh>
    <rPh sb="10" eb="11">
      <t>ベツ</t>
    </rPh>
    <rPh sb="11" eb="14">
      <t>セタイスウ</t>
    </rPh>
    <phoneticPr fontId="41"/>
  </si>
  <si>
    <t>各年10月1日</t>
  </si>
  <si>
    <t>一　　　般　　　世　　　帯　　　数</t>
  </si>
  <si>
    <t>一般
世帯人員</t>
    <phoneticPr fontId="41"/>
  </si>
  <si>
    <t>1世帯
当り
人員</t>
    <phoneticPr fontId="41"/>
  </si>
  <si>
    <t>総数</t>
  </si>
  <si>
    <t>1人</t>
    <phoneticPr fontId="46"/>
  </si>
  <si>
    <t>2人</t>
    <phoneticPr fontId="46"/>
  </si>
  <si>
    <t>3人</t>
    <phoneticPr fontId="46"/>
  </si>
  <si>
    <t>4人</t>
    <phoneticPr fontId="46"/>
  </si>
  <si>
    <t>5人</t>
    <phoneticPr fontId="46"/>
  </si>
  <si>
    <t>6人</t>
    <phoneticPr fontId="46"/>
  </si>
  <si>
    <t>7人
以上</t>
    <phoneticPr fontId="41"/>
  </si>
  <si>
    <t>平成22</t>
    <rPh sb="0" eb="2">
      <t>ヘイセイ</t>
    </rPh>
    <phoneticPr fontId="3"/>
  </si>
  <si>
    <t>27</t>
    <phoneticPr fontId="2"/>
  </si>
  <si>
    <t>令和 2</t>
    <rPh sb="0" eb="2">
      <t>レイワ</t>
    </rPh>
    <phoneticPr fontId="3"/>
  </si>
  <si>
    <t>4-22. 居住世帯の有無別住宅数</t>
    <phoneticPr fontId="41"/>
  </si>
  <si>
    <t>住　　　　　宅　　　　　数</t>
    <phoneticPr fontId="41"/>
  </si>
  <si>
    <t>住宅以外
で人が居
住する建
物数</t>
    <rPh sb="0" eb="2">
      <t>ジュウタク</t>
    </rPh>
    <rPh sb="2" eb="4">
      <t>イガイ</t>
    </rPh>
    <rPh sb="6" eb="7">
      <t>ヒト</t>
    </rPh>
    <rPh sb="8" eb="9">
      <t>イ</t>
    </rPh>
    <rPh sb="10" eb="11">
      <t>ジュウ</t>
    </rPh>
    <rPh sb="13" eb="14">
      <t>ケン</t>
    </rPh>
    <rPh sb="15" eb="17">
      <t>モノカズ</t>
    </rPh>
    <rPh sb="16" eb="17">
      <t>カズ</t>
    </rPh>
    <phoneticPr fontId="41"/>
  </si>
  <si>
    <t>居住世帯あり</t>
  </si>
  <si>
    <t>居住世帯なし</t>
  </si>
  <si>
    <t>同居世帯なし</t>
  </si>
  <si>
    <t>同居世帯あり</t>
  </si>
  <si>
    <t>一時現在者のみ</t>
    <phoneticPr fontId="41"/>
  </si>
  <si>
    <t>空き家</t>
    <phoneticPr fontId="41"/>
  </si>
  <si>
    <t>建設中</t>
    <phoneticPr fontId="41"/>
  </si>
  <si>
    <t>平成25</t>
    <rPh sb="0" eb="1">
      <t>ヘイセイ</t>
    </rPh>
    <phoneticPr fontId="46"/>
  </si>
  <si>
    <t>令和 5</t>
    <rPh sb="0" eb="1">
      <t>レイワ</t>
    </rPh>
    <phoneticPr fontId="46"/>
  </si>
  <si>
    <t>（注1）住宅・土地統計調査は標本調査であり、越谷市では抽出された約6000戸から全体を推計したもの</t>
    <rPh sb="1" eb="2">
      <t>チュウ</t>
    </rPh>
    <phoneticPr fontId="41"/>
  </si>
  <si>
    <t>　　　 で実数ではない。</t>
    <phoneticPr fontId="41"/>
  </si>
  <si>
    <t>（注2）住宅・土地統計調査は5年に一度実施され、令和5年の結果が、現時点での最新データとなる。</t>
    <rPh sb="1" eb="2">
      <t>チュウ</t>
    </rPh>
    <rPh sb="15" eb="16">
      <t>ネン</t>
    </rPh>
    <rPh sb="17" eb="19">
      <t>イチド</t>
    </rPh>
    <rPh sb="19" eb="21">
      <t>ジッシ</t>
    </rPh>
    <rPh sb="24" eb="26">
      <t>レイワ</t>
    </rPh>
    <rPh sb="27" eb="28">
      <t>ネン</t>
    </rPh>
    <rPh sb="28" eb="29">
      <t>ヘイネン</t>
    </rPh>
    <rPh sb="29" eb="31">
      <t>ケッカ</t>
    </rPh>
    <rPh sb="33" eb="36">
      <t>ゲンジテン</t>
    </rPh>
    <rPh sb="38" eb="40">
      <t>サイシン</t>
    </rPh>
    <phoneticPr fontId="41"/>
  </si>
  <si>
    <t>資料：住宅・土地統計調査</t>
    <rPh sb="0" eb="2">
      <t>シリョウ</t>
    </rPh>
    <rPh sb="3" eb="5">
      <t>ジュウタク</t>
    </rPh>
    <rPh sb="6" eb="8">
      <t>トチ</t>
    </rPh>
    <rPh sb="8" eb="10">
      <t>トウケイ</t>
    </rPh>
    <rPh sb="10" eb="12">
      <t>チョウサ</t>
    </rPh>
    <phoneticPr fontId="41"/>
  </si>
  <si>
    <t>4-23. 住宅の種類・構造・建築の時期別住宅数</t>
    <rPh sb="6" eb="8">
      <t>ジュウタク</t>
    </rPh>
    <rPh sb="9" eb="11">
      <t>シュルイ</t>
    </rPh>
    <rPh sb="12" eb="14">
      <t>コウゾウ</t>
    </rPh>
    <rPh sb="15" eb="17">
      <t>ケンチク</t>
    </rPh>
    <rPh sb="18" eb="20">
      <t>ジキ</t>
    </rPh>
    <rPh sb="20" eb="21">
      <t>ベツ</t>
    </rPh>
    <rPh sb="21" eb="23">
      <t>ジュウタク</t>
    </rPh>
    <rPh sb="23" eb="24">
      <t>スウ</t>
    </rPh>
    <phoneticPr fontId="41"/>
  </si>
  <si>
    <t>令和5年10月1日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phoneticPr fontId="41"/>
  </si>
  <si>
    <t>総  数</t>
    <phoneticPr fontId="41"/>
  </si>
  <si>
    <t>住宅の種類</t>
    <phoneticPr fontId="41"/>
  </si>
  <si>
    <t xml:space="preserve">構          造 </t>
    <phoneticPr fontId="41"/>
  </si>
  <si>
    <t>建築の時期</t>
    <phoneticPr fontId="41"/>
  </si>
  <si>
    <t>専用住宅</t>
  </si>
  <si>
    <t>店舗
その他の
併用住宅</t>
    <phoneticPr fontId="41"/>
  </si>
  <si>
    <t>木造</t>
  </si>
  <si>
    <t>防火木造</t>
  </si>
  <si>
    <t>鉄筋･鉄骨コンクリート造</t>
    <phoneticPr fontId="41"/>
  </si>
  <si>
    <t>鉄骨造</t>
  </si>
  <si>
    <t>（9区分）</t>
    <rPh sb="2" eb="4">
      <t>クブン</t>
    </rPh>
    <phoneticPr fontId="41"/>
  </si>
  <si>
    <t>住宅総数</t>
    <rPh sb="0" eb="2">
      <t>ジュウタク</t>
    </rPh>
    <rPh sb="2" eb="4">
      <t>ソウスウ</t>
    </rPh>
    <phoneticPr fontId="41"/>
  </si>
  <si>
    <t>昭和45年以前</t>
    <phoneticPr fontId="41"/>
  </si>
  <si>
    <t>昭和46年～　　55年</t>
    <phoneticPr fontId="41"/>
  </si>
  <si>
    <t>昭和56年～平成 2年</t>
    <rPh sb="6" eb="8">
      <t>ヘイセイ</t>
    </rPh>
    <phoneticPr fontId="41"/>
  </si>
  <si>
    <t>平成 3年～　　12年</t>
    <rPh sb="0" eb="2">
      <t>ヘイセイ</t>
    </rPh>
    <rPh sb="10" eb="11">
      <t>ネン</t>
    </rPh>
    <phoneticPr fontId="41"/>
  </si>
  <si>
    <t>平成13年～　　17年</t>
    <phoneticPr fontId="41"/>
  </si>
  <si>
    <t>平成18年～　　22年</t>
    <phoneticPr fontId="41"/>
  </si>
  <si>
    <t>平成23年～　　27年</t>
    <phoneticPr fontId="41"/>
  </si>
  <si>
    <t>平成28年～令和 2年</t>
    <rPh sb="6" eb="8">
      <t>レイワ</t>
    </rPh>
    <rPh sb="10" eb="11">
      <t>ネン</t>
    </rPh>
    <phoneticPr fontId="2"/>
  </si>
  <si>
    <t>令和 3年～　　 5年9月</t>
    <rPh sb="0" eb="2">
      <t>レイワ</t>
    </rPh>
    <rPh sb="12" eb="13">
      <t>ガツ</t>
    </rPh>
    <phoneticPr fontId="41"/>
  </si>
  <si>
    <t>（注1）住宅・土地統計調査は標本調査であり、越谷市では抽出された約6,000戸から全体を推計したもの</t>
    <rPh sb="1" eb="2">
      <t>チュウ</t>
    </rPh>
    <phoneticPr fontId="41"/>
  </si>
  <si>
    <t>（注2）「住宅総数」には建築の時期「不詳」を含む。</t>
    <rPh sb="1" eb="2">
      <t>チュウ</t>
    </rPh>
    <rPh sb="5" eb="7">
      <t>ジュウタク</t>
    </rPh>
    <rPh sb="7" eb="9">
      <t>ソウスウ</t>
    </rPh>
    <rPh sb="18" eb="20">
      <t>フショウ</t>
    </rPh>
    <rPh sb="22" eb="23">
      <t>フク</t>
    </rPh>
    <phoneticPr fontId="41"/>
  </si>
  <si>
    <t>（注3）住宅・土地統計調査は5年に一度実施され、令和5年の結果が、現時点での最新データとなる。</t>
    <rPh sb="1" eb="2">
      <t>チュウ</t>
    </rPh>
    <rPh sb="15" eb="16">
      <t>ネン</t>
    </rPh>
    <rPh sb="17" eb="19">
      <t>イチド</t>
    </rPh>
    <rPh sb="19" eb="21">
      <t>ジッシ</t>
    </rPh>
    <rPh sb="24" eb="26">
      <t>レイワ</t>
    </rPh>
    <rPh sb="27" eb="28">
      <t>ネン</t>
    </rPh>
    <rPh sb="28" eb="29">
      <t>ヘイネン</t>
    </rPh>
    <rPh sb="29" eb="31">
      <t>ケッカ</t>
    </rPh>
    <rPh sb="33" eb="36">
      <t>ゲンジテン</t>
    </rPh>
    <rPh sb="38" eb="40">
      <t>サイシン</t>
    </rPh>
    <phoneticPr fontId="41"/>
  </si>
  <si>
    <t>4-24. 住宅の所有関係等の住宅数</t>
    <rPh sb="6" eb="8">
      <t>ジュウタク</t>
    </rPh>
    <rPh sb="9" eb="11">
      <t>ショユウ</t>
    </rPh>
    <rPh sb="11" eb="13">
      <t>カンケイ</t>
    </rPh>
    <rPh sb="13" eb="14">
      <t>トウ</t>
    </rPh>
    <rPh sb="15" eb="18">
      <t>ジュウタクスウ</t>
    </rPh>
    <phoneticPr fontId="59"/>
  </si>
  <si>
    <t>（1）住宅の所有関係・建て方・階数別専用住宅数</t>
    <phoneticPr fontId="59"/>
  </si>
  <si>
    <t>令和5年10月1日</t>
    <rPh sb="0" eb="2">
      <t>レイワ</t>
    </rPh>
    <rPh sb="3" eb="4">
      <t>ガツ</t>
    </rPh>
    <rPh sb="5" eb="6">
      <t>ニチ</t>
    </rPh>
    <phoneticPr fontId="59"/>
  </si>
  <si>
    <t>住宅の
所有関係</t>
    <phoneticPr fontId="59"/>
  </si>
  <si>
    <t>総　数</t>
    <rPh sb="0" eb="1">
      <t>フサ</t>
    </rPh>
    <rPh sb="2" eb="3">
      <t>カズ</t>
    </rPh>
    <phoneticPr fontId="59"/>
  </si>
  <si>
    <t>一戸建</t>
    <rPh sb="0" eb="2">
      <t>イッコ</t>
    </rPh>
    <rPh sb="2" eb="3">
      <t>ダ</t>
    </rPh>
    <phoneticPr fontId="41"/>
  </si>
  <si>
    <t>長屋建</t>
    <rPh sb="0" eb="2">
      <t>ナガヤ</t>
    </rPh>
    <rPh sb="2" eb="3">
      <t>ダテ</t>
    </rPh>
    <phoneticPr fontId="41"/>
  </si>
  <si>
    <t>共同住宅</t>
    <rPh sb="0" eb="2">
      <t>キョウドウ</t>
    </rPh>
    <rPh sb="2" eb="4">
      <t>ジュウタク</t>
    </rPh>
    <phoneticPr fontId="41"/>
  </si>
  <si>
    <t>その他</t>
    <phoneticPr fontId="59"/>
  </si>
  <si>
    <t>1階建</t>
    <rPh sb="1" eb="2">
      <t>カイ</t>
    </rPh>
    <rPh sb="2" eb="3">
      <t>ダテ</t>
    </rPh>
    <phoneticPr fontId="59"/>
  </si>
  <si>
    <t>2階建以上</t>
    <rPh sb="1" eb="2">
      <t>カイ</t>
    </rPh>
    <rPh sb="2" eb="3">
      <t>ダテ</t>
    </rPh>
    <rPh sb="3" eb="5">
      <t>イジョウ</t>
    </rPh>
    <phoneticPr fontId="59"/>
  </si>
  <si>
    <t>2階建</t>
    <rPh sb="1" eb="2">
      <t>カイ</t>
    </rPh>
    <rPh sb="2" eb="3">
      <t>タ</t>
    </rPh>
    <phoneticPr fontId="59"/>
  </si>
  <si>
    <t>3～5階</t>
    <rPh sb="3" eb="4">
      <t>カイ</t>
    </rPh>
    <phoneticPr fontId="59"/>
  </si>
  <si>
    <t>6階建以上</t>
    <rPh sb="1" eb="2">
      <t>カイ</t>
    </rPh>
    <rPh sb="2" eb="3">
      <t>ダテ</t>
    </rPh>
    <rPh sb="3" eb="5">
      <t>イジョウ</t>
    </rPh>
    <phoneticPr fontId="59"/>
  </si>
  <si>
    <t>専用住宅総数</t>
    <phoneticPr fontId="59"/>
  </si>
  <si>
    <t>持ち家総数</t>
    <rPh sb="0" eb="1">
      <t>モ</t>
    </rPh>
    <rPh sb="2" eb="3">
      <t>イエ</t>
    </rPh>
    <rPh sb="3" eb="5">
      <t>ソウスウ</t>
    </rPh>
    <phoneticPr fontId="41"/>
  </si>
  <si>
    <t>借　家</t>
    <rPh sb="0" eb="1">
      <t>シャク</t>
    </rPh>
    <rPh sb="2" eb="3">
      <t>イエ</t>
    </rPh>
    <phoneticPr fontId="59"/>
  </si>
  <si>
    <t>公営の借家</t>
    <rPh sb="0" eb="1">
      <t>オオヤケ</t>
    </rPh>
    <rPh sb="1" eb="2">
      <t>エイ</t>
    </rPh>
    <rPh sb="3" eb="4">
      <t>シャク</t>
    </rPh>
    <rPh sb="4" eb="5">
      <t>イエ</t>
    </rPh>
    <phoneticPr fontId="59"/>
  </si>
  <si>
    <t>都市再生機構・公社の借家</t>
    <rPh sb="0" eb="2">
      <t>トシ</t>
    </rPh>
    <rPh sb="2" eb="4">
      <t>サイセイ</t>
    </rPh>
    <rPh sb="4" eb="6">
      <t>キコウ</t>
    </rPh>
    <rPh sb="7" eb="8">
      <t>オオヤケ</t>
    </rPh>
    <rPh sb="8" eb="9">
      <t>シャ</t>
    </rPh>
    <rPh sb="10" eb="11">
      <t>シャク</t>
    </rPh>
    <rPh sb="11" eb="12">
      <t>イエ</t>
    </rPh>
    <phoneticPr fontId="59"/>
  </si>
  <si>
    <t>民営借家</t>
    <rPh sb="0" eb="1">
      <t>タミ</t>
    </rPh>
    <rPh sb="1" eb="2">
      <t>エイ</t>
    </rPh>
    <rPh sb="2" eb="3">
      <t>シャク</t>
    </rPh>
    <rPh sb="3" eb="4">
      <t>イエ</t>
    </rPh>
    <phoneticPr fontId="59"/>
  </si>
  <si>
    <t>給与住宅</t>
    <rPh sb="0" eb="1">
      <t>キュウ</t>
    </rPh>
    <rPh sb="1" eb="2">
      <t>クミ</t>
    </rPh>
    <rPh sb="2" eb="3">
      <t>ジュウ</t>
    </rPh>
    <rPh sb="3" eb="4">
      <t>タク</t>
    </rPh>
    <phoneticPr fontId="59"/>
  </si>
  <si>
    <t>（注2）総数には住宅の所有関係「不詳」を含む。</t>
    <rPh sb="1" eb="2">
      <t>チュウ</t>
    </rPh>
    <rPh sb="4" eb="6">
      <t>ソウスウ</t>
    </rPh>
    <rPh sb="8" eb="10">
      <t>ジュウタク</t>
    </rPh>
    <rPh sb="11" eb="13">
      <t>ショユウ</t>
    </rPh>
    <rPh sb="13" eb="15">
      <t>カンケイ</t>
    </rPh>
    <rPh sb="16" eb="18">
      <t>フショウ</t>
    </rPh>
    <rPh sb="20" eb="21">
      <t>フク</t>
    </rPh>
    <phoneticPr fontId="41"/>
  </si>
  <si>
    <t>（2）住宅の所有関係・別世帯の子の居住地別高齢者世帯数</t>
    <rPh sb="3" eb="5">
      <t>ジュウタク</t>
    </rPh>
    <rPh sb="6" eb="8">
      <t>ショユウ</t>
    </rPh>
    <rPh sb="8" eb="10">
      <t>カンケイ</t>
    </rPh>
    <rPh sb="11" eb="12">
      <t>ベツ</t>
    </rPh>
    <rPh sb="12" eb="14">
      <t>セタイ</t>
    </rPh>
    <rPh sb="15" eb="16">
      <t>コ</t>
    </rPh>
    <rPh sb="17" eb="20">
      <t>キョジュウチ</t>
    </rPh>
    <rPh sb="20" eb="21">
      <t>ベツ</t>
    </rPh>
    <rPh sb="21" eb="24">
      <t>コウレイシャ</t>
    </rPh>
    <rPh sb="24" eb="26">
      <t>セタイ</t>
    </rPh>
    <rPh sb="26" eb="27">
      <t>スウ</t>
    </rPh>
    <phoneticPr fontId="59"/>
  </si>
  <si>
    <t>令和5年10月1日</t>
    <rPh sb="0" eb="2">
      <t>レイワ</t>
    </rPh>
    <rPh sb="3" eb="4">
      <t>ネン</t>
    </rPh>
    <rPh sb="6" eb="7">
      <t>ガツ</t>
    </rPh>
    <rPh sb="8" eb="9">
      <t>ニチ</t>
    </rPh>
    <phoneticPr fontId="41"/>
  </si>
  <si>
    <t>住宅の所有関係住宅総数</t>
    <phoneticPr fontId="59"/>
  </si>
  <si>
    <t>総数
（子の
居住地
不詳を
含む）</t>
    <rPh sb="0" eb="2">
      <t>ソウスウ</t>
    </rPh>
    <phoneticPr fontId="41"/>
  </si>
  <si>
    <t>子がいる</t>
    <phoneticPr fontId="41"/>
  </si>
  <si>
    <t>子は
いない</t>
    <rPh sb="0" eb="1">
      <t>コ</t>
    </rPh>
    <phoneticPr fontId="59"/>
  </si>
  <si>
    <t>総数
（注3）</t>
    <phoneticPr fontId="41"/>
  </si>
  <si>
    <t>一緒に
住んでいる
(同じ建物
又は敷地内
に住んでい
る場合も
含む)</t>
    <phoneticPr fontId="41"/>
  </si>
  <si>
    <t>徒歩5分
程度の
場所に
住んでいる</t>
    <phoneticPr fontId="41"/>
  </si>
  <si>
    <t>片道15分
未満の
場所に
住んでいる</t>
    <phoneticPr fontId="41"/>
  </si>
  <si>
    <t>片道1時間
未満の
場所に
住んでいる</t>
    <phoneticPr fontId="41"/>
  </si>
  <si>
    <t>片道1時間
以上の
場所に
住んでいる</t>
    <phoneticPr fontId="41"/>
  </si>
  <si>
    <t>65歳以上の単身世帯総数</t>
    <rPh sb="2" eb="3">
      <t>サイ</t>
    </rPh>
    <rPh sb="3" eb="5">
      <t>イジョウ</t>
    </rPh>
    <rPh sb="6" eb="7">
      <t>タン</t>
    </rPh>
    <rPh sb="7" eb="8">
      <t>ミ</t>
    </rPh>
    <rPh sb="8" eb="9">
      <t>ヨ</t>
    </rPh>
    <rPh sb="9" eb="10">
      <t>オビ</t>
    </rPh>
    <rPh sb="10" eb="12">
      <t>ソウスウ</t>
    </rPh>
    <phoneticPr fontId="59"/>
  </si>
  <si>
    <t>持ち家</t>
    <rPh sb="0" eb="1">
      <t>モチ</t>
    </rPh>
    <rPh sb="2" eb="3">
      <t>イエ</t>
    </rPh>
    <phoneticPr fontId="59"/>
  </si>
  <si>
    <t>公営･都市再生機構･公社の借家</t>
    <rPh sb="0" eb="1">
      <t>オオヤケ</t>
    </rPh>
    <rPh sb="1" eb="2">
      <t>エイ</t>
    </rPh>
    <rPh sb="3" eb="5">
      <t>トシ</t>
    </rPh>
    <rPh sb="5" eb="7">
      <t>サイセイ</t>
    </rPh>
    <rPh sb="7" eb="9">
      <t>キコウ</t>
    </rPh>
    <rPh sb="10" eb="11">
      <t>オオヤケ</t>
    </rPh>
    <rPh sb="11" eb="12">
      <t>シャ</t>
    </rPh>
    <rPh sb="13" eb="14">
      <t>シャク</t>
    </rPh>
    <rPh sb="14" eb="15">
      <t>イエ</t>
    </rPh>
    <phoneticPr fontId="59"/>
  </si>
  <si>
    <t>65歳以上の夫婦世帯総数</t>
    <rPh sb="2" eb="3">
      <t>サイ</t>
    </rPh>
    <rPh sb="3" eb="5">
      <t>イジョウ</t>
    </rPh>
    <rPh sb="6" eb="7">
      <t>オット</t>
    </rPh>
    <rPh sb="7" eb="8">
      <t>フ</t>
    </rPh>
    <rPh sb="8" eb="9">
      <t>ヨ</t>
    </rPh>
    <rPh sb="9" eb="10">
      <t>オビ</t>
    </rPh>
    <rPh sb="10" eb="11">
      <t>フサ</t>
    </rPh>
    <rPh sb="11" eb="12">
      <t>カズ</t>
    </rPh>
    <phoneticPr fontId="59"/>
  </si>
  <si>
    <t>（注2）「65歳以上の単身世帯総数」、「65歳以上の夫婦世帯総数」には、住宅の所有関係「不詳」を含</t>
    <rPh sb="1" eb="2">
      <t>チュウ</t>
    </rPh>
    <rPh sb="7" eb="10">
      <t>サイイジョウ</t>
    </rPh>
    <rPh sb="11" eb="13">
      <t>タンシン</t>
    </rPh>
    <rPh sb="13" eb="15">
      <t>セタイ</t>
    </rPh>
    <rPh sb="15" eb="17">
      <t>ソウスウ</t>
    </rPh>
    <rPh sb="22" eb="25">
      <t>サイイジョウ</t>
    </rPh>
    <rPh sb="26" eb="28">
      <t>フウフ</t>
    </rPh>
    <rPh sb="28" eb="30">
      <t>セタイ</t>
    </rPh>
    <rPh sb="30" eb="32">
      <t>ソウスウ</t>
    </rPh>
    <rPh sb="36" eb="38">
      <t>ジュウタク</t>
    </rPh>
    <rPh sb="39" eb="41">
      <t>ショユウ</t>
    </rPh>
    <rPh sb="41" eb="43">
      <t>カンケイ</t>
    </rPh>
    <rPh sb="44" eb="46">
      <t>フショウ</t>
    </rPh>
    <rPh sb="48" eb="49">
      <t>フク</t>
    </rPh>
    <phoneticPr fontId="41"/>
  </si>
  <si>
    <t>　　　 む。</t>
    <phoneticPr fontId="41"/>
  </si>
  <si>
    <t>資料：住宅・土地統計調査</t>
    <rPh sb="0" eb="2">
      <t>シリョウ</t>
    </rPh>
    <rPh sb="3" eb="5">
      <t>ジュウタク</t>
    </rPh>
    <rPh sb="6" eb="8">
      <t>トチ</t>
    </rPh>
    <rPh sb="8" eb="10">
      <t>トウケイ</t>
    </rPh>
    <rPh sb="10" eb="12">
      <t>チョウサ</t>
    </rPh>
    <phoneticPr fontId="59"/>
  </si>
  <si>
    <t>4-25. 土地の標準価格</t>
    <phoneticPr fontId="59"/>
  </si>
  <si>
    <t>各年7月1日</t>
    <rPh sb="0" eb="2">
      <t>カクネン</t>
    </rPh>
    <rPh sb="3" eb="4">
      <t>ガツ</t>
    </rPh>
    <rPh sb="5" eb="6">
      <t>ニチ</t>
    </rPh>
    <phoneticPr fontId="59"/>
  </si>
  <si>
    <t>（単位：円／㎡）</t>
    <rPh sb="1" eb="3">
      <t>タンイ</t>
    </rPh>
    <rPh sb="4" eb="5">
      <t>エン</t>
    </rPh>
    <phoneticPr fontId="59"/>
  </si>
  <si>
    <t>年</t>
    <rPh sb="0" eb="1">
      <t>ネン</t>
    </rPh>
    <phoneticPr fontId="59"/>
  </si>
  <si>
    <t>種　別</t>
    <rPh sb="0" eb="1">
      <t>シュ</t>
    </rPh>
    <rPh sb="2" eb="3">
      <t>ベツ</t>
    </rPh>
    <phoneticPr fontId="59"/>
  </si>
  <si>
    <t>住宅地</t>
    <rPh sb="0" eb="3">
      <t>ジュウタクチ</t>
    </rPh>
    <phoneticPr fontId="59"/>
  </si>
  <si>
    <t>商業地</t>
    <rPh sb="0" eb="3">
      <t>ショウギョウチ</t>
    </rPh>
    <phoneticPr fontId="59"/>
  </si>
  <si>
    <t>工業地</t>
    <rPh sb="0" eb="3">
      <t>コウギョウチ</t>
    </rPh>
    <phoneticPr fontId="59"/>
  </si>
  <si>
    <t>全用途（林地を除く）</t>
    <rPh sb="0" eb="1">
      <t>ゼン</t>
    </rPh>
    <rPh sb="1" eb="3">
      <t>ヨウト</t>
    </rPh>
    <rPh sb="4" eb="5">
      <t>ハヤシ</t>
    </rPh>
    <rPh sb="5" eb="6">
      <t>チ</t>
    </rPh>
    <rPh sb="7" eb="8">
      <t>ノゾ</t>
    </rPh>
    <phoneticPr fontId="59"/>
  </si>
  <si>
    <t>平均価格</t>
    <rPh sb="0" eb="2">
      <t>ヘイキン</t>
    </rPh>
    <rPh sb="2" eb="4">
      <t>カカク</t>
    </rPh>
    <phoneticPr fontId="59"/>
  </si>
  <si>
    <r>
      <t>平均変動率</t>
    </r>
    <r>
      <rPr>
        <sz val="7"/>
        <color theme="1"/>
        <rFont val="ＭＳ 明朝"/>
        <family val="1"/>
        <charset val="128"/>
      </rPr>
      <t>（%）（注1）</t>
    </r>
    <rPh sb="0" eb="2">
      <t>ヘイキン</t>
    </rPh>
    <rPh sb="2" eb="3">
      <t>ヘン</t>
    </rPh>
    <rPh sb="3" eb="4">
      <t>ドウ</t>
    </rPh>
    <rPh sb="4" eb="5">
      <t>リツ</t>
    </rPh>
    <phoneticPr fontId="59"/>
  </si>
  <si>
    <t xml:space="preserve">令和2 </t>
    <rPh sb="0" eb="2">
      <t>レイワ</t>
    </rPh>
    <phoneticPr fontId="46"/>
  </si>
  <si>
    <t>越谷市</t>
  </si>
  <si>
    <t>県平均</t>
  </si>
  <si>
    <t xml:space="preserve">3 </t>
    <phoneticPr fontId="2"/>
  </si>
  <si>
    <t xml:space="preserve">4 </t>
    <phoneticPr fontId="46"/>
  </si>
  <si>
    <t>越谷市</t>
    <rPh sb="0" eb="3">
      <t>コシガヤシ</t>
    </rPh>
    <phoneticPr fontId="59"/>
  </si>
  <si>
    <t>県平均</t>
    <rPh sb="0" eb="1">
      <t>ケン</t>
    </rPh>
    <rPh sb="1" eb="3">
      <t>ヘイキン</t>
    </rPh>
    <phoneticPr fontId="59"/>
  </si>
  <si>
    <t xml:space="preserve">5 </t>
    <phoneticPr fontId="46"/>
  </si>
  <si>
    <t xml:space="preserve"> 6 </t>
    <phoneticPr fontId="46"/>
  </si>
  <si>
    <t>(注)平均変動率は、基準地（選定替えを除く）の変動率を単純平均したものであり、平均価格の変動率</t>
    <rPh sb="1" eb="2">
      <t>チュウ</t>
    </rPh>
    <rPh sb="3" eb="8">
      <t>ヘイキンヘンドウリツ</t>
    </rPh>
    <rPh sb="10" eb="13">
      <t>キジュンチ</t>
    </rPh>
    <rPh sb="14" eb="17">
      <t>センテイガ</t>
    </rPh>
    <rPh sb="19" eb="20">
      <t>ノゾ</t>
    </rPh>
    <rPh sb="23" eb="26">
      <t>ヘンドウリツ</t>
    </rPh>
    <rPh sb="27" eb="31">
      <t>タンジュンヘイキン</t>
    </rPh>
    <rPh sb="39" eb="43">
      <t>ヘイキンカカク</t>
    </rPh>
    <rPh sb="44" eb="46">
      <t>ヘンドウ</t>
    </rPh>
    <phoneticPr fontId="46"/>
  </si>
  <si>
    <t xml:space="preserve">     ではない。</t>
    <phoneticPr fontId="46"/>
  </si>
  <si>
    <t>資料：埼玉県地価調査</t>
    <phoneticPr fontId="2"/>
  </si>
  <si>
    <t>4-26. 「市長への手紙等市民の声」関係担当部課所別・種別件数</t>
    <phoneticPr fontId="41"/>
  </si>
  <si>
    <t>令和5年度</t>
    <rPh sb="0" eb="2">
      <t>レイワ</t>
    </rPh>
    <rPh sb="3" eb="5">
      <t>ネンド</t>
    </rPh>
    <phoneticPr fontId="41"/>
  </si>
  <si>
    <t>担　　　当</t>
  </si>
  <si>
    <t>種　　　　　　　別</t>
    <rPh sb="0" eb="1">
      <t>タネ</t>
    </rPh>
    <rPh sb="8" eb="9">
      <t>ベツ</t>
    </rPh>
    <phoneticPr fontId="41"/>
  </si>
  <si>
    <t>総件数</t>
  </si>
  <si>
    <t>部</t>
  </si>
  <si>
    <t>課所別</t>
  </si>
  <si>
    <t>意　見</t>
    <phoneticPr fontId="41"/>
  </si>
  <si>
    <t>要　望</t>
    <phoneticPr fontId="41"/>
  </si>
  <si>
    <t>苦　情</t>
    <phoneticPr fontId="41"/>
  </si>
  <si>
    <t>照　会</t>
    <phoneticPr fontId="41"/>
  </si>
  <si>
    <t>相　談</t>
    <phoneticPr fontId="41"/>
  </si>
  <si>
    <t>危機管理室</t>
    <rPh sb="4" eb="5">
      <t>シツ</t>
    </rPh>
    <phoneticPr fontId="2"/>
  </si>
  <si>
    <t>危機管理室</t>
  </si>
  <si>
    <t>市長公室</t>
    <rPh sb="0" eb="4">
      <t>シチョウコウシツ</t>
    </rPh>
    <phoneticPr fontId="2"/>
  </si>
  <si>
    <t>秘書課</t>
    <rPh sb="0" eb="3">
      <t>ヒショカ</t>
    </rPh>
    <phoneticPr fontId="2"/>
  </si>
  <si>
    <t>行政デジタル推進課</t>
    <rPh sb="0" eb="2">
      <t>ギョウセイ</t>
    </rPh>
    <rPh sb="6" eb="8">
      <t>スイシン</t>
    </rPh>
    <rPh sb="8" eb="9">
      <t>カ</t>
    </rPh>
    <phoneticPr fontId="3"/>
  </si>
  <si>
    <t>広報シティ
プロモーション課</t>
    <phoneticPr fontId="2"/>
  </si>
  <si>
    <t>人権・男女
共同参画推進課</t>
  </si>
  <si>
    <t>総合政策部</t>
    <rPh sb="0" eb="2">
      <t>ソウゴウ</t>
    </rPh>
    <rPh sb="2" eb="4">
      <t>セイサク</t>
    </rPh>
    <rPh sb="4" eb="5">
      <t>ブ</t>
    </rPh>
    <phoneticPr fontId="3"/>
  </si>
  <si>
    <t>政策課</t>
    <rPh sb="0" eb="2">
      <t>セイサク</t>
    </rPh>
    <rPh sb="2" eb="3">
      <t>カ</t>
    </rPh>
    <phoneticPr fontId="3"/>
  </si>
  <si>
    <t>南越谷にぎわい推進室</t>
  </si>
  <si>
    <t>行財政部</t>
  </si>
  <si>
    <t>財政課</t>
    <rPh sb="0" eb="2">
      <t>ザイセイ</t>
    </rPh>
    <rPh sb="2" eb="3">
      <t>カ</t>
    </rPh>
    <phoneticPr fontId="3"/>
  </si>
  <si>
    <t>行政管理課</t>
    <rPh sb="0" eb="2">
      <t>ギョウセイ</t>
    </rPh>
    <rPh sb="2" eb="4">
      <t>カンリ</t>
    </rPh>
    <rPh sb="4" eb="5">
      <t>カ</t>
    </rPh>
    <phoneticPr fontId="3"/>
  </si>
  <si>
    <t>公共施設
マネジメント推進課</t>
    <rPh sb="0" eb="2">
      <t>コウキョウ</t>
    </rPh>
    <rPh sb="2" eb="4">
      <t>シセツ</t>
    </rPh>
    <rPh sb="11" eb="13">
      <t>スイシン</t>
    </rPh>
    <rPh sb="13" eb="14">
      <t>カ</t>
    </rPh>
    <phoneticPr fontId="3"/>
  </si>
  <si>
    <t>市民税課</t>
    <rPh sb="0" eb="3">
      <t>シミンゼイ</t>
    </rPh>
    <rPh sb="3" eb="4">
      <t>カ</t>
    </rPh>
    <phoneticPr fontId="3"/>
  </si>
  <si>
    <t>資産税課</t>
    <rPh sb="0" eb="3">
      <t>シサンゼイ</t>
    </rPh>
    <rPh sb="3" eb="4">
      <t>カ</t>
    </rPh>
    <phoneticPr fontId="3"/>
  </si>
  <si>
    <t>収納課</t>
    <rPh sb="0" eb="2">
      <t>シュウノウ</t>
    </rPh>
    <rPh sb="2" eb="3">
      <t>カ</t>
    </rPh>
    <phoneticPr fontId="3"/>
  </si>
  <si>
    <t>総務部</t>
  </si>
  <si>
    <t>法務課</t>
    <rPh sb="0" eb="2">
      <t>ホウム</t>
    </rPh>
    <rPh sb="2" eb="3">
      <t>カ</t>
    </rPh>
    <phoneticPr fontId="10"/>
  </si>
  <si>
    <t>総務課</t>
    <rPh sb="0" eb="3">
      <t>ソウムカカ</t>
    </rPh>
    <phoneticPr fontId="10"/>
  </si>
  <si>
    <t>人事課</t>
    <rPh sb="0" eb="2">
      <t>ジンジ</t>
    </rPh>
    <rPh sb="2" eb="3">
      <t>カ</t>
    </rPh>
    <phoneticPr fontId="10"/>
  </si>
  <si>
    <t>安全衛生管理課</t>
    <rPh sb="0" eb="2">
      <t>アンゼン</t>
    </rPh>
    <rPh sb="2" eb="4">
      <t>エイセイ</t>
    </rPh>
    <rPh sb="4" eb="6">
      <t>カンリ</t>
    </rPh>
    <rPh sb="6" eb="7">
      <t>カ</t>
    </rPh>
    <phoneticPr fontId="10"/>
  </si>
  <si>
    <t>契約課</t>
    <rPh sb="0" eb="2">
      <t>ケイヤク</t>
    </rPh>
    <rPh sb="2" eb="3">
      <t>カ</t>
    </rPh>
    <phoneticPr fontId="10"/>
  </si>
  <si>
    <t>工事検査課</t>
    <rPh sb="0" eb="2">
      <t>コウジ</t>
    </rPh>
    <rPh sb="2" eb="4">
      <t>ケンサ</t>
    </rPh>
    <rPh sb="4" eb="5">
      <t>カ</t>
    </rPh>
    <phoneticPr fontId="10"/>
  </si>
  <si>
    <t>庁舎管理課</t>
    <rPh sb="0" eb="2">
      <t>チョウシャ</t>
    </rPh>
    <rPh sb="2" eb="4">
      <t>カンリ</t>
    </rPh>
    <rPh sb="4" eb="5">
      <t>カ</t>
    </rPh>
    <phoneticPr fontId="10"/>
  </si>
  <si>
    <t>市民協働部</t>
  </si>
  <si>
    <t>市民活動支援課</t>
  </si>
  <si>
    <t>くらし安心課</t>
  </si>
  <si>
    <t>市民課</t>
  </si>
  <si>
    <t>北部出張所</t>
  </si>
  <si>
    <t>南部出張所</t>
  </si>
  <si>
    <t>福祉部</t>
  </si>
  <si>
    <t>福祉総務課</t>
    <rPh sb="0" eb="2">
      <t>フクシ</t>
    </rPh>
    <rPh sb="2" eb="4">
      <t>ソウム</t>
    </rPh>
    <rPh sb="4" eb="5">
      <t>カ</t>
    </rPh>
    <phoneticPr fontId="10"/>
  </si>
  <si>
    <t>生活福祉課</t>
    <rPh sb="0" eb="2">
      <t>セイカツ</t>
    </rPh>
    <rPh sb="2" eb="4">
      <t>フクシ</t>
    </rPh>
    <rPh sb="4" eb="5">
      <t>カ</t>
    </rPh>
    <phoneticPr fontId="10"/>
  </si>
  <si>
    <t>障害福祉課</t>
    <rPh sb="0" eb="1">
      <t>ショウ</t>
    </rPh>
    <rPh sb="1" eb="2">
      <t>ガイ</t>
    </rPh>
    <rPh sb="2" eb="4">
      <t>フクシ</t>
    </rPh>
    <rPh sb="4" eb="5">
      <t>カ</t>
    </rPh>
    <phoneticPr fontId="10"/>
  </si>
  <si>
    <t>地域共生部</t>
  </si>
  <si>
    <t>地域共生推進課</t>
    <rPh sb="0" eb="2">
      <t>チイキ</t>
    </rPh>
    <rPh sb="2" eb="4">
      <t>キョウセイ</t>
    </rPh>
    <rPh sb="4" eb="6">
      <t>スイシン</t>
    </rPh>
    <rPh sb="6" eb="7">
      <t>カ</t>
    </rPh>
    <phoneticPr fontId="10"/>
  </si>
  <si>
    <t>地域包括ケア課</t>
    <rPh sb="0" eb="2">
      <t>チイキ</t>
    </rPh>
    <rPh sb="2" eb="4">
      <t>ホウカツ</t>
    </rPh>
    <rPh sb="6" eb="7">
      <t>カ</t>
    </rPh>
    <phoneticPr fontId="10"/>
  </si>
  <si>
    <t>介護保険課</t>
    <rPh sb="0" eb="2">
      <t>カイゴ</t>
    </rPh>
    <rPh sb="2" eb="4">
      <t>ホケン</t>
    </rPh>
    <rPh sb="4" eb="5">
      <t>カ</t>
    </rPh>
    <phoneticPr fontId="10"/>
  </si>
  <si>
    <t>子ども家庭部</t>
  </si>
  <si>
    <t>子ども施策推進課</t>
    <rPh sb="0" eb="1">
      <t>コ</t>
    </rPh>
    <rPh sb="3" eb="5">
      <t>シサク</t>
    </rPh>
    <rPh sb="5" eb="7">
      <t>スイシン</t>
    </rPh>
    <rPh sb="7" eb="8">
      <t>カ</t>
    </rPh>
    <phoneticPr fontId="10"/>
  </si>
  <si>
    <t>子ども福祉課</t>
    <rPh sb="0" eb="1">
      <t>コ</t>
    </rPh>
    <rPh sb="3" eb="5">
      <t>フクシ</t>
    </rPh>
    <rPh sb="5" eb="6">
      <t>カ</t>
    </rPh>
    <phoneticPr fontId="10"/>
  </si>
  <si>
    <t>保育入所課</t>
    <rPh sb="0" eb="2">
      <t>ホイク</t>
    </rPh>
    <rPh sb="2" eb="4">
      <t>ニュウショ</t>
    </rPh>
    <rPh sb="4" eb="5">
      <t>カ</t>
    </rPh>
    <phoneticPr fontId="10"/>
  </si>
  <si>
    <t>保育施設課</t>
    <rPh sb="0" eb="2">
      <t>ホイク</t>
    </rPh>
    <rPh sb="2" eb="4">
      <t>シセツ</t>
    </rPh>
    <rPh sb="4" eb="5">
      <t>カ</t>
    </rPh>
    <phoneticPr fontId="10"/>
  </si>
  <si>
    <t>青少年課</t>
    <rPh sb="0" eb="3">
      <t>セイショウネン</t>
    </rPh>
    <rPh sb="3" eb="4">
      <t>カ</t>
    </rPh>
    <phoneticPr fontId="10"/>
  </si>
  <si>
    <t>保健医療部</t>
  </si>
  <si>
    <t>地域医療課</t>
    <rPh sb="0" eb="2">
      <t>チイキ</t>
    </rPh>
    <rPh sb="2" eb="4">
      <t>イリョウ</t>
    </rPh>
    <rPh sb="4" eb="5">
      <t>カ</t>
    </rPh>
    <phoneticPr fontId="10"/>
  </si>
  <si>
    <t>健康づくり推進課</t>
    <rPh sb="0" eb="2">
      <t>ケンコウ</t>
    </rPh>
    <rPh sb="5" eb="7">
      <t>スイシン</t>
    </rPh>
    <rPh sb="7" eb="8">
      <t>カ</t>
    </rPh>
    <phoneticPr fontId="10"/>
  </si>
  <si>
    <t>国保年金課</t>
    <rPh sb="0" eb="2">
      <t>コクホ</t>
    </rPh>
    <rPh sb="2" eb="4">
      <t>ネンキン</t>
    </rPh>
    <rPh sb="4" eb="5">
      <t>カ</t>
    </rPh>
    <phoneticPr fontId="10"/>
  </si>
  <si>
    <t>保健総務課</t>
    <rPh sb="0" eb="2">
      <t>ホケン</t>
    </rPh>
    <rPh sb="2" eb="4">
      <t>ソウム</t>
    </rPh>
    <rPh sb="4" eb="5">
      <t>カ</t>
    </rPh>
    <phoneticPr fontId="10"/>
  </si>
  <si>
    <t>感染症保健対策課</t>
    <rPh sb="0" eb="3">
      <t>カンセンショウ</t>
    </rPh>
    <rPh sb="3" eb="5">
      <t>ホケン</t>
    </rPh>
    <rPh sb="5" eb="7">
      <t>タイサク</t>
    </rPh>
    <rPh sb="7" eb="8">
      <t>カ</t>
    </rPh>
    <phoneticPr fontId="10"/>
  </si>
  <si>
    <t>生活衛生課</t>
    <rPh sb="0" eb="2">
      <t>セイカツ</t>
    </rPh>
    <rPh sb="2" eb="4">
      <t>エイセイ</t>
    </rPh>
    <rPh sb="4" eb="5">
      <t>カ</t>
    </rPh>
    <phoneticPr fontId="10"/>
  </si>
  <si>
    <t>衛生検査課</t>
    <rPh sb="0" eb="2">
      <t>エイセイ</t>
    </rPh>
    <rPh sb="2" eb="4">
      <t>ケンサ</t>
    </rPh>
    <rPh sb="4" eb="5">
      <t>カ</t>
    </rPh>
    <phoneticPr fontId="10"/>
  </si>
  <si>
    <t>環境経済部</t>
  </si>
  <si>
    <t>環境政策課</t>
    <rPh sb="0" eb="2">
      <t>カンキョウ</t>
    </rPh>
    <rPh sb="2" eb="4">
      <t>セイサク</t>
    </rPh>
    <rPh sb="4" eb="5">
      <t>カ</t>
    </rPh>
    <phoneticPr fontId="10"/>
  </si>
  <si>
    <t>資源循環推進課</t>
    <rPh sb="0" eb="2">
      <t>シゲン</t>
    </rPh>
    <rPh sb="2" eb="4">
      <t>ジュンカン</t>
    </rPh>
    <rPh sb="4" eb="6">
      <t>スイシン</t>
    </rPh>
    <rPh sb="6" eb="7">
      <t>カ</t>
    </rPh>
    <phoneticPr fontId="10"/>
  </si>
  <si>
    <t>廃棄物指導課</t>
    <rPh sb="0" eb="3">
      <t>ハイキブツ</t>
    </rPh>
    <rPh sb="3" eb="5">
      <t>シドウ</t>
    </rPh>
    <rPh sb="5" eb="6">
      <t>カ</t>
    </rPh>
    <phoneticPr fontId="10"/>
  </si>
  <si>
    <t>経済振興課</t>
    <rPh sb="0" eb="2">
      <t>ケイザイ</t>
    </rPh>
    <rPh sb="2" eb="4">
      <t>シンコウ</t>
    </rPh>
    <rPh sb="4" eb="5">
      <t>カ</t>
    </rPh>
    <phoneticPr fontId="10"/>
  </si>
  <si>
    <t>農業振興課</t>
    <rPh sb="0" eb="2">
      <t>ノウギョウ</t>
    </rPh>
    <rPh sb="2" eb="4">
      <t>シンコウ</t>
    </rPh>
    <rPh sb="4" eb="5">
      <t>カ</t>
    </rPh>
    <phoneticPr fontId="10"/>
  </si>
  <si>
    <t>建設部</t>
  </si>
  <si>
    <t>道路総務課</t>
    <rPh sb="0" eb="2">
      <t>ドウロ</t>
    </rPh>
    <rPh sb="2" eb="4">
      <t>ソウム</t>
    </rPh>
    <rPh sb="4" eb="5">
      <t>カ</t>
    </rPh>
    <phoneticPr fontId="10"/>
  </si>
  <si>
    <t>道路建設課</t>
    <rPh sb="0" eb="2">
      <t>ドウロ</t>
    </rPh>
    <rPh sb="2" eb="4">
      <t>ケンセツ</t>
    </rPh>
    <rPh sb="4" eb="5">
      <t>カ</t>
    </rPh>
    <phoneticPr fontId="10"/>
  </si>
  <si>
    <t>河川課</t>
    <rPh sb="0" eb="2">
      <t>カセン</t>
    </rPh>
    <rPh sb="2" eb="3">
      <t>カ</t>
    </rPh>
    <phoneticPr fontId="10"/>
  </si>
  <si>
    <t>下水道経営課</t>
    <rPh sb="0" eb="3">
      <t>ゲスイドウ</t>
    </rPh>
    <rPh sb="3" eb="5">
      <t>ケイエイ</t>
    </rPh>
    <rPh sb="5" eb="6">
      <t>カ</t>
    </rPh>
    <phoneticPr fontId="10"/>
  </si>
  <si>
    <t>下水道事業課</t>
    <rPh sb="0" eb="3">
      <t>ゲスイドウ</t>
    </rPh>
    <rPh sb="3" eb="5">
      <t>ジギョウ</t>
    </rPh>
    <rPh sb="5" eb="6">
      <t>カ</t>
    </rPh>
    <phoneticPr fontId="10"/>
  </si>
  <si>
    <t>営繕課</t>
    <rPh sb="0" eb="2">
      <t>エイゼン</t>
    </rPh>
    <rPh sb="2" eb="3">
      <t>カ</t>
    </rPh>
    <phoneticPr fontId="10"/>
  </si>
  <si>
    <t>維持管理課</t>
    <rPh sb="0" eb="2">
      <t>イジ</t>
    </rPh>
    <rPh sb="2" eb="4">
      <t>カンリ</t>
    </rPh>
    <rPh sb="4" eb="5">
      <t>カ</t>
    </rPh>
    <phoneticPr fontId="10"/>
  </si>
  <si>
    <t>都市整備部</t>
    <phoneticPr fontId="46"/>
  </si>
  <si>
    <t>都市計画課</t>
    <rPh sb="0" eb="2">
      <t>トシ</t>
    </rPh>
    <rPh sb="2" eb="4">
      <t>ケイカク</t>
    </rPh>
    <rPh sb="4" eb="5">
      <t>カ</t>
    </rPh>
    <phoneticPr fontId="10"/>
  </si>
  <si>
    <t>市街地整備課</t>
    <rPh sb="0" eb="3">
      <t>シガイチ</t>
    </rPh>
    <rPh sb="3" eb="5">
      <t>セイビ</t>
    </rPh>
    <rPh sb="5" eb="6">
      <t>カ</t>
    </rPh>
    <phoneticPr fontId="10"/>
  </si>
  <si>
    <t>公園緑地課</t>
    <rPh sb="0" eb="2">
      <t>コウエン</t>
    </rPh>
    <rPh sb="2" eb="4">
      <t>リョクチ</t>
    </rPh>
    <rPh sb="4" eb="5">
      <t>カ</t>
    </rPh>
    <phoneticPr fontId="10"/>
  </si>
  <si>
    <t>開発指導課</t>
    <rPh sb="0" eb="2">
      <t>カイハツ</t>
    </rPh>
    <rPh sb="2" eb="4">
      <t>シドウ</t>
    </rPh>
    <rPh sb="4" eb="5">
      <t>カ</t>
    </rPh>
    <phoneticPr fontId="10"/>
  </si>
  <si>
    <t>建築住宅課</t>
    <rPh sb="0" eb="2">
      <t>ケンチク</t>
    </rPh>
    <rPh sb="2" eb="4">
      <t>ジュウタク</t>
    </rPh>
    <rPh sb="4" eb="5">
      <t>カ</t>
    </rPh>
    <phoneticPr fontId="10"/>
  </si>
  <si>
    <t>市立病院</t>
  </si>
  <si>
    <t xml:space="preserve">教育総務部 </t>
  </si>
  <si>
    <t>教育総務課</t>
  </si>
  <si>
    <t>生涯学習課</t>
  </si>
  <si>
    <t>スポーツ振興課</t>
  </si>
  <si>
    <t>図書館</t>
  </si>
  <si>
    <t>学校教育部</t>
  </si>
  <si>
    <t>学校管理課</t>
  </si>
  <si>
    <t>学務課</t>
  </si>
  <si>
    <t>指導課</t>
  </si>
  <si>
    <t>給食課</t>
  </si>
  <si>
    <t>教育センター</t>
  </si>
  <si>
    <t>会計課</t>
    <rPh sb="0" eb="2">
      <t>カイケイ</t>
    </rPh>
    <phoneticPr fontId="2"/>
  </si>
  <si>
    <t>消防局</t>
    <rPh sb="2" eb="3">
      <t>キョク</t>
    </rPh>
    <phoneticPr fontId="2"/>
  </si>
  <si>
    <t>議会事務局</t>
  </si>
  <si>
    <t>選挙管理委員会</t>
  </si>
  <si>
    <t>監査委員事務局</t>
  </si>
  <si>
    <t>農業委員会</t>
  </si>
  <si>
    <t>合　　　計</t>
  </si>
  <si>
    <t>資料：くらし安心課</t>
    <rPh sb="6" eb="8">
      <t>アンシン</t>
    </rPh>
    <rPh sb="8" eb="9">
      <t>カ</t>
    </rPh>
    <phoneticPr fontId="2"/>
  </si>
  <si>
    <t>4-27. 各種相談件数</t>
    <phoneticPr fontId="41"/>
  </si>
  <si>
    <t>種　類</t>
    <rPh sb="0" eb="1">
      <t>シュ</t>
    </rPh>
    <rPh sb="2" eb="3">
      <t>タグイ</t>
    </rPh>
    <phoneticPr fontId="41"/>
  </si>
  <si>
    <t>市民相談</t>
  </si>
  <si>
    <t>交通事故相談</t>
  </si>
  <si>
    <t>法律相談</t>
  </si>
  <si>
    <t>弁護士による交通事故相談</t>
  </si>
  <si>
    <t>税理士による税務相談</t>
    <rPh sb="0" eb="2">
      <t>ゼイリ</t>
    </rPh>
    <phoneticPr fontId="41"/>
  </si>
  <si>
    <t>登記相談</t>
  </si>
  <si>
    <t>行政相談</t>
  </si>
  <si>
    <t>行政書士会による相談</t>
  </si>
  <si>
    <t>4-28. 市民相談、法律相談の状況</t>
    <phoneticPr fontId="41"/>
  </si>
  <si>
    <t>分　類</t>
    <rPh sb="0" eb="1">
      <t>ブン</t>
    </rPh>
    <rPh sb="2" eb="3">
      <t>タグイ</t>
    </rPh>
    <phoneticPr fontId="41"/>
  </si>
  <si>
    <t>令和3年度</t>
    <rPh sb="0" eb="2">
      <t>レイワ</t>
    </rPh>
    <rPh sb="3" eb="5">
      <t>ネンド</t>
    </rPh>
    <rPh sb="4" eb="5">
      <t>ド</t>
    </rPh>
    <phoneticPr fontId="2"/>
  </si>
  <si>
    <t>4年度</t>
    <rPh sb="1" eb="3">
      <t>ネンド</t>
    </rPh>
    <rPh sb="2" eb="3">
      <t>ド</t>
    </rPh>
    <phoneticPr fontId="2"/>
  </si>
  <si>
    <t>5年度</t>
    <rPh sb="1" eb="3">
      <t>ネンド</t>
    </rPh>
    <rPh sb="2" eb="3">
      <t>ド</t>
    </rPh>
    <phoneticPr fontId="2"/>
  </si>
  <si>
    <t xml:space="preserve">  男女別</t>
    <rPh sb="2" eb="4">
      <t>ダンジョ</t>
    </rPh>
    <rPh sb="4" eb="5">
      <t>ベツ</t>
    </rPh>
    <phoneticPr fontId="41"/>
  </si>
  <si>
    <t xml:space="preserve">  受付方法別</t>
    <phoneticPr fontId="41"/>
  </si>
  <si>
    <t>来　訪</t>
  </si>
  <si>
    <t>電　話</t>
  </si>
  <si>
    <t>投　書</t>
  </si>
  <si>
    <t>-</t>
    <phoneticPr fontId="2"/>
  </si>
  <si>
    <t xml:space="preserve">  種類別</t>
    <phoneticPr fontId="41"/>
  </si>
  <si>
    <t>苦　情</t>
  </si>
  <si>
    <t>意　見</t>
  </si>
  <si>
    <t>要　望</t>
  </si>
  <si>
    <t>照　会</t>
  </si>
  <si>
    <t>相　談</t>
  </si>
  <si>
    <t>その他</t>
    <rPh sb="2" eb="3">
      <t>タ</t>
    </rPh>
    <phoneticPr fontId="41"/>
  </si>
  <si>
    <t xml:space="preserve">  管轄別</t>
    <rPh sb="2" eb="4">
      <t>カンカツ</t>
    </rPh>
    <phoneticPr fontId="41"/>
  </si>
  <si>
    <t>市　政</t>
  </si>
  <si>
    <t>他官庁</t>
  </si>
  <si>
    <t>民　事</t>
  </si>
  <si>
    <t>合　計</t>
    <rPh sb="0" eb="1">
      <t>ゴウ</t>
    </rPh>
    <rPh sb="2" eb="3">
      <t>ケイ</t>
    </rPh>
    <phoneticPr fontId="41"/>
  </si>
  <si>
    <t>4-29. 種類別届出件数</t>
    <rPh sb="6" eb="8">
      <t>シュルイ</t>
    </rPh>
    <rPh sb="8" eb="9">
      <t>ベツ</t>
    </rPh>
    <rPh sb="9" eb="11">
      <t>トドケデ</t>
    </rPh>
    <rPh sb="11" eb="13">
      <t>ケンスウ</t>
    </rPh>
    <phoneticPr fontId="41"/>
  </si>
  <si>
    <t>種　別</t>
    <phoneticPr fontId="41"/>
  </si>
  <si>
    <t>令和3年度</t>
    <rPh sb="0" eb="2">
      <t>レイワ</t>
    </rPh>
    <rPh sb="3" eb="5">
      <t>ネンド</t>
    </rPh>
    <rPh sb="4" eb="5">
      <t>ド</t>
    </rPh>
    <phoneticPr fontId="41"/>
  </si>
  <si>
    <t>4年度</t>
    <rPh sb="1" eb="3">
      <t>ネンド</t>
    </rPh>
    <rPh sb="2" eb="3">
      <t>ド</t>
    </rPh>
    <phoneticPr fontId="41"/>
  </si>
  <si>
    <t>5年度</t>
    <rPh sb="1" eb="3">
      <t>ネンド</t>
    </rPh>
    <rPh sb="2" eb="3">
      <t>ド</t>
    </rPh>
    <phoneticPr fontId="41"/>
  </si>
  <si>
    <t>備考</t>
    <rPh sb="0" eb="2">
      <t>ビコウ</t>
    </rPh>
    <phoneticPr fontId="41"/>
  </si>
  <si>
    <t>戸 籍</t>
    <rPh sb="0" eb="1">
      <t>ト</t>
    </rPh>
    <rPh sb="2" eb="3">
      <t>セキ</t>
    </rPh>
    <phoneticPr fontId="41"/>
  </si>
  <si>
    <t>出　生</t>
    <phoneticPr fontId="41"/>
  </si>
  <si>
    <t>（その他）
入籍、分籍、養子縁組、
離縁、認知等</t>
    <rPh sb="3" eb="4">
      <t>タ</t>
    </rPh>
    <rPh sb="6" eb="8">
      <t>ニュウセキ</t>
    </rPh>
    <rPh sb="9" eb="10">
      <t>ブン</t>
    </rPh>
    <rPh sb="10" eb="11">
      <t>セキ</t>
    </rPh>
    <rPh sb="18" eb="19">
      <t>リ</t>
    </rPh>
    <rPh sb="21" eb="23">
      <t>ニンチ</t>
    </rPh>
    <rPh sb="23" eb="24">
      <t>トウ</t>
    </rPh>
    <phoneticPr fontId="41"/>
  </si>
  <si>
    <t>死　亡</t>
    <phoneticPr fontId="41"/>
  </si>
  <si>
    <t>婚　姻</t>
    <phoneticPr fontId="41"/>
  </si>
  <si>
    <t>離　婚</t>
    <phoneticPr fontId="41"/>
  </si>
  <si>
    <t>転　籍</t>
    <rPh sb="0" eb="1">
      <t>テン</t>
    </rPh>
    <rPh sb="2" eb="3">
      <t>セキ</t>
    </rPh>
    <phoneticPr fontId="41"/>
  </si>
  <si>
    <t>その他</t>
    <phoneticPr fontId="41"/>
  </si>
  <si>
    <t>住民基本台帳</t>
    <rPh sb="0" eb="2">
      <t>ジュウミン</t>
    </rPh>
    <rPh sb="2" eb="4">
      <t>キホン</t>
    </rPh>
    <rPh sb="4" eb="6">
      <t>ダイチョウ</t>
    </rPh>
    <phoneticPr fontId="41"/>
  </si>
  <si>
    <t>転　入</t>
    <phoneticPr fontId="41"/>
  </si>
  <si>
    <t>（その他）
変更、転出取消、
職権記載・削除・修正</t>
    <rPh sb="3" eb="4">
      <t>タ</t>
    </rPh>
    <rPh sb="6" eb="8">
      <t>ヘンコウ</t>
    </rPh>
    <rPh sb="9" eb="11">
      <t>テンシュツ</t>
    </rPh>
    <rPh sb="11" eb="13">
      <t>トリケシ</t>
    </rPh>
    <rPh sb="15" eb="17">
      <t>ショッケン</t>
    </rPh>
    <rPh sb="17" eb="19">
      <t>キサイ</t>
    </rPh>
    <rPh sb="20" eb="22">
      <t>サクジョ</t>
    </rPh>
    <rPh sb="23" eb="25">
      <t>シュウセイ</t>
    </rPh>
    <phoneticPr fontId="41"/>
  </si>
  <si>
    <t>転　出</t>
    <phoneticPr fontId="41"/>
  </si>
  <si>
    <t>転　居</t>
    <phoneticPr fontId="41"/>
  </si>
  <si>
    <t>印鑑登録</t>
    <rPh sb="0" eb="2">
      <t>インカン</t>
    </rPh>
    <rPh sb="2" eb="4">
      <t>トウロク</t>
    </rPh>
    <phoneticPr fontId="41"/>
  </si>
  <si>
    <t>登録、切替、回答</t>
    <rPh sb="0" eb="2">
      <t>トウロク</t>
    </rPh>
    <rPh sb="3" eb="5">
      <t>キリカエ</t>
    </rPh>
    <rPh sb="6" eb="8">
      <t>カイトウ</t>
    </rPh>
    <phoneticPr fontId="41"/>
  </si>
  <si>
    <t>廃　止</t>
    <rPh sb="0" eb="1">
      <t>ハイ</t>
    </rPh>
    <rPh sb="2" eb="3">
      <t>トメ</t>
    </rPh>
    <phoneticPr fontId="41"/>
  </si>
  <si>
    <t>除　鑑</t>
    <rPh sb="0" eb="1">
      <t>ジョ</t>
    </rPh>
    <rPh sb="2" eb="3">
      <t>カン</t>
    </rPh>
    <phoneticPr fontId="41"/>
  </si>
  <si>
    <t>証　明　書</t>
    <rPh sb="0" eb="1">
      <t>アカシ</t>
    </rPh>
    <rPh sb="2" eb="3">
      <t>メイ</t>
    </rPh>
    <rPh sb="4" eb="5">
      <t>ショ</t>
    </rPh>
    <phoneticPr fontId="41"/>
  </si>
  <si>
    <t>戸　籍</t>
    <phoneticPr fontId="41"/>
  </si>
  <si>
    <t>（その他）
住民票記載事項証明書、
戸籍の附票の写し、
その他行政証明書</t>
    <rPh sb="3" eb="4">
      <t>タ</t>
    </rPh>
    <rPh sb="6" eb="9">
      <t>ジュウミンヒョウ</t>
    </rPh>
    <rPh sb="9" eb="11">
      <t>キサイ</t>
    </rPh>
    <rPh sb="11" eb="13">
      <t>ジコウ</t>
    </rPh>
    <rPh sb="13" eb="15">
      <t>ショウメイ</t>
    </rPh>
    <rPh sb="15" eb="16">
      <t>ショ</t>
    </rPh>
    <rPh sb="18" eb="20">
      <t>コセキ</t>
    </rPh>
    <rPh sb="21" eb="22">
      <t>フ</t>
    </rPh>
    <rPh sb="22" eb="23">
      <t>ヒョウ</t>
    </rPh>
    <rPh sb="24" eb="25">
      <t>ウツ</t>
    </rPh>
    <rPh sb="30" eb="31">
      <t>タ</t>
    </rPh>
    <rPh sb="31" eb="33">
      <t>ギョウセイ</t>
    </rPh>
    <rPh sb="33" eb="35">
      <t>ショウメイ</t>
    </rPh>
    <rPh sb="35" eb="36">
      <t>ショ</t>
    </rPh>
    <phoneticPr fontId="41"/>
  </si>
  <si>
    <t>住民票</t>
    <phoneticPr fontId="41"/>
  </si>
  <si>
    <t>印鑑登録</t>
    <rPh sb="2" eb="4">
      <t>トウロク</t>
    </rPh>
    <phoneticPr fontId="41"/>
  </si>
  <si>
    <t>マイナンバー</t>
    <phoneticPr fontId="46"/>
  </si>
  <si>
    <t>個人番号カード（交付）</t>
    <rPh sb="0" eb="2">
      <t>コジン</t>
    </rPh>
    <rPh sb="2" eb="4">
      <t>バンゴウ</t>
    </rPh>
    <rPh sb="8" eb="10">
      <t>コウフ</t>
    </rPh>
    <phoneticPr fontId="41"/>
  </si>
  <si>
    <t>個人番号カード（再交付）</t>
    <rPh sb="0" eb="2">
      <t>コジン</t>
    </rPh>
    <rPh sb="2" eb="4">
      <t>バンゴウ</t>
    </rPh>
    <rPh sb="8" eb="9">
      <t>サイ</t>
    </rPh>
    <rPh sb="9" eb="11">
      <t>コウフ</t>
    </rPh>
    <phoneticPr fontId="41"/>
  </si>
  <si>
    <t>公的個人認証サービス</t>
    <rPh sb="0" eb="2">
      <t>コウテキ</t>
    </rPh>
    <rPh sb="2" eb="4">
      <t>コジン</t>
    </rPh>
    <rPh sb="4" eb="6">
      <t>ニンショウ</t>
    </rPh>
    <phoneticPr fontId="41"/>
  </si>
  <si>
    <t>合計</t>
    <rPh sb="0" eb="1">
      <t>ゴウ</t>
    </rPh>
    <rPh sb="1" eb="2">
      <t>ケイ</t>
    </rPh>
    <phoneticPr fontId="41"/>
  </si>
  <si>
    <t>斎場</t>
    <phoneticPr fontId="2"/>
  </si>
  <si>
    <t>火葬件数</t>
    <phoneticPr fontId="41"/>
  </si>
  <si>
    <t>動物火葬件数</t>
    <rPh sb="0" eb="2">
      <t>ドウブツ</t>
    </rPh>
    <rPh sb="2" eb="4">
      <t>カソウ</t>
    </rPh>
    <rPh sb="4" eb="6">
      <t>ケンスウ</t>
    </rPh>
    <phoneticPr fontId="41"/>
  </si>
  <si>
    <t>（注1）戸籍、住民基本台帳の件数は、届出件数と送付件数の合計</t>
    <rPh sb="4" eb="6">
      <t>コセキ</t>
    </rPh>
    <rPh sb="7" eb="9">
      <t>ジュウミン</t>
    </rPh>
    <rPh sb="9" eb="11">
      <t>キホン</t>
    </rPh>
    <rPh sb="11" eb="13">
      <t>ダイチョウ</t>
    </rPh>
    <rPh sb="14" eb="16">
      <t>ケンスウ</t>
    </rPh>
    <rPh sb="18" eb="20">
      <t>トドケデ</t>
    </rPh>
    <rPh sb="20" eb="22">
      <t>ケンスウ</t>
    </rPh>
    <rPh sb="23" eb="25">
      <t>ソウフ</t>
    </rPh>
    <rPh sb="25" eb="27">
      <t>ケンスウ</t>
    </rPh>
    <rPh sb="28" eb="30">
      <t>ゴウケイ</t>
    </rPh>
    <phoneticPr fontId="41"/>
  </si>
  <si>
    <t>（注2）（　）内は、公用（国又は地方公共団体からの申請）、年金用(裁定請求用）又は免除（生活保</t>
    <rPh sb="1" eb="2">
      <t>チュウ</t>
    </rPh>
    <phoneticPr fontId="2"/>
  </si>
  <si>
    <t>　　　 護法により生活保護を受けている者等からの申請）の件数を含む</t>
    <rPh sb="31" eb="32">
      <t>フク</t>
    </rPh>
    <phoneticPr fontId="2"/>
  </si>
  <si>
    <t>（注3）公的個人認証サービスは発行・回答の合計</t>
    <rPh sb="1" eb="2">
      <t>チュウ</t>
    </rPh>
    <rPh sb="4" eb="6">
      <t>コウテキ</t>
    </rPh>
    <rPh sb="6" eb="8">
      <t>コジン</t>
    </rPh>
    <rPh sb="8" eb="10">
      <t>ニンショウ</t>
    </rPh>
    <rPh sb="15" eb="17">
      <t>ハッコウ</t>
    </rPh>
    <rPh sb="18" eb="20">
      <t>カイトウ</t>
    </rPh>
    <rPh sb="21" eb="23">
      <t>ゴウケイ</t>
    </rPh>
    <phoneticPr fontId="2"/>
  </si>
  <si>
    <t>（注4）斎場の件数は、管内（越谷市、吉川市、松伏町）と管外（市外、その他）の利用件数の合計</t>
    <rPh sb="1" eb="2">
      <t>チュウ</t>
    </rPh>
    <rPh sb="4" eb="6">
      <t>サイジョウ</t>
    </rPh>
    <rPh sb="7" eb="9">
      <t>ケンスウ</t>
    </rPh>
    <rPh sb="11" eb="13">
      <t>カンナイ</t>
    </rPh>
    <rPh sb="14" eb="16">
      <t>コシガヤ</t>
    </rPh>
    <rPh sb="16" eb="17">
      <t>シ</t>
    </rPh>
    <rPh sb="18" eb="21">
      <t>ヨシカワシ</t>
    </rPh>
    <rPh sb="22" eb="24">
      <t>マツブシ</t>
    </rPh>
    <rPh sb="24" eb="25">
      <t>マチ</t>
    </rPh>
    <rPh sb="27" eb="29">
      <t>カンガイ</t>
    </rPh>
    <rPh sb="30" eb="32">
      <t>シガイ</t>
    </rPh>
    <rPh sb="35" eb="36">
      <t>タ</t>
    </rPh>
    <rPh sb="38" eb="40">
      <t>リヨウ</t>
    </rPh>
    <rPh sb="40" eb="42">
      <t>ケンスウ</t>
    </rPh>
    <rPh sb="43" eb="45">
      <t>ゴウケイ</t>
    </rPh>
    <phoneticPr fontId="2"/>
  </si>
  <si>
    <t>資料：市民課</t>
    <rPh sb="0" eb="2">
      <t>シリョウ</t>
    </rPh>
    <rPh sb="3" eb="6">
      <t>シミンカ</t>
    </rPh>
    <phoneticPr fontId="2"/>
  </si>
  <si>
    <t>4-30. 市内見学バスツアー実施回数及び参加人数</t>
    <rPh sb="6" eb="8">
      <t>シナイ</t>
    </rPh>
    <rPh sb="8" eb="10">
      <t>ケンガク</t>
    </rPh>
    <rPh sb="24" eb="25">
      <t>スウ</t>
    </rPh>
    <phoneticPr fontId="41"/>
  </si>
  <si>
    <t>（単位：回、人）</t>
  </si>
  <si>
    <t>定例（一般申込み）</t>
  </si>
  <si>
    <t>各種団体申込み</t>
  </si>
  <si>
    <t>合　　　計</t>
    <phoneticPr fontId="41"/>
  </si>
  <si>
    <t>実施回数</t>
  </si>
  <si>
    <t>参加人数</t>
    <rPh sb="3" eb="4">
      <t>カズ</t>
    </rPh>
    <phoneticPr fontId="41"/>
  </si>
  <si>
    <t>令和2</t>
    <rPh sb="0" eb="1">
      <t>レイワ</t>
    </rPh>
    <phoneticPr fontId="2"/>
  </si>
  <si>
    <t>資料：広報シティプロモーション課</t>
    <rPh sb="15" eb="16">
      <t>カ</t>
    </rPh>
    <phoneticPr fontId="2"/>
  </si>
  <si>
    <t>4-31. 広報刊行物等発行状況</t>
    <phoneticPr fontId="41"/>
  </si>
  <si>
    <t>令和6年12月1日現在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41"/>
  </si>
  <si>
    <t>刊　　行　　物</t>
  </si>
  <si>
    <t>発　　行</t>
  </si>
  <si>
    <t>規　　格</t>
  </si>
  <si>
    <t>創刊日</t>
  </si>
  <si>
    <t>広報こしがや</t>
    <phoneticPr fontId="2"/>
  </si>
  <si>
    <t>毎月１日</t>
  </si>
  <si>
    <t>タブロイド</t>
  </si>
  <si>
    <t>テレビ広報番組「Koshigaya Collection」</t>
    <phoneticPr fontId="2"/>
  </si>
  <si>
    <t>毎月</t>
  </si>
  <si>
    <t>15分</t>
    <phoneticPr fontId="2"/>
  </si>
  <si>
    <t>こしがや市民ガイドブック</t>
    <phoneticPr fontId="2"/>
  </si>
  <si>
    <t>3年に1回</t>
  </si>
  <si>
    <t>Ａ４</t>
  </si>
  <si>
    <t>こしがや案内図</t>
    <phoneticPr fontId="2"/>
  </si>
  <si>
    <t>2年に1回</t>
    <phoneticPr fontId="2"/>
  </si>
  <si>
    <t>Ａ１</t>
  </si>
  <si>
    <t>S45～</t>
  </si>
  <si>
    <t>資料：広報シティプロモーション課</t>
    <rPh sb="0" eb="2">
      <t>シリョウ</t>
    </rPh>
    <rPh sb="3" eb="5">
      <t>コウホウ</t>
    </rPh>
    <rPh sb="15" eb="16">
      <t>カ</t>
    </rPh>
    <phoneticPr fontId="41"/>
  </si>
  <si>
    <t>目次</t>
  </si>
  <si>
    <t>目次へもどる</t>
  </si>
  <si>
    <t>4-1. 消費者物価指数の推移（さいたま市・全国）</t>
  </si>
  <si>
    <t>4-2. 消費生活相談内容別件数</t>
  </si>
  <si>
    <t>4-3. 消費生活相談種類別件数</t>
  </si>
  <si>
    <t>4-4. １世帯当たり年平均１か月間の消費支出（さいたま市・総世帯）</t>
  </si>
  <si>
    <t>4-5. レギュラーガソリン価格の推移</t>
  </si>
  <si>
    <t>4-6. 内職相談状況</t>
  </si>
  <si>
    <t>4-7. 計量法関係検査件数　（1）はかり検査の状況</t>
  </si>
  <si>
    <t>4-7. 計量法関係検査件数　（2）立入検査の状況</t>
  </si>
  <si>
    <t>4-8. 産業別常用労働者１人平均月間現金給与額（埼玉県）　（事業所規模5人以上）</t>
  </si>
  <si>
    <t>4-9. 産業別常用労働者１人平均月間総実労働時間数（埼玉県）　（事業所規模5人以上）</t>
  </si>
  <si>
    <t>4-10. 産業別１人平均月間現金給与額（埼玉県）　（令和4年平均、事業所規模5人以上）</t>
  </si>
  <si>
    <t>4-11. 産業別男女別常用労働者数及びパートタイム労働者比率（埼玉県）　（令和4年平均、事業所規模5人以上）</t>
  </si>
  <si>
    <t>4-12. 労働関係相談件数</t>
  </si>
  <si>
    <t>4-13. パート相談状況</t>
  </si>
  <si>
    <t>4-14. 若年者等就職支援相談状況</t>
  </si>
  <si>
    <t>4-15. 従業上の地位別雇用形態別男女別有業者数（推計）</t>
  </si>
  <si>
    <t>4-16. 所得階層別男女別有業者数（推計）</t>
  </si>
  <si>
    <t>4-17. 市内総生産</t>
  </si>
  <si>
    <t>4-18. 市民所得の分配</t>
  </si>
  <si>
    <t>4-19. 市営住宅の状況</t>
  </si>
  <si>
    <t>4-20. 住宅の所有関係別状況</t>
  </si>
  <si>
    <t>4-21. 世帯人員別世帯数</t>
  </si>
  <si>
    <t>4-22. 居住世帯の有無別住宅数</t>
  </si>
  <si>
    <t>4-23. 住宅の種類・構造・建築の時期別住宅数</t>
  </si>
  <si>
    <t>4-24. 住宅の所有関係等の住宅数　（1）住宅の所有関係・建て方・階数別専用住宅数</t>
  </si>
  <si>
    <t>4-24. 住宅の所有関係等の住宅数　（2）住宅の所有関係・別世帯の子の居住地別高齢者世帯数</t>
  </si>
  <si>
    <t>4-25. 土地の標準価格</t>
  </si>
  <si>
    <t>4-26. 「市長への手紙等市民の声」関係担当部課所別・種別件数</t>
  </si>
  <si>
    <t>4-27. 各種相談件数</t>
  </si>
  <si>
    <t>4-28. 市民相談、法律相談の状況</t>
  </si>
  <si>
    <t>4-29. 種類別届出件数</t>
  </si>
  <si>
    <t>4-30. 市内見学バスツアー実施回数及び参加人数</t>
  </si>
  <si>
    <t>4-31. 広報刊行物等発行状況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</si>
</sst>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176" formatCode="#,##0;\-#,##0;&quot;-&quot;"/>
    <numFmt numFmtId="177" formatCode="[$-411]ge\.m\.d;@"/>
    <numFmt numFmtId="178" formatCode="#,##0.0_ "/>
    <numFmt numFmtId="179" formatCode="#,##0_ "/>
    <numFmt numFmtId="180" formatCode="#,##0.00_ "/>
    <numFmt numFmtId="183" formatCode="0.0_);[Red]\(0.0\)"/>
    <numFmt numFmtId="184" formatCode="#,##0;&quot;△ &quot;#,##0"/>
    <numFmt numFmtId="185" formatCode="#,##0.0;&quot;△ &quot;#,##0.0"/>
    <numFmt numFmtId="186" formatCode="#,##0.0_);[Red]\(#,##0.0\)"/>
    <numFmt numFmtId="187" formatCode="0_);[Red]\(0\)"/>
    <numFmt numFmtId="188" formatCode="0.00%\ "/>
    <numFmt numFmtId="189" formatCode="\(#,##0\)"/>
  </numFmts>
  <fonts count="7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.5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ｺﾞｼｯｸ"/>
      <family val="3"/>
      <charset val="128"/>
    </font>
    <font>
      <sz val="11"/>
      <name val="ＭＳ Ｐゴシック"/>
      <family val="3"/>
    </font>
    <font>
      <sz val="9.5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明朝"/>
      <family val="1"/>
      <charset val="128"/>
    </font>
    <font>
      <sz val="6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0"/>
      <color indexed="8"/>
      <name val="ｺﾞｼｯｸ"/>
      <family val="3"/>
      <charset val="128"/>
    </font>
    <font>
      <sz val="9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9.5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rgb="FFFF0000"/>
      <name val="BIZ UD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76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3" fillId="0" borderId="0"/>
    <xf numFmtId="38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176" fontId="11" fillId="0" borderId="0" applyFill="0" applyBorder="0" applyAlignment="0"/>
    <xf numFmtId="0" fontId="12" fillId="0" borderId="2" applyNumberFormat="0" applyAlignment="0" applyProtection="0">
      <alignment horizontal="left" vertical="center"/>
    </xf>
    <xf numFmtId="0" fontId="12" fillId="0" borderId="1">
      <alignment horizontal="left" vertical="center"/>
    </xf>
    <xf numFmtId="0" fontId="13" fillId="0" borderId="0"/>
    <xf numFmtId="0" fontId="3" fillId="0" borderId="0"/>
    <xf numFmtId="0" fontId="3" fillId="0" borderId="0"/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6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177" fontId="3" fillId="33" borderId="12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177" fontId="30" fillId="0" borderId="3" applyNumberFormat="0" applyFill="0" applyAlignment="0" applyProtection="0">
      <alignment vertical="center"/>
    </xf>
    <xf numFmtId="177" fontId="30" fillId="0" borderId="3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6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9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8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9" fillId="2" borderId="0" applyNumberFormat="0" applyBorder="0" applyAlignment="0" applyProtection="0">
      <alignment vertical="center"/>
    </xf>
    <xf numFmtId="177" fontId="39" fillId="2" borderId="0" applyNumberFormat="0" applyBorder="0" applyAlignment="0" applyProtection="0">
      <alignment vertical="center"/>
    </xf>
    <xf numFmtId="0" fontId="1" fillId="0" borderId="0">
      <alignment vertical="center"/>
    </xf>
    <xf numFmtId="177" fontId="3" fillId="0" borderId="0"/>
    <xf numFmtId="177" fontId="1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6" fillId="0" borderId="0"/>
    <xf numFmtId="177" fontId="6" fillId="0" borderId="0"/>
    <xf numFmtId="0" fontId="71" fillId="0" borderId="0" applyNumberFormat="0" applyFill="0" applyBorder="0" applyAlignment="0" applyProtection="0">
      <alignment vertical="center"/>
    </xf>
  </cellStyleXfs>
  <cellXfs count="711">
    <xf numFmtId="0" fontId="0" fillId="0" borderId="0" xfId="0">
      <alignment vertical="center"/>
    </xf>
    <xf numFmtId="0" fontId="40" fillId="34" borderId="0" xfId="203" applyNumberFormat="1" applyFont="1" applyFill="1" applyAlignment="1">
      <alignment vertical="center"/>
    </xf>
    <xf numFmtId="0" fontId="6" fillId="34" borderId="0" xfId="203" applyNumberFormat="1" applyFont="1" applyFill="1"/>
    <xf numFmtId="0" fontId="5" fillId="34" borderId="0" xfId="203" applyNumberFormat="1" applyFont="1" applyFill="1" applyAlignment="1">
      <alignment horizontal="left" vertical="center" indent="1"/>
    </xf>
    <xf numFmtId="0" fontId="42" fillId="34" borderId="0" xfId="203" applyNumberFormat="1" applyFont="1" applyFill="1" applyAlignment="1">
      <alignment vertical="center"/>
    </xf>
    <xf numFmtId="0" fontId="5" fillId="34" borderId="0" xfId="203" applyNumberFormat="1" applyFont="1" applyFill="1" applyAlignment="1">
      <alignment horizontal="right"/>
    </xf>
    <xf numFmtId="0" fontId="43" fillId="34" borderId="13" xfId="203" applyNumberFormat="1" applyFont="1" applyFill="1" applyBorder="1" applyAlignment="1">
      <alignment horizontal="center" vertical="center" wrapText="1"/>
    </xf>
    <xf numFmtId="0" fontId="43" fillId="34" borderId="14" xfId="203" applyNumberFormat="1" applyFont="1" applyFill="1" applyBorder="1" applyAlignment="1">
      <alignment horizontal="center" vertical="center" wrapText="1"/>
    </xf>
    <xf numFmtId="0" fontId="44" fillId="34" borderId="14" xfId="203" applyNumberFormat="1" applyFont="1" applyFill="1" applyBorder="1" applyAlignment="1">
      <alignment horizontal="center" vertical="center" wrapText="1"/>
    </xf>
    <xf numFmtId="0" fontId="45" fillId="34" borderId="15" xfId="203" applyNumberFormat="1" applyFont="1" applyFill="1" applyBorder="1" applyAlignment="1">
      <alignment horizontal="center" vertical="center" wrapText="1"/>
    </xf>
    <xf numFmtId="0" fontId="44" fillId="34" borderId="16" xfId="203" applyNumberFormat="1" applyFont="1" applyFill="1" applyBorder="1" applyAlignment="1">
      <alignment horizontal="center" vertical="center" wrapText="1"/>
    </xf>
    <xf numFmtId="0" fontId="44" fillId="34" borderId="17" xfId="203" applyNumberFormat="1" applyFont="1" applyFill="1" applyBorder="1" applyAlignment="1">
      <alignment horizontal="center" vertical="center" wrapText="1"/>
    </xf>
    <xf numFmtId="0" fontId="44" fillId="34" borderId="18" xfId="203" applyNumberFormat="1" applyFont="1" applyFill="1" applyBorder="1" applyAlignment="1">
      <alignment horizontal="center" vertical="center" wrapText="1"/>
    </xf>
    <xf numFmtId="0" fontId="44" fillId="34" borderId="1" xfId="203" applyNumberFormat="1" applyFont="1" applyFill="1" applyBorder="1" applyAlignment="1">
      <alignment horizontal="center" vertical="center" wrapText="1"/>
    </xf>
    <xf numFmtId="0" fontId="43" fillId="34" borderId="0" xfId="203" applyNumberFormat="1" applyFont="1" applyFill="1" applyAlignment="1">
      <alignment vertical="center"/>
    </xf>
    <xf numFmtId="0" fontId="43" fillId="34" borderId="0" xfId="203" applyNumberFormat="1" applyFont="1" applyFill="1" applyAlignment="1">
      <alignment horizontal="right" vertical="center" indent="1"/>
    </xf>
    <xf numFmtId="0" fontId="43" fillId="34" borderId="19" xfId="203" applyNumberFormat="1" applyFont="1" applyFill="1" applyBorder="1" applyAlignment="1">
      <alignment vertical="center"/>
    </xf>
    <xf numFmtId="0" fontId="43" fillId="34" borderId="0" xfId="203" applyNumberFormat="1" applyFont="1" applyFill="1" applyAlignment="1">
      <alignment horizontal="center" vertical="center"/>
    </xf>
    <xf numFmtId="0" fontId="43" fillId="34" borderId="0" xfId="203" applyNumberFormat="1" applyFont="1" applyFill="1" applyAlignment="1">
      <alignment horizontal="distributed" vertical="center" justifyLastLine="1"/>
    </xf>
    <xf numFmtId="0" fontId="43" fillId="34" borderId="20" xfId="203" applyNumberFormat="1" applyFont="1" applyFill="1" applyBorder="1" applyAlignment="1">
      <alignment horizontal="right" vertical="center" indent="1"/>
    </xf>
    <xf numFmtId="178" fontId="5" fillId="34" borderId="19" xfId="203" applyNumberFormat="1" applyFont="1" applyFill="1" applyBorder="1" applyAlignment="1">
      <alignment vertical="center"/>
    </xf>
    <xf numFmtId="178" fontId="5" fillId="34" borderId="0" xfId="203" applyNumberFormat="1" applyFont="1" applyFill="1" applyAlignment="1">
      <alignment vertical="center"/>
    </xf>
    <xf numFmtId="0" fontId="5" fillId="34" borderId="0" xfId="203" applyNumberFormat="1" applyFont="1" applyFill="1" applyAlignment="1">
      <alignment vertical="center"/>
    </xf>
    <xf numFmtId="0" fontId="47" fillId="34" borderId="0" xfId="203" applyNumberFormat="1" applyFont="1" applyFill="1" applyAlignment="1">
      <alignment vertical="center"/>
    </xf>
    <xf numFmtId="0" fontId="6" fillId="34" borderId="21" xfId="203" applyNumberFormat="1" applyFont="1" applyFill="1" applyBorder="1" applyAlignment="1">
      <alignment horizontal="right" indent="1"/>
    </xf>
    <xf numFmtId="0" fontId="5" fillId="34" borderId="22" xfId="203" applyNumberFormat="1" applyFont="1" applyFill="1" applyBorder="1" applyAlignment="1">
      <alignment vertical="center"/>
    </xf>
    <xf numFmtId="0" fontId="6" fillId="34" borderId="22" xfId="203" applyNumberFormat="1" applyFont="1" applyFill="1" applyBorder="1"/>
    <xf numFmtId="178" fontId="5" fillId="34" borderId="23" xfId="203" applyNumberFormat="1" applyFont="1" applyFill="1" applyBorder="1" applyAlignment="1">
      <alignment vertical="center"/>
    </xf>
    <xf numFmtId="0" fontId="43" fillId="34" borderId="24" xfId="203" applyNumberFormat="1" applyFont="1" applyFill="1" applyBorder="1" applyAlignment="1">
      <alignment horizontal="right" vertical="center" indent="1"/>
    </xf>
    <xf numFmtId="178" fontId="5" fillId="34" borderId="25" xfId="203" applyNumberFormat="1" applyFont="1" applyFill="1" applyBorder="1" applyAlignment="1">
      <alignment vertical="center"/>
    </xf>
    <xf numFmtId="0" fontId="5" fillId="34" borderId="0" xfId="203" applyNumberFormat="1" applyFont="1" applyFill="1" applyAlignment="1">
      <alignment horizontal="right" vertical="center"/>
    </xf>
    <xf numFmtId="0" fontId="5" fillId="34" borderId="0" xfId="203" applyNumberFormat="1" applyFont="1" applyFill="1"/>
    <xf numFmtId="0" fontId="40" fillId="0" borderId="0" xfId="269" applyNumberFormat="1" applyFont="1" applyAlignment="1">
      <alignment vertical="center"/>
    </xf>
    <xf numFmtId="0" fontId="5" fillId="0" borderId="0" xfId="269" applyNumberFormat="1" applyFont="1" applyAlignment="1">
      <alignment vertical="center"/>
    </xf>
    <xf numFmtId="0" fontId="5" fillId="0" borderId="0" xfId="269" applyNumberFormat="1" applyFont="1" applyAlignment="1">
      <alignment horizontal="right" vertical="center"/>
    </xf>
    <xf numFmtId="0" fontId="5" fillId="0" borderId="0" xfId="269" applyNumberFormat="1" applyFont="1" applyAlignment="1">
      <alignment horizontal="right"/>
    </xf>
    <xf numFmtId="0" fontId="5" fillId="0" borderId="16" xfId="269" applyNumberFormat="1" applyFont="1" applyBorder="1" applyAlignment="1">
      <alignment horizontal="center" vertical="center"/>
    </xf>
    <xf numFmtId="0" fontId="5" fillId="0" borderId="15" xfId="269" applyNumberFormat="1" applyFont="1" applyBorder="1" applyAlignment="1">
      <alignment vertical="top" textRotation="255" indent="1"/>
    </xf>
    <xf numFmtId="0" fontId="40" fillId="0" borderId="17" xfId="269" applyNumberFormat="1" applyFont="1" applyBorder="1" applyAlignment="1">
      <alignment vertical="center" textRotation="255"/>
    </xf>
    <xf numFmtId="0" fontId="5" fillId="0" borderId="20" xfId="269" quotePrefix="1" applyNumberFormat="1" applyFont="1" applyBorder="1" applyAlignment="1">
      <alignment horizontal="right" vertical="center" indent="1"/>
    </xf>
    <xf numFmtId="179" fontId="5" fillId="0" borderId="23" xfId="270" applyNumberFormat="1" applyFont="1" applyBorder="1" applyAlignment="1">
      <alignment horizontal="right" vertical="center" shrinkToFit="1"/>
    </xf>
    <xf numFmtId="179" fontId="5" fillId="0" borderId="0" xfId="270" applyNumberFormat="1" applyFont="1" applyAlignment="1">
      <alignment horizontal="right" vertical="center" shrinkToFit="1"/>
    </xf>
    <xf numFmtId="179" fontId="40" fillId="0" borderId="0" xfId="270" applyNumberFormat="1" applyFont="1" applyAlignment="1">
      <alignment vertical="center" shrinkToFit="1"/>
    </xf>
    <xf numFmtId="0" fontId="5" fillId="0" borderId="0" xfId="269" applyNumberFormat="1" applyFont="1" applyAlignment="1">
      <alignment vertical="center" shrinkToFit="1"/>
    </xf>
    <xf numFmtId="0" fontId="5" fillId="0" borderId="24" xfId="269" quotePrefix="1" applyNumberFormat="1" applyFont="1" applyBorder="1" applyAlignment="1">
      <alignment horizontal="right" vertical="center" indent="1"/>
    </xf>
    <xf numFmtId="179" fontId="5" fillId="0" borderId="26" xfId="270" applyNumberFormat="1" applyFont="1" applyBorder="1" applyAlignment="1">
      <alignment horizontal="right" vertical="center" shrinkToFit="1"/>
    </xf>
    <xf numFmtId="179" fontId="5" fillId="0" borderId="25" xfId="270" applyNumberFormat="1" applyFont="1" applyBorder="1" applyAlignment="1">
      <alignment horizontal="right" vertical="center" shrinkToFit="1"/>
    </xf>
    <xf numFmtId="179" fontId="40" fillId="0" borderId="25" xfId="270" applyNumberFormat="1" applyFont="1" applyBorder="1" applyAlignment="1">
      <alignment vertical="center" shrinkToFit="1"/>
    </xf>
    <xf numFmtId="0" fontId="40" fillId="0" borderId="0" xfId="2" applyNumberFormat="1" applyFont="1" applyFill="1" applyAlignment="1" applyProtection="1">
      <alignment vertical="center"/>
    </xf>
    <xf numFmtId="0" fontId="5" fillId="0" borderId="0" xfId="2" applyNumberFormat="1" applyFont="1" applyFill="1" applyAlignment="1" applyProtection="1">
      <alignment vertical="center"/>
    </xf>
    <xf numFmtId="0" fontId="5" fillId="0" borderId="0" xfId="2" applyNumberFormat="1" applyFont="1" applyFill="1" applyProtection="1"/>
    <xf numFmtId="0" fontId="5" fillId="0" borderId="0" xfId="2" applyNumberFormat="1" applyFont="1" applyFill="1" applyBorder="1" applyAlignment="1" applyProtection="1">
      <alignment vertical="center"/>
    </xf>
    <xf numFmtId="0" fontId="5" fillId="0" borderId="0" xfId="2" applyNumberFormat="1" applyFont="1" applyFill="1" applyBorder="1" applyAlignment="1" applyProtection="1">
      <alignment horizontal="right"/>
    </xf>
    <xf numFmtId="0" fontId="5" fillId="0" borderId="16" xfId="2" applyNumberFormat="1" applyFont="1" applyFill="1" applyBorder="1" applyAlignment="1" applyProtection="1">
      <alignment horizontal="center" vertical="center"/>
    </xf>
    <xf numFmtId="0" fontId="5" fillId="0" borderId="15" xfId="2" applyNumberFormat="1" applyFont="1" applyFill="1" applyBorder="1" applyAlignment="1" applyProtection="1">
      <alignment horizontal="center" vertical="center"/>
    </xf>
    <xf numFmtId="0" fontId="5" fillId="0" borderId="17" xfId="2" applyNumberFormat="1" applyFont="1" applyFill="1" applyBorder="1" applyAlignment="1" applyProtection="1">
      <alignment horizontal="center" vertical="center"/>
    </xf>
    <xf numFmtId="0" fontId="5" fillId="0" borderId="0" xfId="2" applyNumberFormat="1" applyFont="1" applyFill="1" applyAlignment="1" applyProtection="1">
      <alignment horizontal="center" vertical="center" textRotation="255"/>
    </xf>
    <xf numFmtId="0" fontId="5" fillId="0" borderId="21" xfId="2" applyNumberFormat="1" applyFont="1" applyFill="1" applyBorder="1" applyAlignment="1" applyProtection="1">
      <alignment horizontal="left" vertical="center" indent="1"/>
    </xf>
    <xf numFmtId="179" fontId="5" fillId="0" borderId="22" xfId="98" applyNumberFormat="1" applyFont="1" applyFill="1" applyBorder="1" applyAlignment="1" applyProtection="1">
      <alignment horizontal="right" vertical="center"/>
    </xf>
    <xf numFmtId="0" fontId="5" fillId="0" borderId="20" xfId="2" applyNumberFormat="1" applyFont="1" applyFill="1" applyBorder="1" applyAlignment="1" applyProtection="1">
      <alignment horizontal="left" vertical="center" indent="1"/>
    </xf>
    <xf numFmtId="179" fontId="5" fillId="0" borderId="0" xfId="98" applyNumberFormat="1" applyFont="1" applyFill="1" applyBorder="1" applyAlignment="1" applyProtection="1">
      <alignment horizontal="right" vertical="center"/>
    </xf>
    <xf numFmtId="0" fontId="5" fillId="0" borderId="20" xfId="2" applyNumberFormat="1" applyFont="1" applyFill="1" applyBorder="1" applyAlignment="1" applyProtection="1">
      <alignment horizontal="left" vertical="center" wrapText="1" indent="1"/>
    </xf>
    <xf numFmtId="0" fontId="40" fillId="0" borderId="24" xfId="2" applyNumberFormat="1" applyFont="1" applyFill="1" applyBorder="1" applyAlignment="1" applyProtection="1">
      <alignment horizontal="center" vertical="center"/>
    </xf>
    <xf numFmtId="179" fontId="40" fillId="0" borderId="25" xfId="98" applyNumberFormat="1" applyFont="1" applyFill="1" applyBorder="1" applyAlignment="1" applyProtection="1">
      <alignment horizontal="right" vertical="center"/>
    </xf>
    <xf numFmtId="0" fontId="5" fillId="0" borderId="20" xfId="2" applyNumberFormat="1" applyFont="1" applyFill="1" applyBorder="1" applyAlignment="1" applyProtection="1">
      <alignment horizontal="left" vertical="center" indent="1" shrinkToFit="1"/>
    </xf>
    <xf numFmtId="0" fontId="40" fillId="0" borderId="16" xfId="2" applyNumberFormat="1" applyFont="1" applyFill="1" applyBorder="1" applyAlignment="1" applyProtection="1">
      <alignment horizontal="center" vertical="center" wrapText="1"/>
    </xf>
    <xf numFmtId="179" fontId="40" fillId="0" borderId="1" xfId="98" applyNumberFormat="1" applyFont="1" applyFill="1" applyBorder="1" applyAlignment="1" applyProtection="1">
      <alignment horizontal="right" vertical="center"/>
    </xf>
    <xf numFmtId="0" fontId="40" fillId="0" borderId="16" xfId="2" applyNumberFormat="1" applyFont="1" applyFill="1" applyBorder="1" applyAlignment="1" applyProtection="1">
      <alignment horizontal="center" vertical="center"/>
    </xf>
    <xf numFmtId="0" fontId="5" fillId="0" borderId="0" xfId="2" applyNumberFormat="1" applyFont="1" applyFill="1" applyAlignment="1" applyProtection="1">
      <alignment horizontal="right" vertical="center"/>
    </xf>
    <xf numFmtId="0" fontId="40" fillId="0" borderId="0" xfId="8" applyNumberFormat="1" applyFont="1" applyFill="1" applyAlignment="1">
      <alignment vertical="center"/>
    </xf>
    <xf numFmtId="0" fontId="19" fillId="0" borderId="0" xfId="8" applyNumberFormat="1" applyFont="1" applyFill="1"/>
    <xf numFmtId="0" fontId="5" fillId="0" borderId="25" xfId="8" applyNumberFormat="1" applyFont="1" applyFill="1" applyBorder="1" applyAlignment="1">
      <alignment horizontal="left" vertical="center" indent="1"/>
    </xf>
    <xf numFmtId="0" fontId="6" fillId="0" borderId="25" xfId="8" applyNumberFormat="1" applyFont="1" applyFill="1" applyBorder="1" applyAlignment="1">
      <alignment horizontal="right"/>
    </xf>
    <xf numFmtId="0" fontId="5" fillId="0" borderId="25" xfId="8" applyNumberFormat="1" applyFont="1" applyFill="1" applyBorder="1" applyAlignment="1">
      <alignment horizontal="right"/>
    </xf>
    <xf numFmtId="0" fontId="6" fillId="0" borderId="0" xfId="8" applyNumberFormat="1" applyFont="1" applyFill="1"/>
    <xf numFmtId="0" fontId="5" fillId="0" borderId="16" xfId="8" applyNumberFormat="1" applyFont="1" applyFill="1" applyBorder="1" applyAlignment="1">
      <alignment horizontal="center" vertical="center"/>
    </xf>
    <xf numFmtId="0" fontId="5" fillId="0" borderId="17" xfId="8" applyNumberFormat="1" applyFont="1" applyFill="1" applyBorder="1" applyAlignment="1">
      <alignment horizontal="center" vertical="center"/>
    </xf>
    <xf numFmtId="0" fontId="5" fillId="0" borderId="20" xfId="8" applyNumberFormat="1" applyFont="1" applyFill="1" applyBorder="1" applyAlignment="1">
      <alignment horizontal="left" vertical="center" indent="1"/>
    </xf>
    <xf numFmtId="179" fontId="5" fillId="0" borderId="0" xfId="8" applyNumberFormat="1" applyFont="1" applyFill="1" applyAlignment="1">
      <alignment vertical="center"/>
    </xf>
    <xf numFmtId="180" fontId="5" fillId="0" borderId="0" xfId="8" applyNumberFormat="1" applyFont="1" applyFill="1" applyAlignment="1">
      <alignment vertical="center"/>
    </xf>
    <xf numFmtId="0" fontId="5" fillId="0" borderId="24" xfId="8" applyNumberFormat="1" applyFont="1" applyFill="1" applyBorder="1" applyAlignment="1">
      <alignment horizontal="left" vertical="center" indent="1"/>
    </xf>
    <xf numFmtId="178" fontId="5" fillId="0" borderId="25" xfId="8" applyNumberFormat="1" applyFont="1" applyFill="1" applyBorder="1" applyAlignment="1">
      <alignment vertical="center"/>
    </xf>
    <xf numFmtId="0" fontId="49" fillId="0" borderId="20" xfId="8" applyNumberFormat="1" applyFont="1" applyFill="1" applyBorder="1" applyAlignment="1">
      <alignment horizontal="left" vertical="center" indent="1"/>
    </xf>
    <xf numFmtId="179" fontId="49" fillId="0" borderId="0" xfId="8" applyNumberFormat="1" applyFont="1" applyFill="1" applyAlignment="1">
      <alignment vertical="center"/>
    </xf>
    <xf numFmtId="0" fontId="6" fillId="0" borderId="0" xfId="8" applyNumberFormat="1" applyFont="1" applyFill="1" applyAlignment="1">
      <alignment vertical="center"/>
    </xf>
    <xf numFmtId="0" fontId="40" fillId="0" borderId="20" xfId="8" applyNumberFormat="1" applyFont="1" applyFill="1" applyBorder="1" applyAlignment="1">
      <alignment horizontal="left" vertical="center" indent="2"/>
    </xf>
    <xf numFmtId="179" fontId="40" fillId="0" borderId="0" xfId="8" applyNumberFormat="1" applyFont="1" applyFill="1" applyAlignment="1">
      <alignment vertical="center"/>
    </xf>
    <xf numFmtId="0" fontId="5" fillId="0" borderId="20" xfId="8" applyNumberFormat="1" applyFont="1" applyFill="1" applyBorder="1" applyAlignment="1">
      <alignment horizontal="left" vertical="center" indent="4"/>
    </xf>
    <xf numFmtId="0" fontId="40" fillId="0" borderId="24" xfId="8" applyNumberFormat="1" applyFont="1" applyFill="1" applyBorder="1" applyAlignment="1">
      <alignment horizontal="left" vertical="center" indent="1"/>
    </xf>
    <xf numFmtId="178" fontId="40" fillId="0" borderId="25" xfId="8" applyNumberFormat="1" applyFont="1" applyFill="1" applyBorder="1" applyAlignment="1">
      <alignment vertical="center"/>
    </xf>
    <xf numFmtId="0" fontId="5" fillId="0" borderId="0" xfId="8" applyNumberFormat="1" applyFont="1" applyFill="1" applyAlignment="1">
      <alignment vertical="center"/>
    </xf>
    <xf numFmtId="0" fontId="5" fillId="0" borderId="0" xfId="8" applyNumberFormat="1" applyFont="1" applyFill="1" applyAlignment="1">
      <alignment horizontal="right" vertical="center"/>
    </xf>
    <xf numFmtId="0" fontId="19" fillId="0" borderId="0" xfId="8" applyNumberFormat="1" applyFont="1" applyFill="1" applyAlignment="1">
      <alignment vertical="center"/>
    </xf>
    <xf numFmtId="0" fontId="48" fillId="0" borderId="0" xfId="269" applyNumberFormat="1" applyFont="1" applyAlignment="1">
      <alignment horizontal="center"/>
    </xf>
    <xf numFmtId="0" fontId="48" fillId="0" borderId="0" xfId="269" applyNumberFormat="1" applyFont="1"/>
    <xf numFmtId="0" fontId="5" fillId="0" borderId="0" xfId="269" applyNumberFormat="1" applyFont="1" applyAlignment="1">
      <alignment horizontal="left" vertical="center" indent="1"/>
    </xf>
    <xf numFmtId="0" fontId="5" fillId="0" borderId="0" xfId="269" applyNumberFormat="1" applyFont="1" applyAlignment="1">
      <alignment horizontal="center"/>
    </xf>
    <xf numFmtId="0" fontId="5" fillId="0" borderId="0" xfId="269" applyNumberFormat="1" applyFont="1"/>
    <xf numFmtId="0" fontId="5" fillId="0" borderId="15" xfId="269" applyNumberFormat="1" applyFont="1" applyBorder="1" applyAlignment="1">
      <alignment horizontal="center" vertical="center" shrinkToFit="1"/>
    </xf>
    <xf numFmtId="0" fontId="5" fillId="0" borderId="1" xfId="269" applyNumberFormat="1" applyFont="1" applyBorder="1" applyAlignment="1">
      <alignment horizontal="center" vertical="center" shrinkToFit="1"/>
    </xf>
    <xf numFmtId="0" fontId="5" fillId="0" borderId="0" xfId="269" applyNumberFormat="1" applyFont="1" applyAlignment="1">
      <alignment horizontal="right" vertical="center" indent="1"/>
    </xf>
    <xf numFmtId="183" fontId="5" fillId="0" borderId="27" xfId="269" applyNumberFormat="1" applyFont="1" applyBorder="1" applyAlignment="1">
      <alignment horizontal="center" vertical="center" shrinkToFit="1"/>
    </xf>
    <xf numFmtId="183" fontId="5" fillId="0" borderId="0" xfId="269" applyNumberFormat="1" applyFont="1" applyAlignment="1">
      <alignment horizontal="center" vertical="center" shrinkToFit="1"/>
    </xf>
    <xf numFmtId="0" fontId="5" fillId="0" borderId="0" xfId="269" quotePrefix="1" applyNumberFormat="1" applyFont="1" applyAlignment="1">
      <alignment horizontal="right" vertical="center" indent="1"/>
    </xf>
    <xf numFmtId="183" fontId="5" fillId="0" borderId="23" xfId="269" applyNumberFormat="1" applyFont="1" applyBorder="1" applyAlignment="1">
      <alignment horizontal="center" vertical="center" shrinkToFit="1"/>
    </xf>
    <xf numFmtId="183" fontId="5" fillId="0" borderId="26" xfId="269" applyNumberFormat="1" applyFont="1" applyBorder="1" applyAlignment="1">
      <alignment horizontal="distributed" vertical="center"/>
    </xf>
    <xf numFmtId="183" fontId="5" fillId="0" borderId="0" xfId="269" applyNumberFormat="1" applyFont="1" applyAlignment="1">
      <alignment horizontal="distributed" vertical="center"/>
    </xf>
    <xf numFmtId="183" fontId="5" fillId="0" borderId="0" xfId="2" applyNumberFormat="1" applyFont="1" applyFill="1" applyAlignment="1" applyProtection="1">
      <alignment horizontal="distributed" vertical="center"/>
    </xf>
    <xf numFmtId="183" fontId="51" fillId="0" borderId="0" xfId="269" applyNumberFormat="1" applyFont="1" applyAlignment="1">
      <alignment horizontal="distributed" vertical="center"/>
    </xf>
    <xf numFmtId="183" fontId="5" fillId="0" borderId="23" xfId="269" applyNumberFormat="1" applyFont="1" applyBorder="1" applyAlignment="1">
      <alignment horizontal="distributed" vertical="center"/>
    </xf>
    <xf numFmtId="55" fontId="5" fillId="0" borderId="20" xfId="269" quotePrefix="1" applyNumberFormat="1" applyFont="1" applyBorder="1" applyAlignment="1">
      <alignment horizontal="right" vertical="center" indent="1"/>
    </xf>
    <xf numFmtId="183" fontId="5" fillId="0" borderId="0" xfId="269" applyNumberFormat="1" applyFont="1" applyAlignment="1" applyProtection="1">
      <alignment horizontal="distributed" vertical="center"/>
      <protection hidden="1"/>
    </xf>
    <xf numFmtId="183" fontId="52" fillId="0" borderId="0" xfId="269" applyNumberFormat="1" applyFont="1" applyAlignment="1" applyProtection="1">
      <alignment horizontal="distributed" vertical="center"/>
      <protection hidden="1"/>
    </xf>
    <xf numFmtId="183" fontId="52" fillId="0" borderId="26" xfId="269" applyNumberFormat="1" applyFont="1" applyBorder="1" applyAlignment="1" applyProtection="1">
      <alignment horizontal="distributed" vertical="center"/>
      <protection hidden="1"/>
    </xf>
    <xf numFmtId="183" fontId="52" fillId="0" borderId="25" xfId="269" applyNumberFormat="1" applyFont="1" applyBorder="1" applyAlignment="1" applyProtection="1">
      <alignment horizontal="distributed" vertical="center"/>
      <protection hidden="1"/>
    </xf>
    <xf numFmtId="0" fontId="3" fillId="0" borderId="0" xfId="269" applyNumberFormat="1" applyAlignment="1">
      <alignment horizontal="center"/>
    </xf>
    <xf numFmtId="0" fontId="5" fillId="0" borderId="0" xfId="269" applyNumberFormat="1" applyFont="1" applyAlignment="1">
      <alignment horizontal="center" vertical="center"/>
    </xf>
    <xf numFmtId="0" fontId="5" fillId="0" borderId="22" xfId="269" applyNumberFormat="1" applyFont="1" applyBorder="1" applyAlignment="1">
      <alignment horizontal="right" vertical="center"/>
    </xf>
    <xf numFmtId="0" fontId="48" fillId="0" borderId="0" xfId="269" applyNumberFormat="1" applyFont="1" applyAlignment="1">
      <alignment vertical="center"/>
    </xf>
    <xf numFmtId="0" fontId="5" fillId="0" borderId="25" xfId="269" applyNumberFormat="1" applyFont="1" applyBorder="1" applyAlignment="1">
      <alignment vertical="center"/>
    </xf>
    <xf numFmtId="0" fontId="5" fillId="0" borderId="25" xfId="269" applyNumberFormat="1" applyFont="1" applyBorder="1" applyAlignment="1">
      <alignment horizontal="right"/>
    </xf>
    <xf numFmtId="0" fontId="5" fillId="0" borderId="15" xfId="269" applyNumberFormat="1" applyFont="1" applyBorder="1" applyAlignment="1">
      <alignment horizontal="center" vertical="center"/>
    </xf>
    <xf numFmtId="0" fontId="5" fillId="0" borderId="25" xfId="269" applyNumberFormat="1" applyFont="1" applyBorder="1" applyAlignment="1">
      <alignment horizontal="center" vertical="center"/>
    </xf>
    <xf numFmtId="179" fontId="52" fillId="0" borderId="0" xfId="269" applyNumberFormat="1" applyFont="1" applyAlignment="1">
      <alignment vertical="center"/>
    </xf>
    <xf numFmtId="179" fontId="5" fillId="0" borderId="0" xfId="269" applyNumberFormat="1" applyFont="1" applyAlignment="1">
      <alignment vertical="center"/>
    </xf>
    <xf numFmtId="0" fontId="5" fillId="0" borderId="22" xfId="269" applyNumberFormat="1" applyFont="1" applyBorder="1" applyAlignment="1">
      <alignment horizontal="center" vertical="center"/>
    </xf>
    <xf numFmtId="0" fontId="5" fillId="0" borderId="22" xfId="269" applyNumberFormat="1" applyFont="1" applyBorder="1" applyAlignment="1">
      <alignment vertical="center"/>
    </xf>
    <xf numFmtId="0" fontId="3" fillId="0" borderId="0" xfId="269" applyNumberFormat="1" applyAlignment="1">
      <alignment vertical="center"/>
    </xf>
    <xf numFmtId="0" fontId="40" fillId="0" borderId="0" xfId="269" applyNumberFormat="1" applyFont="1"/>
    <xf numFmtId="0" fontId="5" fillId="0" borderId="17" xfId="269" applyNumberFormat="1" applyFont="1" applyBorder="1" applyAlignment="1">
      <alignment horizontal="center" vertical="center"/>
    </xf>
    <xf numFmtId="0" fontId="5" fillId="0" borderId="29" xfId="269" applyNumberFormat="1" applyFont="1" applyBorder="1" applyAlignment="1">
      <alignment horizontal="left" vertical="center"/>
    </xf>
    <xf numFmtId="0" fontId="5" fillId="0" borderId="30" xfId="269" applyNumberFormat="1" applyFont="1" applyBorder="1" applyAlignment="1">
      <alignment horizontal="center" vertical="center"/>
    </xf>
    <xf numFmtId="179" fontId="5" fillId="0" borderId="0" xfId="270" applyNumberFormat="1" applyFont="1">
      <alignment vertical="center"/>
    </xf>
    <xf numFmtId="0" fontId="5" fillId="0" borderId="33" xfId="269" applyNumberFormat="1" applyFont="1" applyBorder="1" applyAlignment="1">
      <alignment horizontal="center" vertical="center"/>
    </xf>
    <xf numFmtId="179" fontId="5" fillId="0" borderId="0" xfId="270" quotePrefix="1" applyNumberFormat="1" applyFont="1" applyAlignment="1">
      <alignment horizontal="right" vertical="center"/>
    </xf>
    <xf numFmtId="0" fontId="5" fillId="0" borderId="36" xfId="269" applyNumberFormat="1" applyFont="1" applyBorder="1" applyAlignment="1">
      <alignment horizontal="center" vertical="center"/>
    </xf>
    <xf numFmtId="179" fontId="5" fillId="0" borderId="40" xfId="270" applyNumberFormat="1" applyFont="1" applyBorder="1">
      <alignment vertical="center"/>
    </xf>
    <xf numFmtId="179" fontId="5" fillId="0" borderId="22" xfId="270" applyNumberFormat="1" applyFont="1" applyBorder="1">
      <alignment vertical="center"/>
    </xf>
    <xf numFmtId="179" fontId="5" fillId="0" borderId="0" xfId="270" applyNumberFormat="1" applyFont="1" applyAlignment="1">
      <alignment horizontal="right" vertical="center"/>
    </xf>
    <xf numFmtId="179" fontId="5" fillId="0" borderId="44" xfId="270" applyNumberFormat="1" applyFont="1" applyBorder="1">
      <alignment vertical="center"/>
    </xf>
    <xf numFmtId="0" fontId="5" fillId="0" borderId="46" xfId="269" applyNumberFormat="1" applyFont="1" applyBorder="1" applyAlignment="1">
      <alignment horizontal="center" vertical="center"/>
    </xf>
    <xf numFmtId="0" fontId="5" fillId="0" borderId="1" xfId="269" applyNumberFormat="1" applyFont="1" applyBorder="1" applyAlignment="1">
      <alignment horizontal="center" vertical="center"/>
    </xf>
    <xf numFmtId="0" fontId="5" fillId="0" borderId="35" xfId="269" applyNumberFormat="1" applyFont="1" applyBorder="1" applyAlignment="1">
      <alignment horizontal="left" vertical="center" indent="1"/>
    </xf>
    <xf numFmtId="0" fontId="5" fillId="0" borderId="47" xfId="269" applyNumberFormat="1" applyFont="1" applyBorder="1" applyAlignment="1">
      <alignment horizontal="left" vertical="center" indent="1"/>
    </xf>
    <xf numFmtId="0" fontId="5" fillId="0" borderId="48" xfId="269" applyNumberFormat="1" applyFont="1" applyBorder="1" applyAlignment="1">
      <alignment horizontal="left" vertical="center" indent="1"/>
    </xf>
    <xf numFmtId="0" fontId="5" fillId="0" borderId="32" xfId="269" applyNumberFormat="1" applyFont="1" applyBorder="1" applyAlignment="1">
      <alignment horizontal="left" vertical="center" indent="1"/>
    </xf>
    <xf numFmtId="0" fontId="5" fillId="0" borderId="42" xfId="269" applyNumberFormat="1" applyFont="1" applyBorder="1" applyAlignment="1">
      <alignment horizontal="center" vertical="center"/>
    </xf>
    <xf numFmtId="179" fontId="5" fillId="0" borderId="25" xfId="270" applyNumberFormat="1" applyFont="1" applyBorder="1">
      <alignment vertical="center"/>
    </xf>
    <xf numFmtId="177" fontId="40" fillId="0" borderId="0" xfId="2" applyNumberFormat="1" applyFont="1" applyFill="1" applyAlignment="1">
      <alignment vertical="center"/>
    </xf>
    <xf numFmtId="177" fontId="19" fillId="0" borderId="0" xfId="2" applyNumberFormat="1" applyFont="1" applyFill="1"/>
    <xf numFmtId="177" fontId="3" fillId="0" borderId="0" xfId="269"/>
    <xf numFmtId="177" fontId="5" fillId="0" borderId="0" xfId="2" applyNumberFormat="1" applyFont="1" applyFill="1" applyBorder="1" applyAlignment="1">
      <alignment vertical="center"/>
    </xf>
    <xf numFmtId="177" fontId="5" fillId="0" borderId="0" xfId="2" applyNumberFormat="1" applyFont="1" applyFill="1"/>
    <xf numFmtId="177" fontId="47" fillId="0" borderId="0" xfId="2" applyNumberFormat="1" applyFont="1" applyFill="1"/>
    <xf numFmtId="177" fontId="5" fillId="0" borderId="0" xfId="2" applyNumberFormat="1" applyFont="1" applyFill="1" applyBorder="1" applyAlignment="1">
      <alignment horizontal="right"/>
    </xf>
    <xf numFmtId="177" fontId="5" fillId="0" borderId="15" xfId="269" applyFont="1" applyBorder="1" applyAlignment="1">
      <alignment horizontal="center" vertical="center"/>
    </xf>
    <xf numFmtId="177" fontId="5" fillId="0" borderId="17" xfId="269" applyFont="1" applyBorder="1" applyAlignment="1">
      <alignment horizontal="center" vertical="center"/>
    </xf>
    <xf numFmtId="177" fontId="40" fillId="0" borderId="20" xfId="182" applyFont="1" applyBorder="1" applyAlignment="1">
      <alignment horizontal="left" vertical="center" wrapText="1"/>
    </xf>
    <xf numFmtId="179" fontId="53" fillId="0" borderId="0" xfId="2" applyNumberFormat="1" applyFont="1" applyFill="1" applyAlignment="1">
      <alignment vertical="center" shrinkToFit="1"/>
    </xf>
    <xf numFmtId="177" fontId="5" fillId="0" borderId="20" xfId="182" applyFont="1" applyBorder="1" applyAlignment="1">
      <alignment horizontal="left" vertical="center" wrapText="1"/>
    </xf>
    <xf numFmtId="179" fontId="6" fillId="0" borderId="0" xfId="2" applyNumberFormat="1" applyFont="1" applyFill="1" applyAlignment="1">
      <alignment horizontal="right" vertical="center" shrinkToFit="1"/>
    </xf>
    <xf numFmtId="177" fontId="54" fillId="0" borderId="0" xfId="269" applyFont="1"/>
    <xf numFmtId="179" fontId="6" fillId="0" borderId="0" xfId="2" applyNumberFormat="1" applyFont="1" applyFill="1" applyAlignment="1">
      <alignment vertical="center" shrinkToFit="1"/>
    </xf>
    <xf numFmtId="179" fontId="6" fillId="0" borderId="0" xfId="2" applyNumberFormat="1" applyFont="1" applyFill="1" applyBorder="1" applyAlignment="1">
      <alignment vertical="center" shrinkToFit="1"/>
    </xf>
    <xf numFmtId="177" fontId="6" fillId="0" borderId="20" xfId="182" applyBorder="1" applyAlignment="1">
      <alignment horizontal="left" vertical="center" wrapText="1"/>
    </xf>
    <xf numFmtId="179" fontId="6" fillId="0" borderId="25" xfId="2" applyNumberFormat="1" applyFont="1" applyFill="1" applyBorder="1" applyAlignment="1">
      <alignment vertical="center" shrinkToFit="1"/>
    </xf>
    <xf numFmtId="177" fontId="5" fillId="0" borderId="22" xfId="269" applyFont="1" applyBorder="1"/>
    <xf numFmtId="177" fontId="5" fillId="0" borderId="22" xfId="269" applyFont="1" applyBorder="1" applyAlignment="1">
      <alignment horizontal="right" vertical="center"/>
    </xf>
    <xf numFmtId="178" fontId="40" fillId="0" borderId="0" xfId="269" applyNumberFormat="1" applyFont="1" applyAlignment="1">
      <alignment vertical="center"/>
    </xf>
    <xf numFmtId="0" fontId="53" fillId="0" borderId="0" xfId="2" applyNumberFormat="1" applyFont="1" applyFill="1" applyAlignment="1">
      <alignment vertical="center"/>
    </xf>
    <xf numFmtId="178" fontId="5" fillId="0" borderId="0" xfId="269" applyNumberFormat="1" applyFont="1" applyAlignment="1">
      <alignment horizontal="right" vertical="center"/>
    </xf>
    <xf numFmtId="178" fontId="5" fillId="0" borderId="0" xfId="269" applyNumberFormat="1" applyFont="1" applyAlignment="1">
      <alignment vertical="center"/>
    </xf>
    <xf numFmtId="0" fontId="6" fillId="0" borderId="0" xfId="2" applyNumberFormat="1" applyFont="1" applyFill="1" applyAlignment="1">
      <alignment vertical="center"/>
    </xf>
    <xf numFmtId="177" fontId="3" fillId="0" borderId="22" xfId="269" applyBorder="1"/>
    <xf numFmtId="177" fontId="5" fillId="0" borderId="0" xfId="271" applyFont="1" applyAlignment="1">
      <alignment horizontal="left" vertical="center" indent="1"/>
    </xf>
    <xf numFmtId="177" fontId="5" fillId="0" borderId="0" xfId="2" applyNumberFormat="1" applyFont="1" applyFill="1" applyAlignment="1">
      <alignment vertical="center"/>
    </xf>
    <xf numFmtId="177" fontId="3" fillId="0" borderId="0" xfId="269" applyAlignment="1">
      <alignment vertical="center"/>
    </xf>
    <xf numFmtId="177" fontId="5" fillId="0" borderId="15" xfId="269" applyFont="1" applyBorder="1" applyAlignment="1">
      <alignment horizontal="center" vertical="center" shrinkToFit="1"/>
    </xf>
    <xf numFmtId="177" fontId="5" fillId="0" borderId="15" xfId="269" applyFont="1" applyBorder="1" applyAlignment="1">
      <alignment horizontal="center" vertical="center" wrapText="1" shrinkToFit="1"/>
    </xf>
    <xf numFmtId="177" fontId="5" fillId="0" borderId="17" xfId="269" applyFont="1" applyBorder="1" applyAlignment="1">
      <alignment horizontal="center" vertical="center" shrinkToFit="1"/>
    </xf>
    <xf numFmtId="184" fontId="40" fillId="0" borderId="0" xfId="8" applyNumberFormat="1" applyFont="1" applyFill="1" applyBorder="1" applyAlignment="1">
      <alignment vertical="center"/>
    </xf>
    <xf numFmtId="185" fontId="40" fillId="0" borderId="0" xfId="182" applyNumberFormat="1" applyFont="1" applyAlignment="1">
      <alignment horizontal="right" vertical="center"/>
    </xf>
    <xf numFmtId="184" fontId="40" fillId="0" borderId="0" xfId="8" applyNumberFormat="1" applyFont="1" applyFill="1" applyBorder="1" applyAlignment="1">
      <alignment horizontal="right" vertical="center"/>
    </xf>
    <xf numFmtId="184" fontId="40" fillId="0" borderId="0" xfId="182" applyNumberFormat="1" applyFont="1" applyAlignment="1">
      <alignment horizontal="right" vertical="center"/>
    </xf>
    <xf numFmtId="184" fontId="5" fillId="0" borderId="0" xfId="8" applyNumberFormat="1" applyFont="1" applyFill="1" applyAlignment="1">
      <alignment horizontal="right" vertical="center"/>
    </xf>
    <xf numFmtId="184" fontId="5" fillId="0" borderId="0" xfId="8" quotePrefix="1" applyNumberFormat="1" applyFont="1" applyFill="1" applyBorder="1" applyAlignment="1">
      <alignment horizontal="right" vertical="center"/>
    </xf>
    <xf numFmtId="184" fontId="5" fillId="0" borderId="0" xfId="8" applyNumberFormat="1" applyFont="1" applyFill="1" applyBorder="1" applyAlignment="1">
      <alignment horizontal="right" vertical="center"/>
    </xf>
    <xf numFmtId="184" fontId="5" fillId="0" borderId="0" xfId="182" applyNumberFormat="1" applyFont="1" applyAlignment="1">
      <alignment horizontal="right" vertical="center"/>
    </xf>
    <xf numFmtId="184" fontId="5" fillId="0" borderId="0" xfId="8" applyNumberFormat="1" applyFont="1" applyFill="1" applyAlignment="1">
      <alignment vertical="center"/>
    </xf>
    <xf numFmtId="185" fontId="5" fillId="0" borderId="0" xfId="182" applyNumberFormat="1" applyFont="1" applyAlignment="1">
      <alignment horizontal="right" vertical="center"/>
    </xf>
    <xf numFmtId="184" fontId="5" fillId="0" borderId="0" xfId="8" applyNumberFormat="1" applyFont="1" applyFill="1" applyBorder="1" applyAlignment="1">
      <alignment vertical="center"/>
    </xf>
    <xf numFmtId="177" fontId="40" fillId="0" borderId="0" xfId="271" applyFont="1">
      <alignment vertical="center"/>
    </xf>
    <xf numFmtId="177" fontId="56" fillId="0" borderId="0" xfId="271" applyFont="1" applyAlignment="1"/>
    <xf numFmtId="177" fontId="5" fillId="0" borderId="0" xfId="271" applyFont="1">
      <alignment vertical="center"/>
    </xf>
    <xf numFmtId="177" fontId="40" fillId="0" borderId="0" xfId="271" applyFont="1" applyAlignment="1"/>
    <xf numFmtId="177" fontId="57" fillId="0" borderId="0" xfId="271" applyFont="1">
      <alignment vertical="center"/>
    </xf>
    <xf numFmtId="177" fontId="5" fillId="0" borderId="0" xfId="271" applyFont="1" applyAlignment="1">
      <alignment horizontal="right"/>
    </xf>
    <xf numFmtId="177" fontId="5" fillId="0" borderId="15" xfId="271" applyFont="1" applyBorder="1" applyAlignment="1">
      <alignment horizontal="distributed" vertical="center" wrapText="1"/>
    </xf>
    <xf numFmtId="177" fontId="6" fillId="0" borderId="15" xfId="271" applyFont="1" applyBorder="1" applyAlignment="1">
      <alignment horizontal="center" vertical="center"/>
    </xf>
    <xf numFmtId="177" fontId="6" fillId="0" borderId="15" xfId="271" applyFont="1" applyBorder="1" applyAlignment="1">
      <alignment horizontal="distributed" vertical="center" wrapText="1"/>
    </xf>
    <xf numFmtId="177" fontId="6" fillId="0" borderId="17" xfId="271" applyFont="1" applyBorder="1" applyAlignment="1">
      <alignment horizontal="distributed" vertical="center" wrapText="1"/>
    </xf>
    <xf numFmtId="38" fontId="40" fillId="0" borderId="0" xfId="8" applyFont="1" applyFill="1" applyAlignment="1">
      <alignment vertical="center"/>
    </xf>
    <xf numFmtId="186" fontId="40" fillId="0" borderId="0" xfId="8" applyNumberFormat="1" applyFont="1" applyFill="1" applyAlignment="1">
      <alignment vertical="center"/>
    </xf>
    <xf numFmtId="186" fontId="40" fillId="0" borderId="0" xfId="8" applyNumberFormat="1" applyFont="1" applyFill="1" applyBorder="1" applyAlignment="1">
      <alignment vertical="center"/>
    </xf>
    <xf numFmtId="187" fontId="57" fillId="0" borderId="0" xfId="271" applyNumberFormat="1" applyFont="1">
      <alignment vertical="center"/>
    </xf>
    <xf numFmtId="38" fontId="5" fillId="0" borderId="0" xfId="8" applyFont="1" applyFill="1" applyAlignment="1">
      <alignment horizontal="right" vertical="center"/>
    </xf>
    <xf numFmtId="38" fontId="5" fillId="0" borderId="0" xfId="8" quotePrefix="1" applyFont="1" applyFill="1" applyAlignment="1">
      <alignment horizontal="right" vertical="center"/>
    </xf>
    <xf numFmtId="38" fontId="5" fillId="0" borderId="0" xfId="8" applyFont="1" applyFill="1" applyAlignment="1">
      <alignment vertical="center"/>
    </xf>
    <xf numFmtId="186" fontId="5" fillId="0" borderId="0" xfId="8" quotePrefix="1" applyNumberFormat="1" applyFont="1" applyFill="1" applyAlignment="1">
      <alignment horizontal="right" vertical="center"/>
    </xf>
    <xf numFmtId="186" fontId="5" fillId="0" borderId="0" xfId="8" applyNumberFormat="1" applyFont="1" applyFill="1" applyAlignment="1">
      <alignment vertical="center"/>
    </xf>
    <xf numFmtId="186" fontId="5" fillId="0" borderId="0" xfId="8" applyNumberFormat="1" applyFont="1" applyFill="1" applyBorder="1" applyAlignment="1">
      <alignment vertical="center"/>
    </xf>
    <xf numFmtId="177" fontId="5" fillId="0" borderId="22" xfId="271" applyFont="1" applyBorder="1">
      <alignment vertical="center"/>
    </xf>
    <xf numFmtId="177" fontId="57" fillId="0" borderId="22" xfId="271" applyFont="1" applyBorder="1">
      <alignment vertical="center"/>
    </xf>
    <xf numFmtId="177" fontId="5" fillId="0" borderId="22" xfId="271" applyFont="1" applyBorder="1" applyAlignment="1">
      <alignment horizontal="right" vertical="center"/>
    </xf>
    <xf numFmtId="0" fontId="40" fillId="0" borderId="17" xfId="269" applyNumberFormat="1" applyFont="1" applyBorder="1" applyAlignment="1">
      <alignment horizontal="center" vertical="center" shrinkToFit="1"/>
    </xf>
    <xf numFmtId="0" fontId="5" fillId="0" borderId="17" xfId="269" applyNumberFormat="1" applyFont="1" applyBorder="1" applyAlignment="1">
      <alignment horizontal="center" vertical="center" shrinkToFit="1"/>
    </xf>
    <xf numFmtId="0" fontId="5" fillId="0" borderId="0" xfId="269" applyNumberFormat="1" applyFont="1" applyAlignment="1">
      <alignment horizontal="center" vertical="center" textRotation="255"/>
    </xf>
    <xf numFmtId="179" fontId="40" fillId="0" borderId="23" xfId="269" applyNumberFormat="1" applyFont="1" applyBorder="1" applyAlignment="1">
      <alignment vertical="center"/>
    </xf>
    <xf numFmtId="179" fontId="5" fillId="0" borderId="0" xfId="2" applyNumberFormat="1" applyFont="1" applyFill="1" applyBorder="1" applyAlignment="1" applyProtection="1">
      <alignment vertical="center"/>
    </xf>
    <xf numFmtId="0" fontId="48" fillId="0" borderId="22" xfId="269" applyNumberFormat="1" applyFont="1" applyBorder="1" applyAlignment="1">
      <alignment vertical="center"/>
    </xf>
    <xf numFmtId="0" fontId="40" fillId="0" borderId="0" xfId="272" applyNumberFormat="1" applyFont="1">
      <alignment vertical="center"/>
    </xf>
    <xf numFmtId="0" fontId="3" fillId="0" borderId="0" xfId="272" applyNumberFormat="1">
      <alignment vertical="center"/>
    </xf>
    <xf numFmtId="0" fontId="5" fillId="0" borderId="25" xfId="272" applyNumberFormat="1" applyFont="1" applyBorder="1" applyAlignment="1">
      <alignment horizontal="right"/>
    </xf>
    <xf numFmtId="0" fontId="5" fillId="0" borderId="17" xfId="272" applyNumberFormat="1" applyFont="1" applyBorder="1" applyAlignment="1">
      <alignment horizontal="center" vertical="center"/>
    </xf>
    <xf numFmtId="179" fontId="5" fillId="0" borderId="0" xfId="272" applyNumberFormat="1" applyFont="1">
      <alignment vertical="center"/>
    </xf>
    <xf numFmtId="0" fontId="5" fillId="0" borderId="22" xfId="272" applyNumberFormat="1" applyFont="1" applyBorder="1" applyAlignment="1">
      <alignment horizontal="right" vertical="center"/>
    </xf>
    <xf numFmtId="177" fontId="40" fillId="0" borderId="0" xfId="273" applyFont="1" applyAlignment="1">
      <alignment vertical="center"/>
    </xf>
    <xf numFmtId="177" fontId="5" fillId="0" borderId="0" xfId="273" applyFont="1"/>
    <xf numFmtId="177" fontId="6" fillId="0" borderId="0" xfId="273"/>
    <xf numFmtId="177" fontId="5" fillId="0" borderId="25" xfId="273" quotePrefix="1" applyFont="1" applyBorder="1" applyAlignment="1">
      <alignment horizontal="left" vertical="center" indent="1"/>
    </xf>
    <xf numFmtId="177" fontId="5" fillId="0" borderId="25" xfId="273" applyFont="1" applyBorder="1" applyAlignment="1">
      <alignment horizontal="left" vertical="center" indent="1"/>
    </xf>
    <xf numFmtId="177" fontId="5" fillId="0" borderId="0" xfId="273" quotePrefix="1" applyFont="1" applyAlignment="1">
      <alignment horizontal="left" vertical="center"/>
    </xf>
    <xf numFmtId="177" fontId="5" fillId="0" borderId="0" xfId="273" applyFont="1" applyAlignment="1">
      <alignment horizontal="left" vertical="center"/>
    </xf>
    <xf numFmtId="177" fontId="5" fillId="0" borderId="0" xfId="273" applyFont="1" applyAlignment="1">
      <alignment horizontal="right"/>
    </xf>
    <xf numFmtId="177" fontId="5" fillId="0" borderId="21" xfId="273" applyFont="1" applyBorder="1" applyAlignment="1">
      <alignment horizontal="center" vertical="center"/>
    </xf>
    <xf numFmtId="177" fontId="5" fillId="0" borderId="49" xfId="273" applyFont="1" applyBorder="1" applyAlignment="1">
      <alignment horizontal="center" vertical="center"/>
    </xf>
    <xf numFmtId="177" fontId="5" fillId="0" borderId="22" xfId="273" applyFont="1" applyBorder="1" applyAlignment="1">
      <alignment horizontal="center" vertical="center"/>
    </xf>
    <xf numFmtId="179" fontId="5" fillId="0" borderId="22" xfId="273" applyNumberFormat="1" applyFont="1" applyBorder="1" applyAlignment="1">
      <alignment horizontal="right" vertical="center"/>
    </xf>
    <xf numFmtId="179" fontId="5" fillId="0" borderId="0" xfId="273" applyNumberFormat="1" applyFont="1" applyAlignment="1">
      <alignment horizontal="right" vertical="center"/>
    </xf>
    <xf numFmtId="179" fontId="5" fillId="0" borderId="0" xfId="273" quotePrefix="1" applyNumberFormat="1" applyFont="1" applyAlignment="1">
      <alignment horizontal="right" vertical="center"/>
    </xf>
    <xf numFmtId="177" fontId="5" fillId="0" borderId="20" xfId="273" applyFont="1" applyBorder="1" applyAlignment="1">
      <alignment horizontal="left" vertical="center"/>
    </xf>
    <xf numFmtId="179" fontId="5" fillId="0" borderId="53" xfId="273" applyNumberFormat="1" applyFont="1" applyBorder="1" applyAlignment="1">
      <alignment horizontal="right" vertical="center"/>
    </xf>
    <xf numFmtId="177" fontId="5" fillId="0" borderId="40" xfId="273" applyFont="1" applyBorder="1" applyAlignment="1">
      <alignment horizontal="left" vertical="center" indent="1"/>
    </xf>
    <xf numFmtId="177" fontId="5" fillId="0" borderId="39" xfId="273" applyFont="1" applyBorder="1" applyAlignment="1">
      <alignment horizontal="left" vertical="center"/>
    </xf>
    <xf numFmtId="177" fontId="5" fillId="0" borderId="39" xfId="273" applyFont="1" applyBorder="1" applyAlignment="1">
      <alignment horizontal="left" vertical="center" wrapText="1"/>
    </xf>
    <xf numFmtId="179" fontId="5" fillId="0" borderId="40" xfId="273" applyNumberFormat="1" applyFont="1" applyBorder="1" applyAlignment="1">
      <alignment horizontal="right" vertical="center"/>
    </xf>
    <xf numFmtId="177" fontId="5" fillId="0" borderId="20" xfId="273" applyFont="1" applyBorder="1" applyAlignment="1">
      <alignment horizontal="left" vertical="center" wrapText="1"/>
    </xf>
    <xf numFmtId="177" fontId="5" fillId="0" borderId="20" xfId="273" applyFont="1" applyBorder="1" applyAlignment="1">
      <alignment horizontal="left" vertical="center" shrinkToFit="1"/>
    </xf>
    <xf numFmtId="177" fontId="5" fillId="0" borderId="52" xfId="273" applyFont="1" applyBorder="1" applyAlignment="1">
      <alignment horizontal="center" vertical="center"/>
    </xf>
    <xf numFmtId="178" fontId="5" fillId="0" borderId="0" xfId="273" applyNumberFormat="1" applyFont="1" applyAlignment="1">
      <alignment horizontal="right" vertical="center"/>
    </xf>
    <xf numFmtId="179" fontId="40" fillId="0" borderId="53" xfId="273" applyNumberFormat="1" applyFont="1" applyBorder="1" applyAlignment="1">
      <alignment horizontal="right" vertical="center"/>
    </xf>
    <xf numFmtId="177" fontId="5" fillId="0" borderId="20" xfId="273" applyFont="1" applyBorder="1" applyAlignment="1">
      <alignment horizontal="left" vertical="center" wrapText="1" indent="1"/>
    </xf>
    <xf numFmtId="177" fontId="5" fillId="0" borderId="24" xfId="273" applyFont="1" applyBorder="1" applyAlignment="1">
      <alignment horizontal="left" vertical="center" wrapText="1" indent="1"/>
    </xf>
    <xf numFmtId="177" fontId="5" fillId="0" borderId="22" xfId="273" applyFont="1" applyBorder="1" applyAlignment="1">
      <alignment vertical="center"/>
    </xf>
    <xf numFmtId="177" fontId="5" fillId="0" borderId="22" xfId="273" applyFont="1" applyBorder="1" applyAlignment="1">
      <alignment vertical="center" wrapText="1"/>
    </xf>
    <xf numFmtId="177" fontId="5" fillId="0" borderId="0" xfId="273" applyFont="1" applyAlignment="1">
      <alignment vertical="center"/>
    </xf>
    <xf numFmtId="177" fontId="5" fillId="0" borderId="0" xfId="273" applyFont="1" applyAlignment="1">
      <alignment horizontal="right" vertical="center"/>
    </xf>
    <xf numFmtId="177" fontId="40" fillId="0" borderId="0" xfId="182" applyFont="1" applyAlignment="1">
      <alignment vertical="center"/>
    </xf>
    <xf numFmtId="177" fontId="5" fillId="0" borderId="0" xfId="182" applyFont="1" applyAlignment="1">
      <alignment vertical="center"/>
    </xf>
    <xf numFmtId="177" fontId="5" fillId="0" borderId="25" xfId="182" quotePrefix="1" applyFont="1" applyBorder="1" applyAlignment="1">
      <alignment horizontal="left" vertical="center" indent="1"/>
    </xf>
    <xf numFmtId="177" fontId="5" fillId="0" borderId="0" xfId="182" applyFont="1" applyAlignment="1">
      <alignment horizontal="right"/>
    </xf>
    <xf numFmtId="177" fontId="5" fillId="0" borderId="15" xfId="182" applyFont="1" applyBorder="1" applyAlignment="1">
      <alignment horizontal="center" vertical="center"/>
    </xf>
    <xf numFmtId="177" fontId="5" fillId="0" borderId="17" xfId="182" applyFont="1" applyBorder="1" applyAlignment="1">
      <alignment horizontal="center" vertical="center"/>
    </xf>
    <xf numFmtId="177" fontId="40" fillId="0" borderId="21" xfId="182" applyFont="1" applyBorder="1" applyAlignment="1">
      <alignment horizontal="center" vertical="center"/>
    </xf>
    <xf numFmtId="179" fontId="58" fillId="0" borderId="22" xfId="182" applyNumberFormat="1" applyFont="1" applyBorder="1" applyAlignment="1">
      <alignment vertical="center"/>
    </xf>
    <xf numFmtId="177" fontId="5" fillId="0" borderId="20" xfId="182" applyFont="1" applyBorder="1" applyAlignment="1">
      <alignment horizontal="left" vertical="center" indent="1"/>
    </xf>
    <xf numFmtId="179" fontId="52" fillId="0" borderId="0" xfId="182" applyNumberFormat="1" applyFont="1" applyAlignment="1">
      <alignment vertical="center"/>
    </xf>
    <xf numFmtId="179" fontId="52" fillId="0" borderId="0" xfId="182" quotePrefix="1" applyNumberFormat="1" applyFont="1" applyAlignment="1">
      <alignment horizontal="right" vertical="center"/>
    </xf>
    <xf numFmtId="177" fontId="5" fillId="0" borderId="24" xfId="182" applyFont="1" applyBorder="1" applyAlignment="1">
      <alignment horizontal="left" vertical="center" indent="1"/>
    </xf>
    <xf numFmtId="179" fontId="52" fillId="0" borderId="25" xfId="182" applyNumberFormat="1" applyFont="1" applyBorder="1" applyAlignment="1">
      <alignment vertical="center"/>
    </xf>
    <xf numFmtId="177" fontId="5" fillId="0" borderId="0" xfId="182" applyFont="1" applyAlignment="1">
      <alignment horizontal="left" vertical="center"/>
    </xf>
    <xf numFmtId="177" fontId="5" fillId="0" borderId="22" xfId="182" applyFont="1" applyBorder="1" applyAlignment="1">
      <alignment vertical="center"/>
    </xf>
    <xf numFmtId="177" fontId="5" fillId="0" borderId="0" xfId="182" applyFont="1" applyAlignment="1">
      <alignment horizontal="right" vertical="center"/>
    </xf>
    <xf numFmtId="177" fontId="5" fillId="0" borderId="0" xfId="182" applyFont="1"/>
    <xf numFmtId="0" fontId="40" fillId="0" borderId="0" xfId="2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0" borderId="25" xfId="2" applyNumberFormat="1" applyFont="1" applyBorder="1" applyAlignment="1">
      <alignment vertical="center"/>
    </xf>
    <xf numFmtId="0" fontId="5" fillId="0" borderId="25" xfId="2" applyNumberFormat="1" applyFont="1" applyFill="1" applyBorder="1" applyAlignment="1">
      <alignment horizontal="right"/>
    </xf>
    <xf numFmtId="0" fontId="5" fillId="0" borderId="25" xfId="2" applyNumberFormat="1" applyFont="1" applyBorder="1" applyAlignment="1">
      <alignment horizontal="center" vertical="center"/>
    </xf>
    <xf numFmtId="0" fontId="5" fillId="0" borderId="17" xfId="2" applyNumberFormat="1" applyFont="1" applyFill="1" applyBorder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0" fontId="40" fillId="0" borderId="21" xfId="2" applyNumberFormat="1" applyFont="1" applyBorder="1" applyAlignment="1">
      <alignment horizontal="left" vertical="center"/>
    </xf>
    <xf numFmtId="179" fontId="40" fillId="0" borderId="22" xfId="269" applyNumberFormat="1" applyFont="1" applyBorder="1" applyAlignment="1">
      <alignment horizontal="right" vertical="center"/>
    </xf>
    <xf numFmtId="0" fontId="5" fillId="0" borderId="20" xfId="2" applyNumberFormat="1" applyFont="1" applyBorder="1" applyAlignment="1">
      <alignment horizontal="left" vertical="center"/>
    </xf>
    <xf numFmtId="188" fontId="5" fillId="0" borderId="0" xfId="86" applyNumberFormat="1" applyFont="1" applyFill="1" applyBorder="1" applyAlignment="1">
      <alignment horizontal="right" vertical="center"/>
    </xf>
    <xf numFmtId="0" fontId="5" fillId="0" borderId="20" xfId="2" applyNumberFormat="1" applyFont="1" applyBorder="1" applyAlignment="1">
      <alignment vertical="center"/>
    </xf>
    <xf numFmtId="179" fontId="5" fillId="0" borderId="0" xfId="2" applyNumberFormat="1" applyFont="1" applyFill="1" applyAlignment="1">
      <alignment horizontal="right" vertical="center"/>
    </xf>
    <xf numFmtId="0" fontId="5" fillId="0" borderId="20" xfId="2" applyNumberFormat="1" applyFont="1" applyBorder="1" applyAlignment="1">
      <alignment horizontal="left" vertical="center" indent="1"/>
    </xf>
    <xf numFmtId="179" fontId="5" fillId="0" borderId="0" xfId="2" quotePrefix="1" applyNumberFormat="1" applyFont="1" applyFill="1" applyAlignment="1">
      <alignment horizontal="right" vertical="center"/>
    </xf>
    <xf numFmtId="0" fontId="5" fillId="0" borderId="20" xfId="2" applyNumberFormat="1" applyFont="1" applyFill="1" applyBorder="1" applyAlignment="1">
      <alignment horizontal="left" vertical="center" indent="1"/>
    </xf>
    <xf numFmtId="0" fontId="55" fillId="0" borderId="20" xfId="2" applyNumberFormat="1" applyFont="1" applyBorder="1" applyAlignment="1">
      <alignment horizontal="left" vertical="center" indent="1"/>
    </xf>
    <xf numFmtId="0" fontId="6" fillId="0" borderId="20" xfId="2" applyNumberFormat="1" applyFont="1" applyBorder="1" applyAlignment="1">
      <alignment horizontal="left" vertical="center" indent="1"/>
    </xf>
    <xf numFmtId="179" fontId="5" fillId="0" borderId="0" xfId="2" applyNumberFormat="1" applyFont="1" applyFill="1" applyBorder="1" applyAlignment="1">
      <alignment horizontal="right" vertical="center"/>
    </xf>
    <xf numFmtId="0" fontId="5" fillId="0" borderId="24" xfId="2" applyNumberFormat="1" applyFont="1" applyBorder="1" applyAlignment="1">
      <alignment horizontal="left" vertical="center"/>
    </xf>
    <xf numFmtId="179" fontId="5" fillId="0" borderId="25" xfId="2" applyNumberFormat="1" applyFont="1" applyFill="1" applyBorder="1" applyAlignment="1">
      <alignment horizontal="right" vertical="center"/>
    </xf>
    <xf numFmtId="0" fontId="51" fillId="0" borderId="0" xfId="2" applyNumberFormat="1" applyFont="1" applyAlignment="1">
      <alignment vertical="center"/>
    </xf>
    <xf numFmtId="0" fontId="5" fillId="0" borderId="0" xfId="2" applyNumberFormat="1" applyFont="1" applyFill="1" applyAlignment="1">
      <alignment horizontal="right" vertical="center"/>
    </xf>
    <xf numFmtId="0" fontId="51" fillId="0" borderId="0" xfId="2" applyNumberFormat="1" applyFont="1" applyFill="1" applyAlignment="1">
      <alignment vertical="center"/>
    </xf>
    <xf numFmtId="0" fontId="5" fillId="0" borderId="0" xfId="2" applyNumberFormat="1" applyFont="1" applyAlignment="1">
      <alignment horizontal="right" vertical="center"/>
    </xf>
    <xf numFmtId="0" fontId="5" fillId="0" borderId="25" xfId="2" applyNumberFormat="1" applyFont="1" applyBorder="1" applyAlignment="1">
      <alignment horizontal="right" vertical="center"/>
    </xf>
    <xf numFmtId="0" fontId="5" fillId="0" borderId="25" xfId="2" applyNumberFormat="1" applyFont="1" applyBorder="1" applyAlignment="1">
      <alignment horizontal="right"/>
    </xf>
    <xf numFmtId="0" fontId="40" fillId="0" borderId="21" xfId="2" applyNumberFormat="1" applyFont="1" applyBorder="1" applyAlignment="1">
      <alignment vertical="center"/>
    </xf>
    <xf numFmtId="179" fontId="40" fillId="0" borderId="0" xfId="2" applyNumberFormat="1" applyFont="1" applyFill="1" applyAlignment="1">
      <alignment vertical="center"/>
    </xf>
    <xf numFmtId="188" fontId="5" fillId="0" borderId="0" xfId="2" applyNumberFormat="1" applyFont="1" applyFill="1" applyAlignment="1">
      <alignment vertical="center"/>
    </xf>
    <xf numFmtId="179" fontId="5" fillId="0" borderId="0" xfId="2" applyNumberFormat="1" applyFont="1" applyFill="1" applyAlignment="1">
      <alignment vertical="center"/>
    </xf>
    <xf numFmtId="0" fontId="5" fillId="0" borderId="22" xfId="2" applyNumberFormat="1" applyFont="1" applyBorder="1" applyAlignment="1">
      <alignment vertical="center"/>
    </xf>
    <xf numFmtId="0" fontId="5" fillId="0" borderId="22" xfId="2" applyNumberFormat="1" applyFont="1" applyFill="1" applyBorder="1" applyAlignment="1">
      <alignment horizontal="right" vertical="center"/>
    </xf>
    <xf numFmtId="0" fontId="5" fillId="0" borderId="0" xfId="270" quotePrefix="1" applyNumberFormat="1" applyFont="1" applyAlignment="1">
      <alignment horizontal="left" vertical="center" indent="1"/>
    </xf>
    <xf numFmtId="0" fontId="40" fillId="0" borderId="21" xfId="269" applyNumberFormat="1" applyFont="1" applyBorder="1" applyAlignment="1">
      <alignment horizontal="center" vertical="center"/>
    </xf>
    <xf numFmtId="0" fontId="40" fillId="0" borderId="27" xfId="270" quotePrefix="1" applyNumberFormat="1" applyFont="1" applyBorder="1" applyAlignment="1">
      <alignment horizontal="right" vertical="center" indent="1"/>
    </xf>
    <xf numFmtId="179" fontId="40" fillId="0" borderId="22" xfId="270" applyNumberFormat="1" applyFont="1" applyBorder="1" applyAlignment="1">
      <alignment horizontal="right" vertical="center"/>
    </xf>
    <xf numFmtId="0" fontId="5" fillId="0" borderId="23" xfId="270" applyNumberFormat="1" applyFont="1" applyBorder="1" applyAlignment="1">
      <alignment horizontal="right" vertical="center" indent="1"/>
    </xf>
    <xf numFmtId="0" fontId="5" fillId="0" borderId="20" xfId="269" applyNumberFormat="1" applyFont="1" applyBorder="1" applyAlignment="1">
      <alignment horizontal="left" vertical="center" indent="1"/>
    </xf>
    <xf numFmtId="0" fontId="5" fillId="0" borderId="24" xfId="269" applyNumberFormat="1" applyFont="1" applyBorder="1" applyAlignment="1">
      <alignment horizontal="left" vertical="center" indent="1"/>
    </xf>
    <xf numFmtId="0" fontId="5" fillId="0" borderId="26" xfId="270" applyNumberFormat="1" applyFont="1" applyBorder="1" applyAlignment="1">
      <alignment horizontal="right" vertical="center" indent="1"/>
    </xf>
    <xf numFmtId="179" fontId="5" fillId="0" borderId="25" xfId="270" applyNumberFormat="1" applyFont="1" applyBorder="1" applyAlignment="1">
      <alignment horizontal="right" vertical="center"/>
    </xf>
    <xf numFmtId="0" fontId="5" fillId="0" borderId="25" xfId="269" quotePrefix="1" applyNumberFormat="1" applyFont="1" applyBorder="1" applyAlignment="1">
      <alignment horizontal="left" vertical="center" indent="1"/>
    </xf>
    <xf numFmtId="0" fontId="5" fillId="0" borderId="0" xfId="269" quotePrefix="1" applyNumberFormat="1" applyFont="1" applyAlignment="1">
      <alignment vertical="center"/>
    </xf>
    <xf numFmtId="0" fontId="5" fillId="0" borderId="25" xfId="269" applyNumberFormat="1" applyFont="1" applyBorder="1" applyAlignment="1">
      <alignment horizontal="center" vertical="center" wrapText="1"/>
    </xf>
    <xf numFmtId="0" fontId="5" fillId="0" borderId="15" xfId="269" applyNumberFormat="1" applyFont="1" applyBorder="1" applyAlignment="1">
      <alignment horizontal="center" vertical="center" wrapText="1"/>
    </xf>
    <xf numFmtId="0" fontId="5" fillId="0" borderId="17" xfId="269" applyNumberFormat="1" applyFont="1" applyBorder="1" applyAlignment="1">
      <alignment horizontal="center" vertical="center" wrapText="1"/>
    </xf>
    <xf numFmtId="0" fontId="5" fillId="0" borderId="0" xfId="269" applyNumberFormat="1" applyFont="1" applyAlignment="1">
      <alignment vertical="center" wrapText="1"/>
    </xf>
    <xf numFmtId="179" fontId="5" fillId="0" borderId="0" xfId="2" applyNumberFormat="1" applyFont="1" applyAlignment="1">
      <alignment vertical="center"/>
    </xf>
    <xf numFmtId="180" fontId="5" fillId="0" borderId="0" xfId="269" applyNumberFormat="1" applyFont="1" applyAlignment="1">
      <alignment vertical="center"/>
    </xf>
    <xf numFmtId="0" fontId="5" fillId="0" borderId="20" xfId="269" applyNumberFormat="1" applyFont="1" applyBorder="1" applyAlignment="1">
      <alignment horizontal="left" vertical="center" indent="2"/>
    </xf>
    <xf numFmtId="179" fontId="5" fillId="0" borderId="0" xfId="2" applyNumberFormat="1" applyFont="1" applyBorder="1" applyAlignment="1">
      <alignment vertical="center"/>
    </xf>
    <xf numFmtId="179" fontId="5" fillId="0" borderId="25" xfId="2" applyNumberFormat="1" applyFont="1" applyBorder="1" applyAlignment="1">
      <alignment vertical="center"/>
    </xf>
    <xf numFmtId="180" fontId="5" fillId="0" borderId="25" xfId="269" applyNumberFormat="1" applyFont="1" applyBorder="1" applyAlignment="1">
      <alignment vertical="center"/>
    </xf>
    <xf numFmtId="0" fontId="5" fillId="0" borderId="25" xfId="269" applyNumberFormat="1" applyFont="1" applyBorder="1" applyAlignment="1">
      <alignment horizontal="left" vertical="center" indent="1"/>
    </xf>
    <xf numFmtId="0" fontId="5" fillId="0" borderId="25" xfId="269" applyNumberFormat="1" applyFont="1" applyBorder="1"/>
    <xf numFmtId="0" fontId="40" fillId="0" borderId="15" xfId="269" applyNumberFormat="1" applyFont="1" applyBorder="1" applyAlignment="1">
      <alignment horizontal="center" vertical="center" wrapText="1"/>
    </xf>
    <xf numFmtId="0" fontId="5" fillId="0" borderId="21" xfId="269" applyNumberFormat="1" applyFont="1" applyBorder="1" applyAlignment="1">
      <alignment horizontal="right" vertical="center" indent="1"/>
    </xf>
    <xf numFmtId="179" fontId="40" fillId="0" borderId="23" xfId="2" applyNumberFormat="1" applyFont="1" applyBorder="1" applyAlignment="1">
      <alignment vertical="center"/>
    </xf>
    <xf numFmtId="179" fontId="5" fillId="0" borderId="0" xfId="2" applyNumberFormat="1" applyFont="1" applyBorder="1" applyAlignment="1">
      <alignment vertical="center" shrinkToFit="1"/>
    </xf>
    <xf numFmtId="179" fontId="5" fillId="0" borderId="0" xfId="269" applyNumberFormat="1" applyFont="1" applyAlignment="1">
      <alignment vertical="center" shrinkToFit="1"/>
    </xf>
    <xf numFmtId="0" fontId="5" fillId="0" borderId="24" xfId="269" applyNumberFormat="1" applyFont="1" applyBorder="1" applyAlignment="1">
      <alignment horizontal="right" vertical="center" indent="1"/>
    </xf>
    <xf numFmtId="179" fontId="40" fillId="0" borderId="26" xfId="2" applyNumberFormat="1" applyFont="1" applyBorder="1" applyAlignment="1">
      <alignment vertical="center"/>
    </xf>
    <xf numFmtId="179" fontId="5" fillId="0" borderId="25" xfId="2" applyNumberFormat="1" applyFont="1" applyBorder="1" applyAlignment="1">
      <alignment vertical="center" shrinkToFit="1"/>
    </xf>
    <xf numFmtId="179" fontId="5" fillId="0" borderId="25" xfId="269" applyNumberFormat="1" applyFont="1" applyBorder="1" applyAlignment="1">
      <alignment vertical="center" shrinkToFit="1"/>
    </xf>
    <xf numFmtId="179" fontId="5" fillId="0" borderId="25" xfId="269" applyNumberFormat="1" applyFont="1" applyBorder="1" applyAlignment="1">
      <alignment vertical="center"/>
    </xf>
    <xf numFmtId="0" fontId="5" fillId="0" borderId="0" xfId="2" applyNumberFormat="1" applyFont="1"/>
    <xf numFmtId="0" fontId="3" fillId="0" borderId="0" xfId="269" applyNumberFormat="1"/>
    <xf numFmtId="0" fontId="5" fillId="0" borderId="25" xfId="2" applyNumberFormat="1" applyFont="1" applyBorder="1" applyAlignment="1">
      <alignment horizontal="left" vertical="center" indent="1"/>
    </xf>
    <xf numFmtId="0" fontId="5" fillId="0" borderId="25" xfId="2" applyNumberFormat="1" applyFont="1" applyBorder="1"/>
    <xf numFmtId="0" fontId="5" fillId="0" borderId="17" xfId="2" applyNumberFormat="1" applyFont="1" applyBorder="1" applyAlignment="1">
      <alignment horizontal="centerContinuous" vertical="center"/>
    </xf>
    <xf numFmtId="0" fontId="5" fillId="0" borderId="1" xfId="2" applyNumberFormat="1" applyFont="1" applyBorder="1" applyAlignment="1">
      <alignment horizontal="centerContinuous" vertical="center"/>
    </xf>
    <xf numFmtId="0" fontId="5" fillId="0" borderId="16" xfId="2" applyNumberFormat="1" applyFont="1" applyBorder="1" applyAlignment="1">
      <alignment horizontal="centerContinuous" vertical="center"/>
    </xf>
    <xf numFmtId="0" fontId="5" fillId="0" borderId="15" xfId="2" applyNumberFormat="1" applyFont="1" applyBorder="1" applyAlignment="1">
      <alignment horizontal="center" vertical="center" wrapText="1"/>
    </xf>
    <xf numFmtId="0" fontId="5" fillId="0" borderId="20" xfId="2" quotePrefix="1" applyNumberFormat="1" applyFont="1" applyBorder="1" applyAlignment="1">
      <alignment horizontal="right" vertical="center" indent="1"/>
    </xf>
    <xf numFmtId="179" fontId="40" fillId="0" borderId="0" xfId="2" applyNumberFormat="1" applyFont="1" applyBorder="1" applyAlignment="1">
      <alignment horizontal="right" vertical="center"/>
    </xf>
    <xf numFmtId="179" fontId="5" fillId="0" borderId="0" xfId="2" applyNumberFormat="1" applyFont="1" applyBorder="1" applyAlignment="1">
      <alignment horizontal="right" vertical="center"/>
    </xf>
    <xf numFmtId="179" fontId="40" fillId="0" borderId="23" xfId="2" applyNumberFormat="1" applyFont="1" applyBorder="1" applyAlignment="1">
      <alignment horizontal="right" vertical="center"/>
    </xf>
    <xf numFmtId="0" fontId="5" fillId="0" borderId="24" xfId="2" quotePrefix="1" applyNumberFormat="1" applyFont="1" applyBorder="1" applyAlignment="1">
      <alignment horizontal="right" vertical="center" indent="1"/>
    </xf>
    <xf numFmtId="179" fontId="40" fillId="0" borderId="25" xfId="2" applyNumberFormat="1" applyFont="1" applyBorder="1" applyAlignment="1">
      <alignment horizontal="right" vertical="center"/>
    </xf>
    <xf numFmtId="0" fontId="5" fillId="0" borderId="22" xfId="2" applyNumberFormat="1" applyFont="1" applyBorder="1" applyAlignment="1">
      <alignment vertical="center" wrapText="1"/>
    </xf>
    <xf numFmtId="0" fontId="5" fillId="0" borderId="0" xfId="2" applyNumberFormat="1" applyFont="1" applyBorder="1" applyAlignment="1">
      <alignment vertical="center"/>
    </xf>
    <xf numFmtId="0" fontId="5" fillId="0" borderId="0" xfId="2" applyNumberFormat="1" applyFont="1" applyBorder="1" applyAlignment="1">
      <alignment vertical="center" wrapText="1"/>
    </xf>
    <xf numFmtId="0" fontId="5" fillId="0" borderId="22" xfId="2" applyNumberFormat="1" applyFont="1" applyBorder="1"/>
    <xf numFmtId="0" fontId="5" fillId="0" borderId="0" xfId="2" applyNumberFormat="1" applyFont="1" applyBorder="1" applyAlignment="1">
      <alignment horizontal="center" vertical="center" wrapText="1"/>
    </xf>
    <xf numFmtId="0" fontId="5" fillId="0" borderId="25" xfId="2" applyNumberFormat="1" applyFont="1" applyBorder="1" applyAlignment="1">
      <alignment vertical="center" wrapText="1"/>
    </xf>
    <xf numFmtId="0" fontId="49" fillId="0" borderId="21" xfId="2" applyNumberFormat="1" applyFont="1" applyBorder="1" applyAlignment="1">
      <alignment horizontal="center" vertical="center"/>
    </xf>
    <xf numFmtId="179" fontId="49" fillId="0" borderId="22" xfId="2" applyNumberFormat="1" applyFont="1" applyBorder="1" applyAlignment="1">
      <alignment horizontal="right" vertical="center" shrinkToFit="1"/>
    </xf>
    <xf numFmtId="179" fontId="49" fillId="0" borderId="22" xfId="2" applyNumberFormat="1" applyFont="1" applyBorder="1" applyAlignment="1">
      <alignment horizontal="right" vertical="center"/>
    </xf>
    <xf numFmtId="179" fontId="5" fillId="0" borderId="0" xfId="2" quotePrefix="1" applyNumberFormat="1" applyFont="1" applyBorder="1" applyAlignment="1">
      <alignment horizontal="right" vertical="center"/>
    </xf>
    <xf numFmtId="179" fontId="5" fillId="0" borderId="0" xfId="2" applyNumberFormat="1" applyFont="1" applyBorder="1" applyAlignment="1">
      <alignment horizontal="right" vertical="center" shrinkToFit="1"/>
    </xf>
    <xf numFmtId="0" fontId="5" fillId="0" borderId="24" xfId="2" applyNumberFormat="1" applyFont="1" applyBorder="1" applyAlignment="1">
      <alignment horizontal="left" vertical="center" indent="1"/>
    </xf>
    <xf numFmtId="179" fontId="5" fillId="0" borderId="25" xfId="2" applyNumberFormat="1" applyFont="1" applyBorder="1" applyAlignment="1">
      <alignment horizontal="right" vertical="center"/>
    </xf>
    <xf numFmtId="0" fontId="5" fillId="0" borderId="0" xfId="2" applyNumberFormat="1" applyFont="1" applyAlignment="1">
      <alignment horizontal="left" vertical="center"/>
    </xf>
    <xf numFmtId="0" fontId="40" fillId="0" borderId="0" xfId="274" applyNumberFormat="1" applyFont="1" applyAlignment="1">
      <alignment vertical="center"/>
    </xf>
    <xf numFmtId="0" fontId="5" fillId="0" borderId="0" xfId="274" applyNumberFormat="1" applyFont="1"/>
    <xf numFmtId="0" fontId="6" fillId="0" borderId="0" xfId="274" applyNumberFormat="1"/>
    <xf numFmtId="0" fontId="5" fillId="0" borderId="0" xfId="274" applyNumberFormat="1" applyFont="1" applyAlignment="1">
      <alignment vertical="center"/>
    </xf>
    <xf numFmtId="0" fontId="43" fillId="0" borderId="0" xfId="274" applyNumberFormat="1" applyFont="1" applyAlignment="1">
      <alignment horizontal="right" vertical="center"/>
    </xf>
    <xf numFmtId="0" fontId="43" fillId="0" borderId="0" xfId="274" applyNumberFormat="1" applyFont="1" applyAlignment="1">
      <alignment horizontal="left" vertical="center"/>
    </xf>
    <xf numFmtId="0" fontId="43" fillId="0" borderId="0" xfId="274" applyNumberFormat="1" applyFont="1" applyAlignment="1">
      <alignment vertical="center"/>
    </xf>
    <xf numFmtId="0" fontId="60" fillId="0" borderId="0" xfId="274" applyNumberFormat="1" applyFont="1" applyAlignment="1">
      <alignment vertical="center"/>
    </xf>
    <xf numFmtId="0" fontId="43" fillId="0" borderId="0" xfId="274" quotePrefix="1" applyNumberFormat="1" applyFont="1" applyAlignment="1">
      <alignment horizontal="left" vertical="center" indent="1"/>
    </xf>
    <xf numFmtId="0" fontId="43" fillId="0" borderId="25" xfId="274" applyNumberFormat="1" applyFont="1" applyBorder="1"/>
    <xf numFmtId="0" fontId="61" fillId="0" borderId="0" xfId="274" applyNumberFormat="1" applyFont="1" applyAlignment="1">
      <alignment vertical="center"/>
    </xf>
    <xf numFmtId="0" fontId="43" fillId="0" borderId="63" xfId="274" applyNumberFormat="1" applyFont="1" applyBorder="1" applyAlignment="1">
      <alignment horizontal="center" vertical="center"/>
    </xf>
    <xf numFmtId="0" fontId="45" fillId="0" borderId="63" xfId="274" applyNumberFormat="1" applyFont="1" applyBorder="1" applyAlignment="1">
      <alignment horizontal="center" vertical="center" wrapText="1"/>
    </xf>
    <xf numFmtId="0" fontId="45" fillId="0" borderId="63" xfId="274" applyNumberFormat="1" applyFont="1" applyBorder="1" applyAlignment="1">
      <alignment horizontal="center" vertical="center"/>
    </xf>
    <xf numFmtId="0" fontId="43" fillId="0" borderId="64" xfId="274" applyNumberFormat="1" applyFont="1" applyBorder="1" applyAlignment="1">
      <alignment horizontal="center" vertical="center"/>
    </xf>
    <xf numFmtId="0" fontId="43" fillId="0" borderId="49" xfId="274" applyNumberFormat="1" applyFont="1" applyBorder="1" applyAlignment="1">
      <alignment horizontal="center" vertical="center"/>
    </xf>
    <xf numFmtId="0" fontId="45" fillId="0" borderId="65" xfId="274" applyNumberFormat="1" applyFont="1" applyBorder="1" applyAlignment="1">
      <alignment horizontal="center" vertical="center"/>
    </xf>
    <xf numFmtId="0" fontId="62" fillId="0" borderId="21" xfId="274" applyNumberFormat="1" applyFont="1" applyBorder="1" applyAlignment="1">
      <alignment horizontal="center" vertical="center" shrinkToFit="1"/>
    </xf>
    <xf numFmtId="179" fontId="62" fillId="0" borderId="27" xfId="274" applyNumberFormat="1" applyFont="1" applyBorder="1" applyAlignment="1">
      <alignment horizontal="right" vertical="center"/>
    </xf>
    <xf numFmtId="179" fontId="62" fillId="0" borderId="22" xfId="274" applyNumberFormat="1" applyFont="1" applyBorder="1" applyAlignment="1">
      <alignment horizontal="right" vertical="center"/>
    </xf>
    <xf numFmtId="0" fontId="43" fillId="0" borderId="20" xfId="274" applyNumberFormat="1" applyFont="1" applyBorder="1" applyAlignment="1">
      <alignment vertical="center" shrinkToFit="1"/>
    </xf>
    <xf numFmtId="179" fontId="62" fillId="0" borderId="23" xfId="274" applyNumberFormat="1" applyFont="1" applyBorder="1" applyAlignment="1">
      <alignment horizontal="right" vertical="center"/>
    </xf>
    <xf numFmtId="179" fontId="43" fillId="0" borderId="0" xfId="274" applyNumberFormat="1" applyFont="1" applyAlignment="1">
      <alignment horizontal="right" vertical="center"/>
    </xf>
    <xf numFmtId="179" fontId="43" fillId="0" borderId="0" xfId="274" quotePrefix="1" applyNumberFormat="1" applyFont="1" applyAlignment="1">
      <alignment horizontal="right" vertical="center"/>
    </xf>
    <xf numFmtId="0" fontId="43" fillId="0" borderId="20" xfId="274" applyNumberFormat="1" applyFont="1" applyBorder="1" applyAlignment="1">
      <alignment horizontal="left" vertical="center" indent="1" shrinkToFit="1"/>
    </xf>
    <xf numFmtId="0" fontId="43" fillId="0" borderId="24" xfId="274" applyNumberFormat="1" applyFont="1" applyBorder="1" applyAlignment="1">
      <alignment horizontal="left" vertical="center" indent="1" shrinkToFit="1"/>
    </xf>
    <xf numFmtId="179" fontId="62" fillId="0" borderId="26" xfId="274" applyNumberFormat="1" applyFont="1" applyBorder="1" applyAlignment="1">
      <alignment horizontal="right" vertical="center"/>
    </xf>
    <xf numFmtId="179" fontId="43" fillId="0" borderId="25" xfId="274" applyNumberFormat="1" applyFont="1" applyBorder="1" applyAlignment="1">
      <alignment horizontal="right" vertical="center"/>
    </xf>
    <xf numFmtId="0" fontId="5" fillId="0" borderId="0" xfId="2" applyNumberFormat="1" applyFont="1" applyAlignment="1"/>
    <xf numFmtId="0" fontId="5" fillId="0" borderId="22" xfId="2" applyNumberFormat="1" applyFont="1" applyBorder="1" applyAlignment="1">
      <alignment vertical="top"/>
    </xf>
    <xf numFmtId="0" fontId="5" fillId="0" borderId="22" xfId="2" applyNumberFormat="1" applyFont="1" applyBorder="1" applyAlignment="1">
      <alignment vertical="top" wrapText="1"/>
    </xf>
    <xf numFmtId="0" fontId="5" fillId="0" borderId="0" xfId="2" applyNumberFormat="1" applyFont="1" applyBorder="1" applyAlignment="1">
      <alignment vertical="top"/>
    </xf>
    <xf numFmtId="0" fontId="5" fillId="0" borderId="0" xfId="2" applyNumberFormat="1" applyFont="1" applyBorder="1" applyAlignment="1">
      <alignment vertical="top" wrapText="1"/>
    </xf>
    <xf numFmtId="0" fontId="5" fillId="0" borderId="0" xfId="182" applyNumberFormat="1" applyFont="1" applyAlignment="1">
      <alignment vertical="center"/>
    </xf>
    <xf numFmtId="0" fontId="6" fillId="0" borderId="0" xfId="182" applyNumberFormat="1"/>
    <xf numFmtId="0" fontId="5" fillId="0" borderId="0" xfId="182" quotePrefix="1" applyNumberFormat="1" applyFont="1" applyAlignment="1">
      <alignment horizontal="left" vertical="center" indent="1"/>
    </xf>
    <xf numFmtId="0" fontId="43" fillId="0" borderId="0" xfId="182" applyNumberFormat="1" applyFont="1" applyAlignment="1">
      <alignment vertical="center"/>
    </xf>
    <xf numFmtId="0" fontId="61" fillId="0" borderId="0" xfId="182" applyNumberFormat="1" applyFont="1" applyAlignment="1">
      <alignment vertical="center"/>
    </xf>
    <xf numFmtId="0" fontId="5" fillId="0" borderId="25" xfId="182" applyNumberFormat="1" applyFont="1" applyBorder="1" applyAlignment="1">
      <alignment horizontal="center" vertical="center" wrapText="1"/>
    </xf>
    <xf numFmtId="0" fontId="55" fillId="0" borderId="15" xfId="182" applyNumberFormat="1" applyFont="1" applyBorder="1" applyAlignment="1">
      <alignment horizontal="center" vertical="center" wrapText="1"/>
    </xf>
    <xf numFmtId="0" fontId="45" fillId="0" borderId="1" xfId="182" applyNumberFormat="1" applyFont="1" applyBorder="1" applyAlignment="1">
      <alignment horizontal="center" vertical="center" wrapText="1"/>
    </xf>
    <xf numFmtId="0" fontId="45" fillId="0" borderId="15" xfId="182" applyNumberFormat="1" applyFont="1" applyBorder="1" applyAlignment="1">
      <alignment horizontal="center" vertical="center" wrapText="1"/>
    </xf>
    <xf numFmtId="0" fontId="45" fillId="0" borderId="1" xfId="182" applyNumberFormat="1" applyFont="1" applyBorder="1" applyAlignment="1">
      <alignment horizontal="center" vertical="center" wrapText="1" shrinkToFit="1"/>
    </xf>
    <xf numFmtId="0" fontId="45" fillId="0" borderId="15" xfId="182" applyNumberFormat="1" applyFont="1" applyBorder="1" applyAlignment="1">
      <alignment horizontal="center" vertical="center" wrapText="1" shrinkToFit="1"/>
    </xf>
    <xf numFmtId="0" fontId="40" fillId="0" borderId="20" xfId="182" applyNumberFormat="1" applyFont="1" applyBorder="1" applyAlignment="1">
      <alignment vertical="center"/>
    </xf>
    <xf numFmtId="179" fontId="62" fillId="0" borderId="0" xfId="182" quotePrefix="1" applyNumberFormat="1" applyFont="1" applyAlignment="1">
      <alignment horizontal="right" vertical="center"/>
    </xf>
    <xf numFmtId="0" fontId="5" fillId="0" borderId="20" xfId="182" applyNumberFormat="1" applyFont="1" applyBorder="1" applyAlignment="1">
      <alignment horizontal="left" vertical="center" indent="1"/>
    </xf>
    <xf numFmtId="179" fontId="43" fillId="0" borderId="0" xfId="182" quotePrefix="1" applyNumberFormat="1" applyFont="1" applyAlignment="1">
      <alignment horizontal="right" vertical="center"/>
    </xf>
    <xf numFmtId="0" fontId="6" fillId="0" borderId="0" xfId="182" applyNumberFormat="1" applyAlignment="1">
      <alignment vertical="center"/>
    </xf>
    <xf numFmtId="0" fontId="47" fillId="0" borderId="20" xfId="182" applyNumberFormat="1" applyFont="1" applyBorder="1" applyAlignment="1">
      <alignment horizontal="left" vertical="center" indent="2"/>
    </xf>
    <xf numFmtId="179" fontId="43" fillId="0" borderId="0" xfId="182" applyNumberFormat="1" applyFont="1" applyAlignment="1">
      <alignment horizontal="right" vertical="center"/>
    </xf>
    <xf numFmtId="0" fontId="5" fillId="0" borderId="20" xfId="182" applyNumberFormat="1" applyFont="1" applyBorder="1" applyAlignment="1">
      <alignment horizontal="left" vertical="center" indent="2"/>
    </xf>
    <xf numFmtId="0" fontId="40" fillId="0" borderId="39" xfId="182" applyNumberFormat="1" applyFont="1" applyBorder="1" applyAlignment="1">
      <alignment vertical="center"/>
    </xf>
    <xf numFmtId="179" fontId="62" fillId="0" borderId="40" xfId="182" quotePrefix="1" applyNumberFormat="1" applyFont="1" applyBorder="1" applyAlignment="1">
      <alignment horizontal="right" vertical="center"/>
    </xf>
    <xf numFmtId="179" fontId="43" fillId="0" borderId="26" xfId="182" quotePrefix="1" applyNumberFormat="1" applyFont="1" applyBorder="1" applyAlignment="1">
      <alignment horizontal="right" vertical="center"/>
    </xf>
    <xf numFmtId="0" fontId="5" fillId="0" borderId="22" xfId="98" applyNumberFormat="1" applyFont="1" applyBorder="1" applyAlignment="1">
      <alignment vertical="center"/>
    </xf>
    <xf numFmtId="0" fontId="5" fillId="0" borderId="0" xfId="98" applyNumberFormat="1" applyFont="1" applyAlignment="1">
      <alignment vertical="center"/>
    </xf>
    <xf numFmtId="0" fontId="5" fillId="0" borderId="22" xfId="98" applyNumberFormat="1" applyFont="1" applyBorder="1" applyAlignment="1">
      <alignment vertical="center" wrapText="1"/>
    </xf>
    <xf numFmtId="0" fontId="5" fillId="0" borderId="0" xfId="98" applyNumberFormat="1" applyFont="1" applyBorder="1" applyAlignment="1">
      <alignment vertical="center" wrapText="1"/>
    </xf>
    <xf numFmtId="0" fontId="5" fillId="0" borderId="0" xfId="98" applyNumberFormat="1" applyFont="1" applyAlignment="1"/>
    <xf numFmtId="0" fontId="5" fillId="0" borderId="0" xfId="182" applyNumberFormat="1" applyFont="1" applyAlignment="1">
      <alignment horizontal="right" vertical="center"/>
    </xf>
    <xf numFmtId="0" fontId="40" fillId="0" borderId="0" xfId="182" applyNumberFormat="1" applyFont="1" applyAlignment="1">
      <alignment vertical="center"/>
    </xf>
    <xf numFmtId="0" fontId="5" fillId="0" borderId="0" xfId="182" applyNumberFormat="1" applyFont="1" applyAlignment="1">
      <alignment horizontal="left" vertical="center" indent="1"/>
    </xf>
    <xf numFmtId="0" fontId="5" fillId="0" borderId="0" xfId="182" applyNumberFormat="1" applyFont="1" applyAlignment="1">
      <alignment horizontal="left" vertical="center"/>
    </xf>
    <xf numFmtId="0" fontId="43" fillId="0" borderId="0" xfId="182" applyNumberFormat="1" applyFont="1" applyAlignment="1">
      <alignment horizontal="right" vertical="center"/>
    </xf>
    <xf numFmtId="0" fontId="43" fillId="0" borderId="0" xfId="182" applyNumberFormat="1" applyFont="1" applyAlignment="1">
      <alignment horizontal="right"/>
    </xf>
    <xf numFmtId="0" fontId="5" fillId="0" borderId="15" xfId="182" applyNumberFormat="1" applyFont="1" applyBorder="1" applyAlignment="1">
      <alignment horizontal="center" vertical="center"/>
    </xf>
    <xf numFmtId="0" fontId="63" fillId="0" borderId="15" xfId="182" applyNumberFormat="1" applyFont="1" applyBorder="1" applyAlignment="1">
      <alignment horizontal="center" vertical="center" wrapText="1"/>
    </xf>
    <xf numFmtId="0" fontId="63" fillId="0" borderId="17" xfId="182" applyNumberFormat="1" applyFont="1" applyBorder="1" applyAlignment="1">
      <alignment horizontal="center" vertical="center" wrapText="1"/>
    </xf>
    <xf numFmtId="0" fontId="43" fillId="0" borderId="59" xfId="182" applyNumberFormat="1" applyFont="1" applyBorder="1" applyAlignment="1">
      <alignment horizontal="center" vertical="center"/>
    </xf>
    <xf numFmtId="179" fontId="43" fillId="0" borderId="40" xfId="98" quotePrefix="1" applyNumberFormat="1" applyFont="1" applyFill="1" applyBorder="1" applyAlignment="1">
      <alignment horizontal="right" vertical="center"/>
    </xf>
    <xf numFmtId="178" fontId="43" fillId="0" borderId="40" xfId="98" quotePrefix="1" applyNumberFormat="1" applyFont="1" applyFill="1" applyBorder="1" applyAlignment="1">
      <alignment horizontal="right" vertical="center"/>
    </xf>
    <xf numFmtId="178" fontId="43" fillId="0" borderId="0" xfId="98" quotePrefix="1" applyNumberFormat="1" applyFont="1" applyFill="1" applyBorder="1" applyAlignment="1">
      <alignment horizontal="right" vertical="center"/>
    </xf>
    <xf numFmtId="0" fontId="43" fillId="0" borderId="67" xfId="182" applyNumberFormat="1" applyFont="1" applyBorder="1" applyAlignment="1">
      <alignment horizontal="center" vertical="center"/>
    </xf>
    <xf numFmtId="179" fontId="43" fillId="0" borderId="51" xfId="98" quotePrefix="1" applyNumberFormat="1" applyFont="1" applyFill="1" applyBorder="1" applyAlignment="1">
      <alignment horizontal="right" vertical="center"/>
    </xf>
    <xf numFmtId="178" fontId="43" fillId="0" borderId="51" xfId="98" quotePrefix="1" applyNumberFormat="1" applyFont="1" applyFill="1" applyBorder="1" applyAlignment="1">
      <alignment horizontal="right" vertical="center"/>
    </xf>
    <xf numFmtId="0" fontId="43" fillId="0" borderId="68" xfId="182" applyNumberFormat="1" applyFont="1" applyBorder="1" applyAlignment="1">
      <alignment horizontal="center" vertical="center"/>
    </xf>
    <xf numFmtId="179" fontId="43" fillId="0" borderId="0" xfId="98" quotePrefix="1" applyNumberFormat="1" applyFont="1" applyFill="1" applyBorder="1" applyAlignment="1">
      <alignment horizontal="right" vertical="center"/>
    </xf>
    <xf numFmtId="179" fontId="43" fillId="0" borderId="69" xfId="98" quotePrefix="1" applyNumberFormat="1" applyFont="1" applyFill="1" applyBorder="1" applyAlignment="1">
      <alignment horizontal="right" vertical="center"/>
    </xf>
    <xf numFmtId="179" fontId="43" fillId="0" borderId="70" xfId="98" applyNumberFormat="1" applyFont="1" applyFill="1" applyBorder="1" applyAlignment="1">
      <alignment horizontal="right" vertical="center"/>
    </xf>
    <xf numFmtId="178" fontId="43" fillId="0" borderId="51" xfId="98" applyNumberFormat="1" applyFont="1" applyFill="1" applyBorder="1" applyAlignment="1">
      <alignment horizontal="right" vertical="center"/>
    </xf>
    <xf numFmtId="179" fontId="43" fillId="0" borderId="51" xfId="98" applyNumberFormat="1" applyFont="1" applyFill="1" applyBorder="1" applyAlignment="1">
      <alignment horizontal="right" vertical="center"/>
    </xf>
    <xf numFmtId="179" fontId="43" fillId="0" borderId="0" xfId="98" applyNumberFormat="1" applyFont="1" applyFill="1" applyBorder="1" applyAlignment="1">
      <alignment horizontal="right" vertical="center"/>
    </xf>
    <xf numFmtId="0" fontId="43" fillId="0" borderId="58" xfId="182" applyNumberFormat="1" applyFont="1" applyBorder="1" applyAlignment="1">
      <alignment horizontal="center" vertical="center"/>
    </xf>
    <xf numFmtId="179" fontId="43" fillId="0" borderId="25" xfId="98" applyNumberFormat="1" applyFont="1" applyFill="1" applyBorder="1" applyAlignment="1">
      <alignment horizontal="right" vertical="center"/>
    </xf>
    <xf numFmtId="178" fontId="43" fillId="0" borderId="25" xfId="98" applyNumberFormat="1" applyFont="1" applyFill="1" applyBorder="1" applyAlignment="1">
      <alignment horizontal="right" vertical="center"/>
    </xf>
    <xf numFmtId="0" fontId="52" fillId="0" borderId="22" xfId="182" applyNumberFormat="1" applyFont="1" applyBorder="1" applyAlignment="1">
      <alignment vertical="center"/>
    </xf>
    <xf numFmtId="0" fontId="65" fillId="0" borderId="22" xfId="182" quotePrefix="1" applyNumberFormat="1" applyFont="1" applyBorder="1" applyAlignment="1">
      <alignment vertical="center"/>
    </xf>
    <xf numFmtId="0" fontId="43" fillId="0" borderId="22" xfId="182" quotePrefix="1" applyNumberFormat="1" applyFont="1" applyBorder="1" applyAlignment="1">
      <alignment vertical="center"/>
    </xf>
    <xf numFmtId="0" fontId="66" fillId="0" borderId="0" xfId="182" applyNumberFormat="1" applyFont="1" applyAlignment="1">
      <alignment vertical="center"/>
    </xf>
    <xf numFmtId="0" fontId="40" fillId="0" borderId="0" xfId="269" applyNumberFormat="1" applyFont="1" applyAlignment="1">
      <alignment horizontal="left" vertical="center"/>
    </xf>
    <xf numFmtId="0" fontId="67" fillId="0" borderId="0" xfId="269" applyNumberFormat="1" applyFont="1" applyAlignment="1">
      <alignment horizontal="left" vertical="center"/>
    </xf>
    <xf numFmtId="0" fontId="68" fillId="0" borderId="27" xfId="269" applyNumberFormat="1" applyFont="1" applyBorder="1" applyAlignment="1">
      <alignment horizontal="center" vertical="center" wrapText="1"/>
    </xf>
    <xf numFmtId="0" fontId="44" fillId="0" borderId="1" xfId="269" applyNumberFormat="1" applyFont="1" applyBorder="1" applyAlignment="1">
      <alignment horizontal="center" vertical="center" wrapText="1"/>
    </xf>
    <xf numFmtId="0" fontId="44" fillId="0" borderId="15" xfId="269" applyNumberFormat="1" applyFont="1" applyBorder="1" applyAlignment="1">
      <alignment horizontal="center" vertical="center" wrapText="1"/>
    </xf>
    <xf numFmtId="0" fontId="44" fillId="0" borderId="16" xfId="269" applyNumberFormat="1" applyFont="1" applyBorder="1" applyAlignment="1">
      <alignment horizontal="center" vertical="center" wrapText="1"/>
    </xf>
    <xf numFmtId="0" fontId="68" fillId="0" borderId="26" xfId="269" applyNumberFormat="1" applyFont="1" applyBorder="1" applyAlignment="1">
      <alignment horizontal="center" vertical="center" wrapText="1"/>
    </xf>
    <xf numFmtId="0" fontId="61" fillId="0" borderId="22" xfId="269" applyNumberFormat="1" applyFont="1" applyBorder="1" applyAlignment="1">
      <alignment horizontal="left" vertical="center" wrapText="1" indent="1"/>
    </xf>
    <xf numFmtId="0" fontId="61" fillId="0" borderId="21" xfId="269" applyNumberFormat="1" applyFont="1" applyBorder="1" applyAlignment="1">
      <alignment horizontal="left" vertical="center" wrapText="1" indent="1"/>
    </xf>
    <xf numFmtId="179" fontId="61" fillId="0" borderId="0" xfId="269" applyNumberFormat="1" applyFont="1" applyAlignment="1">
      <alignment vertical="center"/>
    </xf>
    <xf numFmtId="179" fontId="69" fillId="0" borderId="0" xfId="269" applyNumberFormat="1" applyFont="1" applyAlignment="1">
      <alignment vertical="center"/>
    </xf>
    <xf numFmtId="0" fontId="61" fillId="0" borderId="0" xfId="269" applyNumberFormat="1" applyFont="1" applyAlignment="1">
      <alignment horizontal="left" vertical="center" wrapText="1" indent="1"/>
    </xf>
    <xf numFmtId="0" fontId="61" fillId="0" borderId="20" xfId="269" applyNumberFormat="1" applyFont="1" applyBorder="1" applyAlignment="1">
      <alignment horizontal="left" vertical="center" wrapText="1" indent="1"/>
    </xf>
    <xf numFmtId="0" fontId="61" fillId="0" borderId="20" xfId="269" applyNumberFormat="1" applyFont="1" applyBorder="1" applyAlignment="1">
      <alignment horizontal="left" vertical="center" indent="1" shrinkToFit="1"/>
    </xf>
    <xf numFmtId="0" fontId="19" fillId="0" borderId="0" xfId="269" applyNumberFormat="1" applyFont="1" applyAlignment="1">
      <alignment vertical="center"/>
    </xf>
    <xf numFmtId="0" fontId="48" fillId="0" borderId="25" xfId="269" applyNumberFormat="1" applyFont="1" applyBorder="1" applyAlignment="1">
      <alignment vertical="center"/>
    </xf>
    <xf numFmtId="0" fontId="61" fillId="0" borderId="24" xfId="269" applyNumberFormat="1" applyFont="1" applyBorder="1" applyAlignment="1">
      <alignment horizontal="left" vertical="center" wrapText="1" indent="1"/>
    </xf>
    <xf numFmtId="179" fontId="61" fillId="0" borderId="26" xfId="269" applyNumberFormat="1" applyFont="1" applyBorder="1" applyAlignment="1">
      <alignment vertical="center"/>
    </xf>
    <xf numFmtId="179" fontId="61" fillId="0" borderId="25" xfId="269" applyNumberFormat="1" applyFont="1" applyBorder="1" applyAlignment="1">
      <alignment vertical="center"/>
    </xf>
    <xf numFmtId="179" fontId="69" fillId="0" borderId="25" xfId="269" applyNumberFormat="1" applyFont="1" applyBorder="1" applyAlignment="1">
      <alignment vertical="center"/>
    </xf>
    <xf numFmtId="179" fontId="61" fillId="0" borderId="22" xfId="269" applyNumberFormat="1" applyFont="1" applyBorder="1" applyAlignment="1">
      <alignment vertical="center"/>
    </xf>
    <xf numFmtId="179" fontId="69" fillId="0" borderId="22" xfId="269" applyNumberFormat="1" applyFont="1" applyBorder="1" applyAlignment="1">
      <alignment vertical="center"/>
    </xf>
    <xf numFmtId="179" fontId="61" fillId="0" borderId="23" xfId="269" applyNumberFormat="1" applyFont="1" applyBorder="1" applyAlignment="1">
      <alignment vertical="center"/>
    </xf>
    <xf numFmtId="0" fontId="6" fillId="0" borderId="0" xfId="269" applyNumberFormat="1" applyFont="1" applyAlignment="1">
      <alignment horizontal="left" vertical="center" indent="1"/>
    </xf>
    <xf numFmtId="0" fontId="6" fillId="0" borderId="20" xfId="269" applyNumberFormat="1" applyFont="1" applyBorder="1" applyAlignment="1">
      <alignment horizontal="left" vertical="center" indent="1"/>
    </xf>
    <xf numFmtId="179" fontId="6" fillId="0" borderId="0" xfId="269" applyNumberFormat="1" applyFont="1" applyAlignment="1">
      <alignment vertical="center"/>
    </xf>
    <xf numFmtId="0" fontId="53" fillId="0" borderId="25" xfId="269" applyNumberFormat="1" applyFont="1" applyBorder="1" applyAlignment="1">
      <alignment horizontal="left" vertical="center" indent="1"/>
    </xf>
    <xf numFmtId="0" fontId="53" fillId="0" borderId="24" xfId="269" applyNumberFormat="1" applyFont="1" applyBorder="1" applyAlignment="1">
      <alignment vertical="center"/>
    </xf>
    <xf numFmtId="179" fontId="53" fillId="0" borderId="25" xfId="269" applyNumberFormat="1" applyFont="1" applyBorder="1" applyAlignment="1">
      <alignment vertical="center"/>
    </xf>
    <xf numFmtId="0" fontId="5" fillId="0" borderId="0" xfId="2" applyNumberFormat="1" applyFont="1" applyFill="1" applyBorder="1" applyAlignment="1" applyProtection="1">
      <alignment horizontal="right" vertical="center"/>
    </xf>
    <xf numFmtId="0" fontId="5" fillId="0" borderId="16" xfId="2" applyNumberFormat="1" applyFont="1" applyFill="1" applyBorder="1" applyAlignment="1" applyProtection="1">
      <alignment horizontal="center" vertical="center" wrapText="1"/>
    </xf>
    <xf numFmtId="179" fontId="5" fillId="0" borderId="0" xfId="2" applyNumberFormat="1" applyFont="1" applyFill="1" applyAlignment="1" applyProtection="1">
      <alignment vertical="center"/>
    </xf>
    <xf numFmtId="0" fontId="5" fillId="0" borderId="24" xfId="2" applyNumberFormat="1" applyFont="1" applyFill="1" applyBorder="1" applyAlignment="1" applyProtection="1">
      <alignment horizontal="left" vertical="center" indent="1"/>
    </xf>
    <xf numFmtId="179" fontId="5" fillId="0" borderId="25" xfId="2" applyNumberFormat="1" applyFont="1" applyFill="1" applyBorder="1" applyAlignment="1" applyProtection="1">
      <alignment vertical="center"/>
    </xf>
    <xf numFmtId="0" fontId="48" fillId="0" borderId="0" xfId="2" applyNumberFormat="1" applyFont="1" applyFill="1" applyAlignment="1" applyProtection="1">
      <alignment vertical="center"/>
    </xf>
    <xf numFmtId="0" fontId="5" fillId="0" borderId="0" xfId="2" applyNumberFormat="1" applyFont="1" applyFill="1" applyAlignment="1" applyProtection="1">
      <alignment horizontal="right"/>
    </xf>
    <xf numFmtId="0" fontId="5" fillId="0" borderId="17" xfId="2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Alignment="1" applyProtection="1">
      <alignment vertical="center" wrapText="1"/>
    </xf>
    <xf numFmtId="0" fontId="5" fillId="0" borderId="20" xfId="2" applyNumberFormat="1" applyFont="1" applyFill="1" applyBorder="1" applyAlignment="1" applyProtection="1">
      <alignment horizontal="center" vertical="center"/>
    </xf>
    <xf numFmtId="179" fontId="70" fillId="0" borderId="0" xfId="2" applyNumberFormat="1" applyFont="1" applyFill="1" applyBorder="1" applyAlignment="1" applyProtection="1">
      <alignment horizontal="center" vertical="center"/>
    </xf>
    <xf numFmtId="0" fontId="70" fillId="0" borderId="0" xfId="2" applyNumberFormat="1" applyFont="1" applyFill="1" applyAlignment="1" applyProtection="1">
      <alignment vertical="center"/>
    </xf>
    <xf numFmtId="0" fontId="5" fillId="0" borderId="39" xfId="2" applyNumberFormat="1" applyFont="1" applyFill="1" applyBorder="1" applyAlignment="1" applyProtection="1">
      <alignment horizontal="center" vertical="center"/>
    </xf>
    <xf numFmtId="179" fontId="5" fillId="0" borderId="40" xfId="2" applyNumberFormat="1" applyFont="1" applyFill="1" applyBorder="1" applyAlignment="1" applyProtection="1">
      <alignment vertical="center"/>
    </xf>
    <xf numFmtId="0" fontId="5" fillId="0" borderId="52" xfId="2" applyNumberFormat="1" applyFont="1" applyFill="1" applyBorder="1" applyAlignment="1" applyProtection="1">
      <alignment horizontal="center" vertical="center"/>
    </xf>
    <xf numFmtId="179" fontId="5" fillId="0" borderId="51" xfId="2" quotePrefix="1" applyNumberFormat="1" applyFont="1" applyFill="1" applyBorder="1" applyAlignment="1" applyProtection="1">
      <alignment horizontal="right" vertical="center"/>
    </xf>
    <xf numFmtId="179" fontId="5" fillId="0" borderId="0" xfId="2" quotePrefix="1" applyNumberFormat="1" applyFont="1" applyFill="1" applyBorder="1" applyAlignment="1" applyProtection="1">
      <alignment horizontal="right" vertical="center"/>
    </xf>
    <xf numFmtId="179" fontId="5" fillId="0" borderId="0" xfId="2" applyNumberFormat="1" applyFont="1" applyFill="1" applyBorder="1" applyAlignment="1" applyProtection="1">
      <alignment horizontal="right" vertical="center"/>
    </xf>
    <xf numFmtId="179" fontId="5" fillId="0" borderId="51" xfId="2" applyNumberFormat="1" applyFont="1" applyFill="1" applyBorder="1" applyAlignment="1" applyProtection="1">
      <alignment horizontal="right" vertical="center"/>
    </xf>
    <xf numFmtId="179" fontId="49" fillId="0" borderId="1" xfId="2" applyNumberFormat="1" applyFont="1" applyFill="1" applyBorder="1" applyAlignment="1" applyProtection="1">
      <alignment vertical="center"/>
    </xf>
    <xf numFmtId="179" fontId="49" fillId="0" borderId="0" xfId="2" applyNumberFormat="1" applyFont="1" applyFill="1" applyBorder="1" applyAlignment="1" applyProtection="1">
      <alignment vertical="center"/>
    </xf>
    <xf numFmtId="56" fontId="48" fillId="0" borderId="0" xfId="2" applyNumberFormat="1" applyFont="1" applyFill="1" applyAlignment="1" applyProtection="1">
      <alignment vertical="center"/>
    </xf>
    <xf numFmtId="0" fontId="5" fillId="0" borderId="25" xfId="2" applyNumberFormat="1" applyFont="1" applyFill="1" applyBorder="1" applyAlignment="1" applyProtection="1">
      <alignment vertical="center"/>
    </xf>
    <xf numFmtId="0" fontId="5" fillId="0" borderId="25" xfId="2" applyNumberFormat="1" applyFont="1" applyFill="1" applyBorder="1" applyAlignment="1" applyProtection="1">
      <alignment horizontal="right" vertical="center"/>
    </xf>
    <xf numFmtId="0" fontId="5" fillId="0" borderId="25" xfId="2" applyNumberFormat="1" applyFont="1" applyFill="1" applyBorder="1" applyAlignment="1" applyProtection="1">
      <alignment horizontal="right"/>
    </xf>
    <xf numFmtId="0" fontId="5" fillId="0" borderId="39" xfId="2" applyNumberFormat="1" applyFont="1" applyFill="1" applyBorder="1" applyAlignment="1" applyProtection="1">
      <alignment horizontal="left" vertical="center" indent="1"/>
    </xf>
    <xf numFmtId="0" fontId="5" fillId="0" borderId="59" xfId="2" applyNumberFormat="1" applyFont="1" applyFill="1" applyBorder="1" applyAlignment="1" applyProtection="1">
      <alignment horizontal="left" vertical="center" indent="1"/>
    </xf>
    <xf numFmtId="0" fontId="5" fillId="0" borderId="52" xfId="2" applyNumberFormat="1" applyFont="1" applyFill="1" applyBorder="1" applyAlignment="1" applyProtection="1">
      <alignment horizontal="left" vertical="center" indent="1"/>
    </xf>
    <xf numFmtId="179" fontId="5" fillId="0" borderId="51" xfId="2" applyNumberFormat="1" applyFont="1" applyFill="1" applyBorder="1" applyAlignment="1" applyProtection="1">
      <alignment vertical="center"/>
    </xf>
    <xf numFmtId="189" fontId="5" fillId="0" borderId="0" xfId="2" quotePrefix="1" applyNumberFormat="1" applyFont="1" applyFill="1" applyBorder="1" applyAlignment="1" applyProtection="1">
      <alignment horizontal="right" vertical="center"/>
    </xf>
    <xf numFmtId="0" fontId="5" fillId="0" borderId="67" xfId="2" applyNumberFormat="1" applyFont="1" applyFill="1" applyBorder="1" applyAlignment="1" applyProtection="1">
      <alignment horizontal="left" vertical="center" indent="1"/>
    </xf>
    <xf numFmtId="189" fontId="5" fillId="0" borderId="51" xfId="2" quotePrefix="1" applyNumberFormat="1" applyFont="1" applyFill="1" applyBorder="1" applyAlignment="1" applyProtection="1">
      <alignment horizontal="right" vertical="center"/>
    </xf>
    <xf numFmtId="179" fontId="5" fillId="0" borderId="0" xfId="2" quotePrefix="1" applyNumberFormat="1" applyFont="1" applyFill="1" applyAlignment="1" applyProtection="1">
      <alignment horizontal="right" vertical="center"/>
    </xf>
    <xf numFmtId="0" fontId="5" fillId="0" borderId="22" xfId="2" applyNumberFormat="1" applyFont="1" applyFill="1" applyBorder="1" applyAlignment="1" applyProtection="1">
      <alignment vertical="center"/>
    </xf>
    <xf numFmtId="0" fontId="49" fillId="0" borderId="21" xfId="2" applyNumberFormat="1" applyFont="1" applyFill="1" applyBorder="1" applyAlignment="1" applyProtection="1">
      <alignment horizontal="center" vertical="center"/>
    </xf>
    <xf numFmtId="179" fontId="49" fillId="0" borderId="22" xfId="2" applyNumberFormat="1" applyFont="1" applyFill="1" applyBorder="1" applyAlignment="1" applyProtection="1">
      <alignment vertical="center"/>
    </xf>
    <xf numFmtId="179" fontId="49" fillId="0" borderId="21" xfId="2" applyNumberFormat="1" applyFont="1" applyFill="1" applyBorder="1" applyAlignment="1" applyProtection="1">
      <alignment vertical="center"/>
    </xf>
    <xf numFmtId="0" fontId="5" fillId="0" borderId="71" xfId="2" applyNumberFormat="1" applyFont="1" applyFill="1" applyBorder="1" applyAlignment="1" applyProtection="1">
      <alignment vertical="center"/>
    </xf>
    <xf numFmtId="0" fontId="49" fillId="0" borderId="72" xfId="2" applyNumberFormat="1" applyFont="1" applyFill="1" applyBorder="1" applyAlignment="1" applyProtection="1">
      <alignment horizontal="center" vertical="center"/>
    </xf>
    <xf numFmtId="189" fontId="49" fillId="0" borderId="71" xfId="2" quotePrefix="1" applyNumberFormat="1" applyFont="1" applyFill="1" applyBorder="1" applyAlignment="1" applyProtection="1">
      <alignment horizontal="right" vertical="center"/>
    </xf>
    <xf numFmtId="0" fontId="5" fillId="0" borderId="73" xfId="2" applyNumberFormat="1" applyFont="1" applyFill="1" applyBorder="1" applyAlignment="1" applyProtection="1">
      <alignment vertical="center"/>
    </xf>
    <xf numFmtId="179" fontId="5" fillId="0" borderId="74" xfId="2" applyNumberFormat="1" applyFont="1" applyFill="1" applyBorder="1" applyAlignment="1" applyProtection="1">
      <alignment vertical="center"/>
    </xf>
    <xf numFmtId="179" fontId="5" fillId="0" borderId="24" xfId="2" applyNumberFormat="1" applyFont="1" applyFill="1" applyBorder="1" applyAlignment="1" applyProtection="1">
      <alignment vertical="center"/>
    </xf>
    <xf numFmtId="0" fontId="48" fillId="0" borderId="0" xfId="2" applyNumberFormat="1" applyFont="1" applyFill="1" applyBorder="1" applyAlignment="1" applyProtection="1">
      <alignment vertical="center"/>
    </xf>
    <xf numFmtId="0" fontId="40" fillId="0" borderId="15" xfId="2" applyNumberFormat="1" applyFont="1" applyFill="1" applyBorder="1" applyAlignment="1" applyProtection="1">
      <alignment horizontal="center" vertical="center"/>
    </xf>
    <xf numFmtId="0" fontId="40" fillId="0" borderId="25" xfId="2" applyNumberFormat="1" applyFont="1" applyFill="1" applyBorder="1" applyAlignment="1" applyProtection="1">
      <alignment horizontal="center" vertical="center"/>
    </xf>
    <xf numFmtId="179" fontId="5" fillId="0" borderId="23" xfId="2" applyNumberFormat="1" applyFont="1" applyFill="1" applyBorder="1" applyAlignment="1" applyProtection="1">
      <alignment vertical="center"/>
    </xf>
    <xf numFmtId="179" fontId="40" fillId="0" borderId="0" xfId="2" applyNumberFormat="1" applyFont="1" applyFill="1" applyBorder="1" applyAlignment="1" applyProtection="1">
      <alignment vertical="center"/>
    </xf>
    <xf numFmtId="179" fontId="5" fillId="0" borderId="26" xfId="2" applyNumberFormat="1" applyFont="1" applyFill="1" applyBorder="1" applyAlignment="1" applyProtection="1">
      <alignment vertical="center"/>
    </xf>
    <xf numFmtId="0" fontId="5" fillId="0" borderId="22" xfId="2" applyNumberFormat="1" applyFont="1" applyFill="1" applyBorder="1" applyAlignment="1" applyProtection="1">
      <alignment horizontal="right" vertical="center"/>
    </xf>
    <xf numFmtId="0" fontId="5" fillId="0" borderId="22" xfId="269" applyNumberFormat="1" applyFont="1" applyBorder="1" applyAlignment="1">
      <alignment horizontal="left" vertical="center" indent="1"/>
    </xf>
    <xf numFmtId="0" fontId="5" fillId="0" borderId="27" xfId="269" applyNumberFormat="1" applyFont="1" applyBorder="1" applyAlignment="1">
      <alignment horizontal="center" vertical="center"/>
    </xf>
    <xf numFmtId="57" fontId="5" fillId="0" borderId="0" xfId="269" quotePrefix="1" applyNumberFormat="1" applyFont="1" applyAlignment="1">
      <alignment horizontal="left" vertical="center"/>
    </xf>
    <xf numFmtId="0" fontId="5" fillId="0" borderId="23" xfId="269" applyNumberFormat="1" applyFont="1" applyBorder="1" applyAlignment="1">
      <alignment horizontal="center" vertical="center"/>
    </xf>
    <xf numFmtId="0" fontId="52" fillId="0" borderId="23" xfId="269" applyNumberFormat="1" applyFont="1" applyBorder="1" applyAlignment="1">
      <alignment horizontal="center" vertical="center"/>
    </xf>
    <xf numFmtId="0" fontId="5" fillId="0" borderId="0" xfId="269" quotePrefix="1" applyNumberFormat="1" applyFont="1" applyAlignment="1">
      <alignment horizontal="left" vertical="center"/>
    </xf>
    <xf numFmtId="0" fontId="6" fillId="34" borderId="0" xfId="203" applyNumberFormat="1" applyFont="1" applyFill="1" applyAlignment="1">
      <alignment vertical="center"/>
    </xf>
    <xf numFmtId="0" fontId="71" fillId="34" borderId="0" xfId="275" applyNumberFormat="1" applyFill="1" applyAlignment="1">
      <alignment vertical="center"/>
    </xf>
    <xf numFmtId="0" fontId="71" fillId="0" borderId="0" xfId="275">
      <alignment vertical="center"/>
    </xf>
    <xf numFmtId="0" fontId="71" fillId="0" borderId="0" xfId="275" applyNumberFormat="1" applyAlignment="1">
      <alignment vertical="center"/>
    </xf>
    <xf numFmtId="0" fontId="71" fillId="0" borderId="0" xfId="275" applyNumberFormat="1" applyFill="1" applyAlignment="1" applyProtection="1">
      <alignment vertical="center"/>
    </xf>
    <xf numFmtId="0" fontId="71" fillId="0" borderId="0" xfId="275" applyNumberFormat="1" applyFill="1" applyAlignment="1">
      <alignment vertical="center"/>
    </xf>
    <xf numFmtId="177" fontId="71" fillId="0" borderId="0" xfId="275" applyNumberFormat="1" applyAlignment="1">
      <alignment vertical="center"/>
    </xf>
    <xf numFmtId="177" fontId="57" fillId="0" borderId="0" xfId="271" applyFont="1" applyAlignment="1">
      <alignment vertical="center"/>
    </xf>
    <xf numFmtId="177" fontId="6" fillId="0" borderId="0" xfId="273" applyAlignment="1">
      <alignment vertical="center"/>
    </xf>
    <xf numFmtId="0" fontId="6" fillId="0" borderId="0" xfId="274" applyNumberFormat="1" applyAlignment="1">
      <alignment vertical="center"/>
    </xf>
    <xf numFmtId="0" fontId="1" fillId="0" borderId="0" xfId="268">
      <alignment vertical="center"/>
    </xf>
    <xf numFmtId="0" fontId="5" fillId="0" borderId="28" xfId="269" applyNumberFormat="1" applyFont="1" applyBorder="1" applyAlignment="1">
      <alignment horizontal="center" vertical="center" wrapText="1"/>
    </xf>
    <xf numFmtId="0" fontId="3" fillId="0" borderId="31" xfId="269" applyNumberFormat="1" applyBorder="1" applyAlignment="1">
      <alignment horizontal="center" vertical="center" wrapText="1"/>
    </xf>
    <xf numFmtId="0" fontId="3" fillId="0" borderId="37" xfId="269" applyNumberFormat="1" applyBorder="1" applyAlignment="1">
      <alignment horizontal="center" vertical="center" wrapText="1"/>
    </xf>
    <xf numFmtId="0" fontId="5" fillId="0" borderId="45" xfId="269" applyNumberFormat="1" applyFont="1" applyBorder="1" applyAlignment="1">
      <alignment horizontal="left" vertical="center" indent="1"/>
    </xf>
    <xf numFmtId="0" fontId="5" fillId="0" borderId="29" xfId="269" applyNumberFormat="1" applyFont="1" applyBorder="1" applyAlignment="1">
      <alignment horizontal="left" vertical="center" indent="1"/>
    </xf>
    <xf numFmtId="0" fontId="5" fillId="0" borderId="42" xfId="269" applyNumberFormat="1" applyFont="1" applyBorder="1" applyAlignment="1">
      <alignment horizontal="center" vertical="center"/>
    </xf>
    <xf numFmtId="0" fontId="5" fillId="0" borderId="43" xfId="269" applyNumberFormat="1" applyFont="1" applyBorder="1" applyAlignment="1">
      <alignment horizontal="center" vertical="center"/>
    </xf>
    <xf numFmtId="0" fontId="5" fillId="0" borderId="1" xfId="269" applyNumberFormat="1" applyFont="1" applyBorder="1" applyAlignment="1">
      <alignment horizontal="center" vertical="center"/>
    </xf>
    <xf numFmtId="0" fontId="5" fillId="0" borderId="16" xfId="269" applyNumberFormat="1" applyFont="1" applyBorder="1" applyAlignment="1">
      <alignment horizontal="center" vertical="center"/>
    </xf>
    <xf numFmtId="0" fontId="5" fillId="0" borderId="28" xfId="269" applyNumberFormat="1" applyFont="1" applyBorder="1" applyAlignment="1">
      <alignment horizontal="center" vertical="center"/>
    </xf>
    <xf numFmtId="0" fontId="3" fillId="0" borderId="31" xfId="269" applyNumberFormat="1" applyBorder="1" applyAlignment="1">
      <alignment horizontal="center" vertical="center"/>
    </xf>
    <xf numFmtId="0" fontId="3" fillId="0" borderId="37" xfId="269" applyNumberFormat="1" applyBorder="1" applyAlignment="1">
      <alignment horizontal="center" vertical="center"/>
    </xf>
    <xf numFmtId="0" fontId="5" fillId="0" borderId="32" xfId="269" applyNumberFormat="1" applyFont="1" applyBorder="1" applyAlignment="1">
      <alignment horizontal="left" vertical="center" indent="1"/>
    </xf>
    <xf numFmtId="0" fontId="5" fillId="0" borderId="34" xfId="269" applyNumberFormat="1" applyFont="1" applyBorder="1" applyAlignment="1">
      <alignment horizontal="left" vertical="center" indent="1"/>
    </xf>
    <xf numFmtId="0" fontId="5" fillId="0" borderId="35" xfId="269" applyNumberFormat="1" applyFont="1" applyBorder="1" applyAlignment="1">
      <alignment horizontal="left" vertical="center" indent="1"/>
    </xf>
    <xf numFmtId="0" fontId="5" fillId="0" borderId="38" xfId="269" applyNumberFormat="1" applyFont="1" applyBorder="1" applyAlignment="1">
      <alignment horizontal="center" vertical="center"/>
    </xf>
    <xf numFmtId="0" fontId="5" fillId="0" borderId="39" xfId="269" applyNumberFormat="1" applyFont="1" applyBorder="1" applyAlignment="1">
      <alignment horizontal="center" vertical="center"/>
    </xf>
    <xf numFmtId="0" fontId="5" fillId="0" borderId="41" xfId="269" applyNumberFormat="1" applyFont="1" applyBorder="1" applyAlignment="1">
      <alignment horizontal="left" vertical="center" indent="1"/>
    </xf>
    <xf numFmtId="0" fontId="5" fillId="0" borderId="22" xfId="269" applyNumberFormat="1" applyFont="1" applyBorder="1" applyAlignment="1">
      <alignment horizontal="center" vertical="center" wrapText="1"/>
    </xf>
    <xf numFmtId="0" fontId="3" fillId="0" borderId="0" xfId="269" applyNumberFormat="1" applyAlignment="1">
      <alignment horizontal="center" vertical="center"/>
    </xf>
    <xf numFmtId="0" fontId="3" fillId="0" borderId="25" xfId="269" applyNumberFormat="1" applyBorder="1" applyAlignment="1">
      <alignment horizontal="center" vertical="center"/>
    </xf>
    <xf numFmtId="177" fontId="5" fillId="0" borderId="16" xfId="269" applyFont="1" applyBorder="1" applyAlignment="1">
      <alignment horizontal="center" vertical="center"/>
    </xf>
    <xf numFmtId="177" fontId="5" fillId="0" borderId="17" xfId="269" applyFont="1" applyBorder="1" applyAlignment="1">
      <alignment horizontal="center" vertical="center"/>
    </xf>
    <xf numFmtId="0" fontId="1" fillId="0" borderId="1" xfId="268" applyBorder="1" applyAlignment="1">
      <alignment horizontal="center" vertical="center"/>
    </xf>
    <xf numFmtId="0" fontId="1" fillId="0" borderId="16" xfId="268" applyBorder="1" applyAlignment="1">
      <alignment horizontal="center" vertical="center"/>
    </xf>
    <xf numFmtId="177" fontId="5" fillId="0" borderId="1" xfId="269" applyFont="1" applyBorder="1" applyAlignment="1">
      <alignment horizontal="center" vertical="center"/>
    </xf>
    <xf numFmtId="177" fontId="5" fillId="0" borderId="15" xfId="271" applyFont="1" applyBorder="1" applyAlignment="1">
      <alignment horizontal="center" vertical="center"/>
    </xf>
    <xf numFmtId="177" fontId="5" fillId="0" borderId="17" xfId="271" applyFont="1" applyBorder="1" applyAlignment="1">
      <alignment horizontal="center" vertical="center"/>
    </xf>
    <xf numFmtId="177" fontId="5" fillId="0" borderId="21" xfId="271" applyFont="1" applyBorder="1" applyAlignment="1">
      <alignment horizontal="center" vertical="center"/>
    </xf>
    <xf numFmtId="177" fontId="5" fillId="0" borderId="24" xfId="271" applyFont="1" applyBorder="1" applyAlignment="1">
      <alignment horizontal="center" vertical="center"/>
    </xf>
    <xf numFmtId="177" fontId="5" fillId="0" borderId="22" xfId="273" applyFont="1" applyBorder="1" applyAlignment="1">
      <alignment horizontal="center" vertical="center"/>
    </xf>
    <xf numFmtId="177" fontId="5" fillId="0" borderId="21" xfId="273" applyFont="1" applyBorder="1" applyAlignment="1">
      <alignment horizontal="center" vertical="center"/>
    </xf>
    <xf numFmtId="177" fontId="5" fillId="0" borderId="28" xfId="273" applyFont="1" applyBorder="1" applyAlignment="1">
      <alignment horizontal="center" vertical="center" textRotation="255" wrapText="1"/>
    </xf>
    <xf numFmtId="177" fontId="5" fillId="0" borderId="31" xfId="273" applyFont="1" applyBorder="1" applyAlignment="1">
      <alignment horizontal="center" vertical="center" textRotation="255" wrapText="1"/>
    </xf>
    <xf numFmtId="177" fontId="5" fillId="0" borderId="50" xfId="273" applyFont="1" applyBorder="1" applyAlignment="1">
      <alignment horizontal="center" vertical="center" textRotation="255" wrapText="1"/>
    </xf>
    <xf numFmtId="177" fontId="5" fillId="0" borderId="22" xfId="273" applyFont="1" applyBorder="1" applyAlignment="1">
      <alignment horizontal="left" vertical="center" indent="1"/>
    </xf>
    <xf numFmtId="177" fontId="5" fillId="0" borderId="21" xfId="273" applyFont="1" applyBorder="1" applyAlignment="1">
      <alignment horizontal="left" vertical="center" indent="1"/>
    </xf>
    <xf numFmtId="177" fontId="5" fillId="0" borderId="0" xfId="273" applyFont="1" applyAlignment="1">
      <alignment horizontal="left" vertical="center" indent="1"/>
    </xf>
    <xf numFmtId="177" fontId="5" fillId="0" borderId="20" xfId="273" applyFont="1" applyBorder="1" applyAlignment="1">
      <alignment horizontal="left" vertical="center" indent="1"/>
    </xf>
    <xf numFmtId="177" fontId="5" fillId="0" borderId="51" xfId="273" applyFont="1" applyBorder="1" applyAlignment="1">
      <alignment horizontal="center" vertical="center"/>
    </xf>
    <xf numFmtId="177" fontId="5" fillId="0" borderId="52" xfId="273" applyFont="1" applyBorder="1" applyAlignment="1">
      <alignment horizontal="center" vertical="center"/>
    </xf>
    <xf numFmtId="177" fontId="5" fillId="0" borderId="54" xfId="273" applyFont="1" applyBorder="1" applyAlignment="1">
      <alignment horizontal="center" vertical="center"/>
    </xf>
    <xf numFmtId="177" fontId="5" fillId="0" borderId="37" xfId="273" applyFont="1" applyBorder="1" applyAlignment="1">
      <alignment horizontal="center" vertical="center"/>
    </xf>
    <xf numFmtId="177" fontId="5" fillId="0" borderId="0" xfId="273" applyFont="1" applyAlignment="1">
      <alignment horizontal="center" vertical="center" wrapText="1"/>
    </xf>
    <xf numFmtId="177" fontId="5" fillId="0" borderId="25" xfId="273" applyFont="1" applyBorder="1" applyAlignment="1">
      <alignment horizontal="center" vertical="center"/>
    </xf>
    <xf numFmtId="177" fontId="5" fillId="0" borderId="0" xfId="273" applyFont="1" applyAlignment="1">
      <alignment horizontal="left" vertical="center" wrapText="1" indent="1"/>
    </xf>
    <xf numFmtId="177" fontId="5" fillId="0" borderId="54" xfId="273" applyFont="1" applyBorder="1" applyAlignment="1">
      <alignment horizontal="center" vertical="center" textRotation="255" wrapText="1"/>
    </xf>
    <xf numFmtId="177" fontId="5" fillId="0" borderId="31" xfId="273" applyFont="1" applyBorder="1" applyAlignment="1">
      <alignment horizontal="center" vertical="center" textRotation="255"/>
    </xf>
    <xf numFmtId="177" fontId="5" fillId="0" borderId="50" xfId="273" applyFont="1" applyBorder="1" applyAlignment="1">
      <alignment horizontal="center" vertical="center" textRotation="255"/>
    </xf>
    <xf numFmtId="177" fontId="5" fillId="0" borderId="47" xfId="273" applyFont="1" applyBorder="1" applyAlignment="1">
      <alignment horizontal="center" vertical="center" wrapText="1"/>
    </xf>
    <xf numFmtId="177" fontId="5" fillId="0" borderId="55" xfId="273" applyFont="1" applyBorder="1" applyAlignment="1">
      <alignment horizontal="center" vertical="center"/>
    </xf>
    <xf numFmtId="177" fontId="5" fillId="0" borderId="56" xfId="273" applyFont="1" applyBorder="1" applyAlignment="1">
      <alignment horizontal="center" vertical="center"/>
    </xf>
    <xf numFmtId="177" fontId="5" fillId="0" borderId="0" xfId="273" applyFont="1" applyAlignment="1">
      <alignment horizontal="center" vertical="center"/>
    </xf>
    <xf numFmtId="177" fontId="5" fillId="0" borderId="20" xfId="273" applyFont="1" applyBorder="1" applyAlignment="1">
      <alignment horizontal="center" vertical="center"/>
    </xf>
    <xf numFmtId="177" fontId="5" fillId="0" borderId="51" xfId="273" applyFont="1" applyBorder="1" applyAlignment="1">
      <alignment horizontal="center" vertical="center" wrapText="1"/>
    </xf>
    <xf numFmtId="177" fontId="40" fillId="0" borderId="53" xfId="273" applyFont="1" applyBorder="1" applyAlignment="1">
      <alignment horizontal="center" vertical="center"/>
    </xf>
    <xf numFmtId="177" fontId="40" fillId="0" borderId="57" xfId="273" applyFont="1" applyBorder="1" applyAlignment="1">
      <alignment horizontal="center" vertical="center"/>
    </xf>
    <xf numFmtId="177" fontId="5" fillId="0" borderId="16" xfId="182" applyFont="1" applyBorder="1" applyAlignment="1">
      <alignment horizontal="center" vertical="center"/>
    </xf>
    <xf numFmtId="177" fontId="5" fillId="0" borderId="15" xfId="182" applyFont="1" applyBorder="1" applyAlignment="1">
      <alignment horizontal="center" vertical="center"/>
    </xf>
    <xf numFmtId="177" fontId="5" fillId="0" borderId="17" xfId="182" applyFont="1" applyBorder="1" applyAlignment="1">
      <alignment horizontal="center" vertical="center"/>
    </xf>
    <xf numFmtId="177" fontId="5" fillId="0" borderId="1" xfId="182" applyFont="1" applyBorder="1" applyAlignment="1">
      <alignment horizontal="center" vertical="center"/>
    </xf>
    <xf numFmtId="0" fontId="5" fillId="0" borderId="20" xfId="269" applyNumberFormat="1" applyFont="1" applyBorder="1" applyAlignment="1">
      <alignment horizontal="left" vertical="center" indent="1"/>
    </xf>
    <xf numFmtId="0" fontId="5" fillId="0" borderId="21" xfId="269" applyNumberFormat="1" applyFont="1" applyBorder="1" applyAlignment="1">
      <alignment horizontal="center" vertical="center" wrapText="1"/>
    </xf>
    <xf numFmtId="0" fontId="5" fillId="0" borderId="24" xfId="269" applyNumberFormat="1" applyFont="1" applyBorder="1" applyAlignment="1">
      <alignment horizontal="center" vertical="center" wrapText="1"/>
    </xf>
    <xf numFmtId="0" fontId="5" fillId="0" borderId="17" xfId="269" applyNumberFormat="1" applyFont="1" applyBorder="1" applyAlignment="1">
      <alignment horizontal="center" vertical="center"/>
    </xf>
    <xf numFmtId="0" fontId="5" fillId="0" borderId="49" xfId="269" applyNumberFormat="1" applyFont="1" applyBorder="1" applyAlignment="1">
      <alignment horizontal="center" vertical="center" wrapText="1"/>
    </xf>
    <xf numFmtId="0" fontId="5" fillId="0" borderId="58" xfId="269" applyNumberFormat="1" applyFont="1" applyBorder="1" applyAlignment="1">
      <alignment horizontal="center" vertical="center" wrapText="1"/>
    </xf>
    <xf numFmtId="0" fontId="5" fillId="0" borderId="27" xfId="269" applyNumberFormat="1" applyFont="1" applyBorder="1" applyAlignment="1">
      <alignment horizontal="center" vertical="center" wrapText="1"/>
    </xf>
    <xf numFmtId="0" fontId="5" fillId="0" borderId="26" xfId="269" applyNumberFormat="1" applyFont="1" applyBorder="1" applyAlignment="1">
      <alignment horizontal="center" vertical="center" wrapText="1"/>
    </xf>
    <xf numFmtId="0" fontId="5" fillId="0" borderId="21" xfId="2" applyNumberFormat="1" applyFont="1" applyBorder="1" applyAlignment="1">
      <alignment horizontal="center" vertical="center"/>
    </xf>
    <xf numFmtId="0" fontId="5" fillId="0" borderId="20" xfId="2" applyNumberFormat="1" applyFont="1" applyBorder="1" applyAlignment="1">
      <alignment horizontal="center" vertical="center"/>
    </xf>
    <xf numFmtId="0" fontId="5" fillId="0" borderId="24" xfId="2" applyNumberFormat="1" applyFont="1" applyBorder="1" applyAlignment="1">
      <alignment horizontal="center" vertical="center"/>
    </xf>
    <xf numFmtId="0" fontId="5" fillId="0" borderId="17" xfId="2" applyNumberFormat="1" applyFont="1" applyBorder="1" applyAlignment="1">
      <alignment horizontal="center" vertical="center"/>
    </xf>
    <xf numFmtId="0" fontId="5" fillId="0" borderId="1" xfId="2" applyNumberFormat="1" applyFont="1" applyBorder="1" applyAlignment="1">
      <alignment horizontal="center" vertical="center"/>
    </xf>
    <xf numFmtId="0" fontId="5" fillId="0" borderId="16" xfId="2" applyNumberFormat="1" applyFont="1" applyBorder="1" applyAlignment="1">
      <alignment horizontal="center" vertical="center"/>
    </xf>
    <xf numFmtId="0" fontId="5" fillId="0" borderId="27" xfId="2" applyNumberFormat="1" applyFont="1" applyBorder="1" applyAlignment="1">
      <alignment horizontal="center" vertical="center" wrapText="1"/>
    </xf>
    <xf numFmtId="0" fontId="5" fillId="0" borderId="23" xfId="269" applyNumberFormat="1" applyFont="1" applyBorder="1" applyAlignment="1">
      <alignment horizontal="center" vertical="center" wrapText="1"/>
    </xf>
    <xf numFmtId="0" fontId="40" fillId="0" borderId="49" xfId="2" applyNumberFormat="1" applyFont="1" applyBorder="1" applyAlignment="1">
      <alignment horizontal="center" vertical="center" wrapText="1"/>
    </xf>
    <xf numFmtId="0" fontId="40" fillId="0" borderId="58" xfId="2" applyNumberFormat="1" applyFont="1" applyBorder="1" applyAlignment="1">
      <alignment horizontal="center" vertical="center" wrapText="1"/>
    </xf>
    <xf numFmtId="0" fontId="5" fillId="0" borderId="23" xfId="2" applyNumberFormat="1" applyFont="1" applyBorder="1" applyAlignment="1">
      <alignment horizontal="center" vertical="center" wrapText="1"/>
    </xf>
    <xf numFmtId="0" fontId="5" fillId="0" borderId="26" xfId="2" applyNumberFormat="1" applyFont="1" applyBorder="1" applyAlignment="1">
      <alignment horizontal="center" vertical="center" wrapText="1"/>
    </xf>
    <xf numFmtId="0" fontId="5" fillId="0" borderId="25" xfId="2" quotePrefix="1" applyNumberFormat="1" applyFont="1" applyBorder="1" applyAlignment="1">
      <alignment horizontal="left" vertical="center" indent="1"/>
    </xf>
    <xf numFmtId="0" fontId="5" fillId="0" borderId="25" xfId="2" applyNumberFormat="1" applyFont="1" applyBorder="1" applyAlignment="1">
      <alignment horizontal="left" vertical="center" indent="1"/>
    </xf>
    <xf numFmtId="0" fontId="5" fillId="0" borderId="49" xfId="2" applyNumberFormat="1" applyFont="1" applyBorder="1" applyAlignment="1">
      <alignment horizontal="center" vertical="center"/>
    </xf>
    <xf numFmtId="0" fontId="5" fillId="0" borderId="59" xfId="2" applyNumberFormat="1" applyFont="1" applyBorder="1" applyAlignment="1">
      <alignment horizontal="center" vertical="center"/>
    </xf>
    <xf numFmtId="0" fontId="5" fillId="0" borderId="58" xfId="2" applyNumberFormat="1" applyFont="1" applyBorder="1" applyAlignment="1">
      <alignment horizontal="center" vertical="center"/>
    </xf>
    <xf numFmtId="0" fontId="5" fillId="0" borderId="49" xfId="2" applyNumberFormat="1" applyFont="1" applyBorder="1" applyAlignment="1">
      <alignment horizontal="center" vertical="center" wrapText="1"/>
    </xf>
    <xf numFmtId="0" fontId="5" fillId="0" borderId="59" xfId="2" applyNumberFormat="1" applyFont="1" applyBorder="1" applyAlignment="1">
      <alignment horizontal="center" vertical="center" wrapText="1"/>
    </xf>
    <xf numFmtId="0" fontId="5" fillId="0" borderId="58" xfId="2" applyNumberFormat="1" applyFont="1" applyBorder="1" applyAlignment="1">
      <alignment horizontal="center" vertical="center" wrapText="1"/>
    </xf>
    <xf numFmtId="0" fontId="6" fillId="0" borderId="49" xfId="2" applyNumberFormat="1" applyFont="1" applyBorder="1" applyAlignment="1">
      <alignment horizontal="center" vertical="center" wrapText="1"/>
    </xf>
    <xf numFmtId="0" fontId="6" fillId="0" borderId="59" xfId="2" applyNumberFormat="1" applyFont="1" applyBorder="1" applyAlignment="1">
      <alignment horizontal="center" vertical="center" wrapText="1"/>
    </xf>
    <xf numFmtId="0" fontId="6" fillId="0" borderId="0" xfId="2" applyNumberFormat="1" applyFont="1" applyBorder="1" applyAlignment="1">
      <alignment horizontal="center" vertical="center" wrapText="1"/>
    </xf>
    <xf numFmtId="0" fontId="43" fillId="0" borderId="61" xfId="274" applyNumberFormat="1" applyFont="1" applyBorder="1" applyAlignment="1">
      <alignment horizontal="center" vertical="center"/>
    </xf>
    <xf numFmtId="0" fontId="43" fillId="0" borderId="66" xfId="274" applyNumberFormat="1" applyFont="1" applyBorder="1" applyAlignment="1">
      <alignment horizontal="center" vertical="center"/>
    </xf>
    <xf numFmtId="0" fontId="43" fillId="0" borderId="21" xfId="274" applyNumberFormat="1" applyFont="1" applyBorder="1" applyAlignment="1">
      <alignment horizontal="center" vertical="center" wrapText="1"/>
    </xf>
    <xf numFmtId="0" fontId="43" fillId="0" borderId="20" xfId="274" applyNumberFormat="1" applyFont="1" applyBorder="1" applyAlignment="1">
      <alignment horizontal="center" vertical="center" wrapText="1"/>
    </xf>
    <xf numFmtId="0" fontId="43" fillId="0" borderId="60" xfId="274" applyNumberFormat="1" applyFont="1" applyBorder="1" applyAlignment="1">
      <alignment horizontal="center" vertical="center"/>
    </xf>
    <xf numFmtId="0" fontId="43" fillId="0" borderId="62" xfId="274" applyNumberFormat="1" applyFont="1" applyBorder="1" applyAlignment="1">
      <alignment horizontal="center" vertical="center"/>
    </xf>
    <xf numFmtId="0" fontId="43" fillId="0" borderId="1" xfId="274" applyNumberFormat="1" applyFont="1" applyBorder="1" applyAlignment="1">
      <alignment horizontal="center" vertical="center"/>
    </xf>
    <xf numFmtId="0" fontId="43" fillId="0" borderId="13" xfId="274" applyNumberFormat="1" applyFont="1" applyBorder="1" applyAlignment="1">
      <alignment horizontal="center" vertical="center"/>
    </xf>
    <xf numFmtId="0" fontId="5" fillId="0" borderId="21" xfId="182" applyNumberFormat="1" applyFont="1" applyBorder="1" applyAlignment="1">
      <alignment horizontal="center" vertical="center"/>
    </xf>
    <xf numFmtId="0" fontId="5" fillId="0" borderId="24" xfId="182" applyNumberFormat="1" applyFont="1" applyBorder="1" applyAlignment="1">
      <alignment horizontal="center" vertical="center"/>
    </xf>
    <xf numFmtId="0" fontId="43" fillId="0" borderId="49" xfId="182" applyNumberFormat="1" applyFont="1" applyBorder="1" applyAlignment="1">
      <alignment horizontal="center" vertical="center" wrapText="1"/>
    </xf>
    <xf numFmtId="0" fontId="43" fillId="0" borderId="58" xfId="182" applyNumberFormat="1" applyFont="1" applyBorder="1" applyAlignment="1">
      <alignment horizontal="center" vertical="center" wrapText="1"/>
    </xf>
    <xf numFmtId="0" fontId="5" fillId="0" borderId="1" xfId="182" applyNumberFormat="1" applyFont="1" applyBorder="1" applyAlignment="1">
      <alignment horizontal="center" vertical="center"/>
    </xf>
    <xf numFmtId="0" fontId="5" fillId="0" borderId="16" xfId="182" applyNumberFormat="1" applyFont="1" applyBorder="1" applyAlignment="1">
      <alignment horizontal="center" vertical="center"/>
    </xf>
    <xf numFmtId="0" fontId="43" fillId="0" borderId="27" xfId="182" applyNumberFormat="1" applyFont="1" applyBorder="1" applyAlignment="1">
      <alignment horizontal="center" vertical="center" wrapText="1"/>
    </xf>
    <xf numFmtId="0" fontId="43" fillId="0" borderId="25" xfId="182" applyNumberFormat="1" applyFont="1" applyBorder="1" applyAlignment="1">
      <alignment horizontal="center" vertical="center"/>
    </xf>
    <xf numFmtId="0" fontId="43" fillId="0" borderId="15" xfId="182" applyNumberFormat="1" applyFont="1" applyBorder="1" applyAlignment="1">
      <alignment horizontal="center" vertical="center" shrinkToFit="1"/>
    </xf>
    <xf numFmtId="0" fontId="43" fillId="0" borderId="17" xfId="182" applyNumberFormat="1" applyFont="1" applyBorder="1" applyAlignment="1">
      <alignment horizontal="center" vertical="center" shrinkToFit="1"/>
    </xf>
    <xf numFmtId="0" fontId="43" fillId="0" borderId="21" xfId="182" applyNumberFormat="1" applyFont="1" applyBorder="1" applyAlignment="1">
      <alignment horizontal="center" vertical="center"/>
    </xf>
    <xf numFmtId="0" fontId="43" fillId="0" borderId="24" xfId="182" applyNumberFormat="1" applyFont="1" applyBorder="1" applyAlignment="1">
      <alignment horizontal="center" vertical="center"/>
    </xf>
    <xf numFmtId="0" fontId="43" fillId="0" borderId="49" xfId="182" applyNumberFormat="1" applyFont="1" applyBorder="1" applyAlignment="1">
      <alignment horizontal="center" vertical="center"/>
    </xf>
    <xf numFmtId="0" fontId="43" fillId="0" borderId="58" xfId="182" applyNumberFormat="1" applyFont="1" applyBorder="1" applyAlignment="1">
      <alignment horizontal="center" vertical="center"/>
    </xf>
    <xf numFmtId="0" fontId="43" fillId="0" borderId="15" xfId="182" applyNumberFormat="1" applyFont="1" applyBorder="1" applyAlignment="1">
      <alignment horizontal="center" vertical="center"/>
    </xf>
    <xf numFmtId="0" fontId="61" fillId="0" borderId="21" xfId="182" quotePrefix="1" applyNumberFormat="1" applyFont="1" applyBorder="1" applyAlignment="1">
      <alignment horizontal="right" vertical="center"/>
    </xf>
    <xf numFmtId="0" fontId="1" fillId="0" borderId="52" xfId="268" applyBorder="1" applyAlignment="1">
      <alignment horizontal="right" vertical="center"/>
    </xf>
    <xf numFmtId="0" fontId="61" fillId="0" borderId="39" xfId="182" quotePrefix="1" applyNumberFormat="1" applyFont="1" applyBorder="1" applyAlignment="1">
      <alignment horizontal="right" vertical="center"/>
    </xf>
    <xf numFmtId="0" fontId="61" fillId="0" borderId="20" xfId="182" quotePrefix="1" applyNumberFormat="1" applyFont="1" applyBorder="1" applyAlignment="1">
      <alignment horizontal="right" vertical="center"/>
    </xf>
    <xf numFmtId="0" fontId="61" fillId="0" borderId="52" xfId="182" applyNumberFormat="1" applyFont="1" applyBorder="1" applyAlignment="1">
      <alignment horizontal="right" vertical="center"/>
    </xf>
    <xf numFmtId="0" fontId="44" fillId="0" borderId="1" xfId="269" applyNumberFormat="1" applyFont="1" applyBorder="1" applyAlignment="1">
      <alignment horizontal="center" vertical="center" wrapText="1"/>
    </xf>
    <xf numFmtId="0" fontId="44" fillId="0" borderId="16" xfId="269" applyNumberFormat="1" applyFont="1" applyBorder="1" applyAlignment="1">
      <alignment horizontal="center" vertical="center" wrapText="1"/>
    </xf>
    <xf numFmtId="0" fontId="44" fillId="0" borderId="17" xfId="269" applyNumberFormat="1" applyFont="1" applyBorder="1" applyAlignment="1">
      <alignment horizontal="center" vertical="center" wrapText="1"/>
    </xf>
    <xf numFmtId="0" fontId="49" fillId="0" borderId="1" xfId="2" applyNumberFormat="1" applyFont="1" applyFill="1" applyBorder="1" applyAlignment="1" applyProtection="1">
      <alignment horizontal="center" vertical="center"/>
    </xf>
    <xf numFmtId="0" fontId="49" fillId="0" borderId="16" xfId="2" applyNumberFormat="1" applyFont="1" applyFill="1" applyBorder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16" xfId="2" applyNumberFormat="1" applyFont="1" applyFill="1" applyBorder="1" applyAlignment="1" applyProtection="1">
      <alignment horizontal="center" vertical="center" wrapText="1"/>
    </xf>
    <xf numFmtId="0" fontId="5" fillId="0" borderId="21" xfId="2" applyNumberFormat="1" applyFont="1" applyFill="1" applyBorder="1" applyAlignment="1" applyProtection="1">
      <alignment vertical="center" wrapText="1"/>
    </xf>
    <xf numFmtId="0" fontId="5" fillId="0" borderId="20" xfId="2" applyNumberFormat="1" applyFont="1" applyFill="1" applyBorder="1" applyAlignment="1" applyProtection="1">
      <alignment vertical="center" wrapText="1"/>
    </xf>
    <xf numFmtId="0" fontId="5" fillId="0" borderId="39" xfId="2" applyNumberFormat="1" applyFont="1" applyFill="1" applyBorder="1" applyAlignment="1" applyProtection="1">
      <alignment vertical="center"/>
    </xf>
    <xf numFmtId="0" fontId="5" fillId="0" borderId="20" xfId="2" applyNumberFormat="1" applyFont="1" applyFill="1" applyBorder="1" applyAlignment="1" applyProtection="1">
      <alignment vertical="center"/>
    </xf>
    <xf numFmtId="0" fontId="5" fillId="0" borderId="52" xfId="2" applyNumberFormat="1" applyFont="1" applyFill="1" applyBorder="1" applyAlignment="1" applyProtection="1">
      <alignment vertical="center"/>
    </xf>
    <xf numFmtId="0" fontId="5" fillId="0" borderId="24" xfId="2" applyNumberFormat="1" applyFont="1" applyFill="1" applyBorder="1" applyAlignment="1" applyProtection="1">
      <alignment vertical="center"/>
    </xf>
    <xf numFmtId="0" fontId="5" fillId="0" borderId="20" xfId="2" applyNumberFormat="1" applyFont="1" applyFill="1" applyBorder="1" applyAlignment="1" applyProtection="1">
      <alignment horizontal="center" vertical="center" textRotation="255" shrinkToFit="1"/>
    </xf>
    <xf numFmtId="0" fontId="5" fillId="0" borderId="23" xfId="2" applyNumberFormat="1" applyFont="1" applyFill="1" applyBorder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horizontal="center" vertical="center"/>
    </xf>
    <xf numFmtId="0" fontId="5" fillId="0" borderId="16" xfId="2" applyNumberFormat="1" applyFont="1" applyFill="1" applyBorder="1" applyAlignment="1" applyProtection="1">
      <alignment horizontal="center" vertical="center"/>
    </xf>
    <xf numFmtId="0" fontId="5" fillId="0" borderId="21" xfId="2" applyNumberFormat="1" applyFont="1" applyFill="1" applyBorder="1" applyAlignment="1" applyProtection="1">
      <alignment horizontal="center" vertical="center" textRotation="255"/>
    </xf>
    <xf numFmtId="0" fontId="5" fillId="0" borderId="20" xfId="2" applyNumberFormat="1" applyFont="1" applyFill="1" applyBorder="1" applyAlignment="1" applyProtection="1">
      <alignment horizontal="center" vertical="center" textRotation="255"/>
    </xf>
    <xf numFmtId="0" fontId="5" fillId="0" borderId="27" xfId="2" applyNumberFormat="1" applyFont="1" applyFill="1" applyBorder="1" applyAlignment="1" applyProtection="1">
      <alignment horizontal="left" vertical="center" wrapText="1"/>
    </xf>
    <xf numFmtId="0" fontId="5" fillId="0" borderId="23" xfId="2" applyNumberFormat="1" applyFont="1" applyFill="1" applyBorder="1" applyAlignment="1" applyProtection="1">
      <alignment horizontal="left" vertical="center"/>
    </xf>
    <xf numFmtId="0" fontId="5" fillId="0" borderId="39" xfId="2" applyNumberFormat="1" applyFont="1" applyFill="1" applyBorder="1" applyAlignment="1" applyProtection="1">
      <alignment horizontal="center" vertical="center" textRotation="255" shrinkToFit="1"/>
    </xf>
    <xf numFmtId="0" fontId="5" fillId="0" borderId="52" xfId="2" applyNumberFormat="1" applyFont="1" applyFill="1" applyBorder="1" applyAlignment="1" applyProtection="1">
      <alignment horizontal="center" vertical="center" textRotation="255" shrinkToFit="1"/>
    </xf>
    <xf numFmtId="0" fontId="5" fillId="0" borderId="69" xfId="2" applyNumberFormat="1" applyFont="1" applyFill="1" applyBorder="1" applyAlignment="1" applyProtection="1">
      <alignment horizontal="left" vertical="center" wrapText="1"/>
    </xf>
    <xf numFmtId="0" fontId="5" fillId="0" borderId="70" xfId="2" applyNumberFormat="1" applyFont="1" applyFill="1" applyBorder="1" applyAlignment="1" applyProtection="1">
      <alignment horizontal="left" vertical="center"/>
    </xf>
    <xf numFmtId="0" fontId="5" fillId="0" borderId="39" xfId="2" applyNumberFormat="1" applyFont="1" applyFill="1" applyBorder="1" applyAlignment="1" applyProtection="1">
      <alignment horizontal="center" vertical="center" textRotation="255"/>
    </xf>
    <xf numFmtId="0" fontId="5" fillId="0" borderId="52" xfId="2" applyNumberFormat="1" applyFont="1" applyFill="1" applyBorder="1" applyAlignment="1" applyProtection="1">
      <alignment horizontal="center" vertical="center" textRotation="255"/>
    </xf>
    <xf numFmtId="0" fontId="5" fillId="0" borderId="24" xfId="2" applyNumberFormat="1" applyFont="1" applyFill="1" applyBorder="1" applyAlignment="1" applyProtection="1">
      <alignment horizontal="center" vertical="center" textRotation="255" shrinkToFit="1"/>
    </xf>
    <xf numFmtId="0" fontId="52" fillId="0" borderId="23" xfId="2" applyNumberFormat="1" applyFont="1" applyFill="1" applyBorder="1" applyAlignment="1" applyProtection="1">
      <alignment horizontal="left" vertical="center"/>
    </xf>
    <xf numFmtId="0" fontId="5" fillId="0" borderId="74" xfId="2" applyNumberFormat="1" applyFont="1" applyFill="1" applyBorder="1" applyAlignment="1" applyProtection="1">
      <alignment horizontal="center" vertical="center" textRotation="255"/>
    </xf>
    <xf numFmtId="0" fontId="5" fillId="0" borderId="24" xfId="2" applyNumberFormat="1" applyFont="1" applyFill="1" applyBorder="1" applyAlignment="1" applyProtection="1">
      <alignment horizontal="center" vertical="center" textRotation="255"/>
    </xf>
    <xf numFmtId="0" fontId="5" fillId="0" borderId="21" xfId="2" applyNumberFormat="1" applyFont="1" applyFill="1" applyBorder="1" applyAlignment="1" applyProtection="1">
      <alignment horizontal="center" vertical="center"/>
    </xf>
    <xf numFmtId="0" fontId="5" fillId="0" borderId="24" xfId="269" applyNumberFormat="1" applyFont="1" applyBorder="1" applyAlignment="1">
      <alignment vertical="center"/>
    </xf>
    <xf numFmtId="0" fontId="5" fillId="0" borderId="17" xfId="2" applyNumberFormat="1" applyFont="1" applyFill="1" applyBorder="1" applyAlignment="1" applyProtection="1">
      <alignment horizontal="center" vertical="center"/>
    </xf>
    <xf numFmtId="0" fontId="40" fillId="0" borderId="17" xfId="2" applyNumberFormat="1" applyFont="1" applyFill="1" applyBorder="1" applyAlignment="1" applyProtection="1">
      <alignment horizontal="center" vertical="center"/>
    </xf>
    <xf numFmtId="0" fontId="40" fillId="0" borderId="1" xfId="2" applyNumberFormat="1" applyFont="1" applyFill="1" applyBorder="1" applyAlignment="1" applyProtection="1">
      <alignment horizontal="center" vertical="center"/>
    </xf>
  </cellXfs>
  <cellStyles count="276">
    <cellStyle name="20% - アクセント 1 2" xfId="31" xr:uid="{00000000-0005-0000-0000-000000000000}"/>
    <cellStyle name="20% - アクセント 1 3" xfId="32" xr:uid="{00000000-0005-0000-0000-000001000000}"/>
    <cellStyle name="20% - アクセント 2 2" xfId="33" xr:uid="{00000000-0005-0000-0000-000002000000}"/>
    <cellStyle name="20% - アクセント 2 3" xfId="34" xr:uid="{00000000-0005-0000-0000-000003000000}"/>
    <cellStyle name="20% - アクセント 3 2" xfId="35" xr:uid="{00000000-0005-0000-0000-000004000000}"/>
    <cellStyle name="20% - アクセント 3 3" xfId="36" xr:uid="{00000000-0005-0000-0000-000005000000}"/>
    <cellStyle name="20% - アクセント 4 2" xfId="37" xr:uid="{00000000-0005-0000-0000-000006000000}"/>
    <cellStyle name="20% - アクセント 4 3" xfId="38" xr:uid="{00000000-0005-0000-0000-000007000000}"/>
    <cellStyle name="20% - アクセント 5 2" xfId="39" xr:uid="{00000000-0005-0000-0000-000008000000}"/>
    <cellStyle name="20% - アクセント 5 3" xfId="40" xr:uid="{00000000-0005-0000-0000-000009000000}"/>
    <cellStyle name="20% - アクセント 6 2" xfId="41" xr:uid="{00000000-0005-0000-0000-00000A000000}"/>
    <cellStyle name="20% - アクセント 6 3" xfId="42" xr:uid="{00000000-0005-0000-0000-00000B000000}"/>
    <cellStyle name="40% - アクセント 1 2" xfId="43" xr:uid="{00000000-0005-0000-0000-00000C000000}"/>
    <cellStyle name="40% - アクセント 1 3" xfId="44" xr:uid="{00000000-0005-0000-0000-00000D000000}"/>
    <cellStyle name="40% - アクセント 2 2" xfId="45" xr:uid="{00000000-0005-0000-0000-00000E000000}"/>
    <cellStyle name="40% - アクセント 2 3" xfId="46" xr:uid="{00000000-0005-0000-0000-00000F000000}"/>
    <cellStyle name="40% - アクセント 3 2" xfId="47" xr:uid="{00000000-0005-0000-0000-000010000000}"/>
    <cellStyle name="40% - アクセント 3 3" xfId="48" xr:uid="{00000000-0005-0000-0000-000011000000}"/>
    <cellStyle name="40% - アクセント 4 2" xfId="49" xr:uid="{00000000-0005-0000-0000-000012000000}"/>
    <cellStyle name="40% - アクセント 4 3" xfId="50" xr:uid="{00000000-0005-0000-0000-000013000000}"/>
    <cellStyle name="40% - アクセント 5 2" xfId="51" xr:uid="{00000000-0005-0000-0000-000014000000}"/>
    <cellStyle name="40% - アクセント 5 3" xfId="52" xr:uid="{00000000-0005-0000-0000-000015000000}"/>
    <cellStyle name="40% - アクセント 6 2" xfId="53" xr:uid="{00000000-0005-0000-0000-000016000000}"/>
    <cellStyle name="40% - アクセント 6 3" xfId="54" xr:uid="{00000000-0005-0000-0000-000017000000}"/>
    <cellStyle name="60% - アクセント 1 2" xfId="55" xr:uid="{00000000-0005-0000-0000-000018000000}"/>
    <cellStyle name="60% - アクセント 1 3" xfId="56" xr:uid="{00000000-0005-0000-0000-000019000000}"/>
    <cellStyle name="60% - アクセント 2 2" xfId="57" xr:uid="{00000000-0005-0000-0000-00001A000000}"/>
    <cellStyle name="60% - アクセント 2 3" xfId="58" xr:uid="{00000000-0005-0000-0000-00001B000000}"/>
    <cellStyle name="60% - アクセント 3 2" xfId="59" xr:uid="{00000000-0005-0000-0000-00001C000000}"/>
    <cellStyle name="60% - アクセント 3 3" xfId="60" xr:uid="{00000000-0005-0000-0000-00001D000000}"/>
    <cellStyle name="60% - アクセント 4 2" xfId="61" xr:uid="{00000000-0005-0000-0000-00001E000000}"/>
    <cellStyle name="60% - アクセント 4 3" xfId="62" xr:uid="{00000000-0005-0000-0000-00001F000000}"/>
    <cellStyle name="60% - アクセント 5 2" xfId="63" xr:uid="{00000000-0005-0000-0000-000020000000}"/>
    <cellStyle name="60% - アクセント 5 3" xfId="64" xr:uid="{00000000-0005-0000-0000-000021000000}"/>
    <cellStyle name="60% - アクセント 6 2" xfId="65" xr:uid="{00000000-0005-0000-0000-000022000000}"/>
    <cellStyle name="60% - アクセント 6 3" xfId="66" xr:uid="{00000000-0005-0000-0000-000023000000}"/>
    <cellStyle name="Calc Currency (0)" xfId="15" xr:uid="{00000000-0005-0000-0000-000024000000}"/>
    <cellStyle name="Header1" xfId="16" xr:uid="{00000000-0005-0000-0000-000025000000}"/>
    <cellStyle name="Header2" xfId="17" xr:uid="{00000000-0005-0000-0000-000026000000}"/>
    <cellStyle name="Normal_#18-Internet" xfId="18" xr:uid="{00000000-0005-0000-0000-000027000000}"/>
    <cellStyle name="アクセント 1 2" xfId="67" xr:uid="{00000000-0005-0000-0000-000028000000}"/>
    <cellStyle name="アクセント 1 3" xfId="68" xr:uid="{00000000-0005-0000-0000-000029000000}"/>
    <cellStyle name="アクセント 2 2" xfId="69" xr:uid="{00000000-0005-0000-0000-00002A000000}"/>
    <cellStyle name="アクセント 2 3" xfId="70" xr:uid="{00000000-0005-0000-0000-00002B000000}"/>
    <cellStyle name="アクセント 3 2" xfId="71" xr:uid="{00000000-0005-0000-0000-00002C000000}"/>
    <cellStyle name="アクセント 3 3" xfId="72" xr:uid="{00000000-0005-0000-0000-00002D000000}"/>
    <cellStyle name="アクセント 4 2" xfId="73" xr:uid="{00000000-0005-0000-0000-00002E000000}"/>
    <cellStyle name="アクセント 4 3" xfId="74" xr:uid="{00000000-0005-0000-0000-00002F000000}"/>
    <cellStyle name="アクセント 5 2" xfId="75" xr:uid="{00000000-0005-0000-0000-000030000000}"/>
    <cellStyle name="アクセント 5 3" xfId="76" xr:uid="{00000000-0005-0000-0000-000031000000}"/>
    <cellStyle name="アクセント 6 2" xfId="77" xr:uid="{00000000-0005-0000-0000-000032000000}"/>
    <cellStyle name="アクセント 6 3" xfId="78" xr:uid="{00000000-0005-0000-0000-000033000000}"/>
    <cellStyle name="タイトル 2" xfId="79" xr:uid="{00000000-0005-0000-0000-000034000000}"/>
    <cellStyle name="タイトル 3" xfId="80" xr:uid="{00000000-0005-0000-0000-000035000000}"/>
    <cellStyle name="チェック セル 2" xfId="81" xr:uid="{00000000-0005-0000-0000-000036000000}"/>
    <cellStyle name="チェック セル 3" xfId="82" xr:uid="{00000000-0005-0000-0000-000037000000}"/>
    <cellStyle name="どちらでもない 2" xfId="83" xr:uid="{00000000-0005-0000-0000-000038000000}"/>
    <cellStyle name="どちらでもない 3" xfId="84" xr:uid="{00000000-0005-0000-0000-000039000000}"/>
    <cellStyle name="パーセント 2" xfId="14" xr:uid="{00000000-0005-0000-0000-00003A000000}"/>
    <cellStyle name="パーセント 2 2" xfId="85" xr:uid="{00000000-0005-0000-0000-00003B000000}"/>
    <cellStyle name="パーセント 2 3" xfId="86" xr:uid="{00000000-0005-0000-0000-00003C000000}"/>
    <cellStyle name="パーセント 3" xfId="29" xr:uid="{00000000-0005-0000-0000-00003D000000}"/>
    <cellStyle name="ハイパーリンク" xfId="275" builtinId="8"/>
    <cellStyle name="ハイパーリンク 10" xfId="28" xr:uid="{00000000-0005-0000-0000-00003E000000}"/>
    <cellStyle name="ハイパーリンク 2" xfId="3" xr:uid="{00000000-0005-0000-0000-00003F000000}"/>
    <cellStyle name="ハイパーリンク 3" xfId="9" xr:uid="{00000000-0005-0000-0000-000040000000}"/>
    <cellStyle name="ハイパーリンク 4" xfId="12" xr:uid="{00000000-0005-0000-0000-000041000000}"/>
    <cellStyle name="ハイパーリンク 5" xfId="13" xr:uid="{00000000-0005-0000-0000-000042000000}"/>
    <cellStyle name="ハイパーリンク 6" xfId="22" xr:uid="{00000000-0005-0000-0000-000043000000}"/>
    <cellStyle name="ハイパーリンク 7" xfId="24" xr:uid="{00000000-0005-0000-0000-000044000000}"/>
    <cellStyle name="ハイパーリンク 8" xfId="25" xr:uid="{00000000-0005-0000-0000-000045000000}"/>
    <cellStyle name="ハイパーリンク 9" xfId="26" xr:uid="{00000000-0005-0000-0000-000046000000}"/>
    <cellStyle name="メモ 2" xfId="87" xr:uid="{00000000-0005-0000-0000-000047000000}"/>
    <cellStyle name="メモ 3" xfId="88" xr:uid="{00000000-0005-0000-0000-000048000000}"/>
    <cellStyle name="メモ 3 2" xfId="89" xr:uid="{00000000-0005-0000-0000-000049000000}"/>
    <cellStyle name="リンク セル 2" xfId="90" xr:uid="{00000000-0005-0000-0000-00004A000000}"/>
    <cellStyle name="リンク セル 3" xfId="91" xr:uid="{00000000-0005-0000-0000-00004B000000}"/>
    <cellStyle name="悪い 2" xfId="92" xr:uid="{00000000-0005-0000-0000-00004C000000}"/>
    <cellStyle name="悪い 3" xfId="93" xr:uid="{00000000-0005-0000-0000-00004D000000}"/>
    <cellStyle name="計算 2" xfId="94" xr:uid="{00000000-0005-0000-0000-00004E000000}"/>
    <cellStyle name="計算 3" xfId="95" xr:uid="{00000000-0005-0000-0000-00004F000000}"/>
    <cellStyle name="警告文 2" xfId="96" xr:uid="{00000000-0005-0000-0000-000050000000}"/>
    <cellStyle name="警告文 3" xfId="97" xr:uid="{00000000-0005-0000-0000-000051000000}"/>
    <cellStyle name="桁区切り 2" xfId="2" xr:uid="{00000000-0005-0000-0000-000052000000}"/>
    <cellStyle name="桁区切り 2 2" xfId="4" xr:uid="{00000000-0005-0000-0000-000053000000}"/>
    <cellStyle name="桁区切り 2 2 2" xfId="8" xr:uid="{00000000-0005-0000-0000-000054000000}"/>
    <cellStyle name="桁区切り 2 2 3" xfId="98" xr:uid="{00000000-0005-0000-0000-000055000000}"/>
    <cellStyle name="桁区切り 2 3" xfId="99" xr:uid="{00000000-0005-0000-0000-000056000000}"/>
    <cellStyle name="桁区切り 3" xfId="5" xr:uid="{00000000-0005-0000-0000-000057000000}"/>
    <cellStyle name="桁区切り 3 2" xfId="100" xr:uid="{00000000-0005-0000-0000-000058000000}"/>
    <cellStyle name="桁区切り 3 3" xfId="101" xr:uid="{00000000-0005-0000-0000-000059000000}"/>
    <cellStyle name="桁区切り 3 4" xfId="102" xr:uid="{00000000-0005-0000-0000-00005A000000}"/>
    <cellStyle name="桁区切り 4" xfId="23" xr:uid="{00000000-0005-0000-0000-00005B000000}"/>
    <cellStyle name="桁区切り 4 2" xfId="103" xr:uid="{00000000-0005-0000-0000-00005C000000}"/>
    <cellStyle name="見出し 1 2" xfId="104" xr:uid="{00000000-0005-0000-0000-00005D000000}"/>
    <cellStyle name="見出し 1 3" xfId="105" xr:uid="{00000000-0005-0000-0000-00005E000000}"/>
    <cellStyle name="見出し 2 2" xfId="106" xr:uid="{00000000-0005-0000-0000-00005F000000}"/>
    <cellStyle name="見出し 2 3" xfId="107" xr:uid="{00000000-0005-0000-0000-000060000000}"/>
    <cellStyle name="見出し 3 2" xfId="108" xr:uid="{00000000-0005-0000-0000-000061000000}"/>
    <cellStyle name="見出し 3 3" xfId="109" xr:uid="{00000000-0005-0000-0000-000062000000}"/>
    <cellStyle name="見出し 4 2" xfId="110" xr:uid="{00000000-0005-0000-0000-000063000000}"/>
    <cellStyle name="見出し 4 3" xfId="111" xr:uid="{00000000-0005-0000-0000-000064000000}"/>
    <cellStyle name="集計 2" xfId="112" xr:uid="{00000000-0005-0000-0000-000065000000}"/>
    <cellStyle name="集計 3" xfId="113" xr:uid="{00000000-0005-0000-0000-000066000000}"/>
    <cellStyle name="出力 2" xfId="114" xr:uid="{00000000-0005-0000-0000-000067000000}"/>
    <cellStyle name="出力 3" xfId="115" xr:uid="{00000000-0005-0000-0000-000068000000}"/>
    <cellStyle name="説明文 2" xfId="116" xr:uid="{00000000-0005-0000-0000-000069000000}"/>
    <cellStyle name="説明文 3" xfId="117" xr:uid="{00000000-0005-0000-0000-00006A000000}"/>
    <cellStyle name="通貨 2" xfId="27" xr:uid="{00000000-0005-0000-0000-00006B000000}"/>
    <cellStyle name="入力 2" xfId="118" xr:uid="{00000000-0005-0000-0000-00006C000000}"/>
    <cellStyle name="入力 3" xfId="119" xr:uid="{00000000-0005-0000-0000-00006D000000}"/>
    <cellStyle name="標準" xfId="0" builtinId="0"/>
    <cellStyle name="標準 10" xfId="120" xr:uid="{00000000-0005-0000-0000-00006F000000}"/>
    <cellStyle name="標準 100" xfId="121" xr:uid="{00000000-0005-0000-0000-000070000000}"/>
    <cellStyle name="標準 101" xfId="122" xr:uid="{00000000-0005-0000-0000-000071000000}"/>
    <cellStyle name="標準 102" xfId="123" xr:uid="{00000000-0005-0000-0000-000072000000}"/>
    <cellStyle name="標準 103" xfId="124" xr:uid="{00000000-0005-0000-0000-000073000000}"/>
    <cellStyle name="標準 104" xfId="125" xr:uid="{00000000-0005-0000-0000-000074000000}"/>
    <cellStyle name="標準 105" xfId="126" xr:uid="{00000000-0005-0000-0000-000075000000}"/>
    <cellStyle name="標準 106" xfId="127" xr:uid="{00000000-0005-0000-0000-000076000000}"/>
    <cellStyle name="標準 107" xfId="128" xr:uid="{00000000-0005-0000-0000-000077000000}"/>
    <cellStyle name="標準 108" xfId="129" xr:uid="{00000000-0005-0000-0000-000078000000}"/>
    <cellStyle name="標準 109" xfId="130" xr:uid="{00000000-0005-0000-0000-000079000000}"/>
    <cellStyle name="標準 11" xfId="131" xr:uid="{00000000-0005-0000-0000-00007A000000}"/>
    <cellStyle name="標準 110" xfId="132" xr:uid="{00000000-0005-0000-0000-00007B000000}"/>
    <cellStyle name="標準 111" xfId="133" xr:uid="{00000000-0005-0000-0000-00007C000000}"/>
    <cellStyle name="標準 112" xfId="134" xr:uid="{00000000-0005-0000-0000-00007D000000}"/>
    <cellStyle name="標準 113" xfId="135" xr:uid="{00000000-0005-0000-0000-00007E000000}"/>
    <cellStyle name="標準 114" xfId="136" xr:uid="{00000000-0005-0000-0000-00007F000000}"/>
    <cellStyle name="標準 115" xfId="137" xr:uid="{00000000-0005-0000-0000-000080000000}"/>
    <cellStyle name="標準 116" xfId="138" xr:uid="{00000000-0005-0000-0000-000081000000}"/>
    <cellStyle name="標準 117" xfId="139" xr:uid="{00000000-0005-0000-0000-000082000000}"/>
    <cellStyle name="標準 118" xfId="140" xr:uid="{00000000-0005-0000-0000-000083000000}"/>
    <cellStyle name="標準 119" xfId="141" xr:uid="{00000000-0005-0000-0000-000084000000}"/>
    <cellStyle name="標準 12" xfId="142" xr:uid="{00000000-0005-0000-0000-000085000000}"/>
    <cellStyle name="標準 120" xfId="143" xr:uid="{00000000-0005-0000-0000-000086000000}"/>
    <cellStyle name="標準 121" xfId="144" xr:uid="{00000000-0005-0000-0000-000087000000}"/>
    <cellStyle name="標準 122" xfId="145" xr:uid="{00000000-0005-0000-0000-000088000000}"/>
    <cellStyle name="標準 123" xfId="146" xr:uid="{00000000-0005-0000-0000-000089000000}"/>
    <cellStyle name="標準 124" xfId="147" xr:uid="{00000000-0005-0000-0000-00008A000000}"/>
    <cellStyle name="標準 125" xfId="148" xr:uid="{00000000-0005-0000-0000-00008B000000}"/>
    <cellStyle name="標準 126" xfId="149" xr:uid="{00000000-0005-0000-0000-00008C000000}"/>
    <cellStyle name="標準 127" xfId="150" xr:uid="{00000000-0005-0000-0000-00008D000000}"/>
    <cellStyle name="標準 128" xfId="151" xr:uid="{00000000-0005-0000-0000-00008E000000}"/>
    <cellStyle name="標準 129" xfId="152" xr:uid="{00000000-0005-0000-0000-00008F000000}"/>
    <cellStyle name="標準 13" xfId="153" xr:uid="{00000000-0005-0000-0000-000090000000}"/>
    <cellStyle name="標準 130" xfId="154" xr:uid="{00000000-0005-0000-0000-000091000000}"/>
    <cellStyle name="標準 131" xfId="155" xr:uid="{00000000-0005-0000-0000-000092000000}"/>
    <cellStyle name="標準 131 2" xfId="156" xr:uid="{00000000-0005-0000-0000-000093000000}"/>
    <cellStyle name="標準 132" xfId="157" xr:uid="{00000000-0005-0000-0000-000094000000}"/>
    <cellStyle name="標準 132 2" xfId="158" xr:uid="{00000000-0005-0000-0000-000095000000}"/>
    <cellStyle name="標準 133" xfId="159" xr:uid="{00000000-0005-0000-0000-000096000000}"/>
    <cellStyle name="標準 133 2" xfId="160" xr:uid="{00000000-0005-0000-0000-000097000000}"/>
    <cellStyle name="標準 134" xfId="161" xr:uid="{00000000-0005-0000-0000-000098000000}"/>
    <cellStyle name="標準 134 2" xfId="162" xr:uid="{00000000-0005-0000-0000-000099000000}"/>
    <cellStyle name="標準 135" xfId="163" xr:uid="{00000000-0005-0000-0000-00009A000000}"/>
    <cellStyle name="標準 135 2" xfId="164" xr:uid="{00000000-0005-0000-0000-00009B000000}"/>
    <cellStyle name="標準 136" xfId="165" xr:uid="{00000000-0005-0000-0000-00009C000000}"/>
    <cellStyle name="標準 136 2" xfId="166" xr:uid="{00000000-0005-0000-0000-00009D000000}"/>
    <cellStyle name="標準 137" xfId="167" xr:uid="{00000000-0005-0000-0000-00009E000000}"/>
    <cellStyle name="標準 137 2" xfId="168" xr:uid="{00000000-0005-0000-0000-00009F000000}"/>
    <cellStyle name="標準 138" xfId="169" xr:uid="{00000000-0005-0000-0000-0000A0000000}"/>
    <cellStyle name="標準 138 2" xfId="170" xr:uid="{00000000-0005-0000-0000-0000A1000000}"/>
    <cellStyle name="標準 139" xfId="171" xr:uid="{00000000-0005-0000-0000-0000A2000000}"/>
    <cellStyle name="標準 139 2" xfId="172" xr:uid="{00000000-0005-0000-0000-0000A3000000}"/>
    <cellStyle name="標準 14" xfId="173" xr:uid="{00000000-0005-0000-0000-0000A4000000}"/>
    <cellStyle name="標準 140" xfId="174" xr:uid="{00000000-0005-0000-0000-0000A5000000}"/>
    <cellStyle name="標準 140 2" xfId="175" xr:uid="{00000000-0005-0000-0000-0000A6000000}"/>
    <cellStyle name="標準 141" xfId="176" xr:uid="{00000000-0005-0000-0000-0000A7000000}"/>
    <cellStyle name="標準 141 2" xfId="270" xr:uid="{48353784-B05D-40EA-9876-94D21941C0E1}"/>
    <cellStyle name="標準 142" xfId="268" xr:uid="{00000000-0005-0000-0000-0000A8000000}"/>
    <cellStyle name="標準 15" xfId="177" xr:uid="{00000000-0005-0000-0000-0000A9000000}"/>
    <cellStyle name="標準 16" xfId="178" xr:uid="{00000000-0005-0000-0000-0000AA000000}"/>
    <cellStyle name="標準 17" xfId="179" xr:uid="{00000000-0005-0000-0000-0000AB000000}"/>
    <cellStyle name="標準 18" xfId="180" xr:uid="{00000000-0005-0000-0000-0000AC000000}"/>
    <cellStyle name="標準 19" xfId="181" xr:uid="{00000000-0005-0000-0000-0000AD000000}"/>
    <cellStyle name="標準 2" xfId="1" xr:uid="{00000000-0005-0000-0000-0000AE000000}"/>
    <cellStyle name="標準 2 2" xfId="7" xr:uid="{00000000-0005-0000-0000-0000AF000000}"/>
    <cellStyle name="標準 2 2 2" xfId="182" xr:uid="{00000000-0005-0000-0000-0000B0000000}"/>
    <cellStyle name="標準 2 2 3" xfId="269" xr:uid="{00000000-0005-0000-0000-0000B1000000}"/>
    <cellStyle name="標準 2 3" xfId="30" xr:uid="{00000000-0005-0000-0000-0000B2000000}"/>
    <cellStyle name="標準 20" xfId="183" xr:uid="{00000000-0005-0000-0000-0000B3000000}"/>
    <cellStyle name="標準 21" xfId="184" xr:uid="{00000000-0005-0000-0000-0000B4000000}"/>
    <cellStyle name="標準 22" xfId="185" xr:uid="{00000000-0005-0000-0000-0000B5000000}"/>
    <cellStyle name="標準 23" xfId="186" xr:uid="{00000000-0005-0000-0000-0000B6000000}"/>
    <cellStyle name="標準 24" xfId="187" xr:uid="{00000000-0005-0000-0000-0000B7000000}"/>
    <cellStyle name="標準 25" xfId="188" xr:uid="{00000000-0005-0000-0000-0000B8000000}"/>
    <cellStyle name="標準 26" xfId="189" xr:uid="{00000000-0005-0000-0000-0000B9000000}"/>
    <cellStyle name="標準 27" xfId="190" xr:uid="{00000000-0005-0000-0000-0000BA000000}"/>
    <cellStyle name="標準 28" xfId="191" xr:uid="{00000000-0005-0000-0000-0000BB000000}"/>
    <cellStyle name="標準 29" xfId="192" xr:uid="{00000000-0005-0000-0000-0000BC000000}"/>
    <cellStyle name="標準 3" xfId="6" xr:uid="{00000000-0005-0000-0000-0000BD000000}"/>
    <cellStyle name="標準 3 2" xfId="21" xr:uid="{00000000-0005-0000-0000-0000BE000000}"/>
    <cellStyle name="標準 30" xfId="193" xr:uid="{00000000-0005-0000-0000-0000BF000000}"/>
    <cellStyle name="標準 31" xfId="194" xr:uid="{00000000-0005-0000-0000-0000C0000000}"/>
    <cellStyle name="標準 32" xfId="195" xr:uid="{00000000-0005-0000-0000-0000C1000000}"/>
    <cellStyle name="標準 33" xfId="196" xr:uid="{00000000-0005-0000-0000-0000C2000000}"/>
    <cellStyle name="標準 34" xfId="197" xr:uid="{00000000-0005-0000-0000-0000C3000000}"/>
    <cellStyle name="標準 35" xfId="198" xr:uid="{00000000-0005-0000-0000-0000C4000000}"/>
    <cellStyle name="標準 36" xfId="199" xr:uid="{00000000-0005-0000-0000-0000C5000000}"/>
    <cellStyle name="標準 37" xfId="200" xr:uid="{00000000-0005-0000-0000-0000C6000000}"/>
    <cellStyle name="標準 38" xfId="201" xr:uid="{00000000-0005-0000-0000-0000C7000000}"/>
    <cellStyle name="標準 39" xfId="202" xr:uid="{00000000-0005-0000-0000-0000C8000000}"/>
    <cellStyle name="標準 4" xfId="10" xr:uid="{00000000-0005-0000-0000-0000C9000000}"/>
    <cellStyle name="標準 4 2" xfId="203" xr:uid="{00000000-0005-0000-0000-0000CA000000}"/>
    <cellStyle name="標準 40" xfId="204" xr:uid="{00000000-0005-0000-0000-0000CB000000}"/>
    <cellStyle name="標準 41" xfId="205" xr:uid="{00000000-0005-0000-0000-0000CC000000}"/>
    <cellStyle name="標準 42" xfId="206" xr:uid="{00000000-0005-0000-0000-0000CD000000}"/>
    <cellStyle name="標準 43" xfId="207" xr:uid="{00000000-0005-0000-0000-0000CE000000}"/>
    <cellStyle name="標準 44" xfId="208" xr:uid="{00000000-0005-0000-0000-0000CF000000}"/>
    <cellStyle name="標準 45" xfId="209" xr:uid="{00000000-0005-0000-0000-0000D0000000}"/>
    <cellStyle name="標準 46" xfId="210" xr:uid="{00000000-0005-0000-0000-0000D1000000}"/>
    <cellStyle name="標準 47" xfId="211" xr:uid="{00000000-0005-0000-0000-0000D2000000}"/>
    <cellStyle name="標準 48" xfId="212" xr:uid="{00000000-0005-0000-0000-0000D3000000}"/>
    <cellStyle name="標準 49" xfId="213" xr:uid="{00000000-0005-0000-0000-0000D4000000}"/>
    <cellStyle name="標準 5" xfId="11" xr:uid="{00000000-0005-0000-0000-0000D5000000}"/>
    <cellStyle name="標準 50" xfId="214" xr:uid="{00000000-0005-0000-0000-0000D6000000}"/>
    <cellStyle name="標準 51" xfId="215" xr:uid="{00000000-0005-0000-0000-0000D7000000}"/>
    <cellStyle name="標準 52" xfId="216" xr:uid="{00000000-0005-0000-0000-0000D8000000}"/>
    <cellStyle name="標準 53" xfId="217" xr:uid="{00000000-0005-0000-0000-0000D9000000}"/>
    <cellStyle name="標準 54" xfId="218" xr:uid="{00000000-0005-0000-0000-0000DA000000}"/>
    <cellStyle name="標準 55" xfId="219" xr:uid="{00000000-0005-0000-0000-0000DB000000}"/>
    <cellStyle name="標準 56" xfId="220" xr:uid="{00000000-0005-0000-0000-0000DC000000}"/>
    <cellStyle name="標準 57" xfId="221" xr:uid="{00000000-0005-0000-0000-0000DD000000}"/>
    <cellStyle name="標準 58" xfId="222" xr:uid="{00000000-0005-0000-0000-0000DE000000}"/>
    <cellStyle name="標準 59" xfId="223" xr:uid="{00000000-0005-0000-0000-0000DF000000}"/>
    <cellStyle name="標準 6" xfId="19" xr:uid="{00000000-0005-0000-0000-0000E0000000}"/>
    <cellStyle name="標準 60" xfId="224" xr:uid="{00000000-0005-0000-0000-0000E1000000}"/>
    <cellStyle name="標準 61" xfId="225" xr:uid="{00000000-0005-0000-0000-0000E2000000}"/>
    <cellStyle name="標準 62" xfId="226" xr:uid="{00000000-0005-0000-0000-0000E3000000}"/>
    <cellStyle name="標準 63" xfId="227" xr:uid="{00000000-0005-0000-0000-0000E4000000}"/>
    <cellStyle name="標準 64" xfId="228" xr:uid="{00000000-0005-0000-0000-0000E5000000}"/>
    <cellStyle name="標準 65" xfId="229" xr:uid="{00000000-0005-0000-0000-0000E6000000}"/>
    <cellStyle name="標準 66" xfId="230" xr:uid="{00000000-0005-0000-0000-0000E7000000}"/>
    <cellStyle name="標準 67" xfId="231" xr:uid="{00000000-0005-0000-0000-0000E8000000}"/>
    <cellStyle name="標準 68" xfId="232" xr:uid="{00000000-0005-0000-0000-0000E9000000}"/>
    <cellStyle name="標準 69" xfId="233" xr:uid="{00000000-0005-0000-0000-0000EA000000}"/>
    <cellStyle name="標準 7" xfId="20" xr:uid="{00000000-0005-0000-0000-0000EB000000}"/>
    <cellStyle name="標準 70" xfId="234" xr:uid="{00000000-0005-0000-0000-0000EC000000}"/>
    <cellStyle name="標準 71" xfId="235" xr:uid="{00000000-0005-0000-0000-0000ED000000}"/>
    <cellStyle name="標準 72" xfId="236" xr:uid="{00000000-0005-0000-0000-0000EE000000}"/>
    <cellStyle name="標準 73" xfId="237" xr:uid="{00000000-0005-0000-0000-0000EF000000}"/>
    <cellStyle name="標準 74" xfId="238" xr:uid="{00000000-0005-0000-0000-0000F0000000}"/>
    <cellStyle name="標準 75" xfId="239" xr:uid="{00000000-0005-0000-0000-0000F1000000}"/>
    <cellStyle name="標準 76" xfId="240" xr:uid="{00000000-0005-0000-0000-0000F2000000}"/>
    <cellStyle name="標準 77" xfId="241" xr:uid="{00000000-0005-0000-0000-0000F3000000}"/>
    <cellStyle name="標準 78" xfId="242" xr:uid="{00000000-0005-0000-0000-0000F4000000}"/>
    <cellStyle name="標準 79" xfId="243" xr:uid="{00000000-0005-0000-0000-0000F5000000}"/>
    <cellStyle name="標準 8" xfId="244" xr:uid="{00000000-0005-0000-0000-0000F6000000}"/>
    <cellStyle name="標準 80" xfId="245" xr:uid="{00000000-0005-0000-0000-0000F7000000}"/>
    <cellStyle name="標準 81" xfId="246" xr:uid="{00000000-0005-0000-0000-0000F8000000}"/>
    <cellStyle name="標準 82" xfId="247" xr:uid="{00000000-0005-0000-0000-0000F9000000}"/>
    <cellStyle name="標準 83" xfId="248" xr:uid="{00000000-0005-0000-0000-0000FA000000}"/>
    <cellStyle name="標準 84" xfId="249" xr:uid="{00000000-0005-0000-0000-0000FB000000}"/>
    <cellStyle name="標準 85" xfId="250" xr:uid="{00000000-0005-0000-0000-0000FC000000}"/>
    <cellStyle name="標準 86" xfId="251" xr:uid="{00000000-0005-0000-0000-0000FD000000}"/>
    <cellStyle name="標準 87" xfId="252" xr:uid="{00000000-0005-0000-0000-0000FE000000}"/>
    <cellStyle name="標準 88" xfId="253" xr:uid="{00000000-0005-0000-0000-0000FF000000}"/>
    <cellStyle name="標準 89" xfId="254" xr:uid="{00000000-0005-0000-0000-000000010000}"/>
    <cellStyle name="標準 9" xfId="255" xr:uid="{00000000-0005-0000-0000-000001010000}"/>
    <cellStyle name="標準 90" xfId="256" xr:uid="{00000000-0005-0000-0000-000002010000}"/>
    <cellStyle name="標準 91" xfId="257" xr:uid="{00000000-0005-0000-0000-000003010000}"/>
    <cellStyle name="標準 92" xfId="258" xr:uid="{00000000-0005-0000-0000-000004010000}"/>
    <cellStyle name="標準 93" xfId="259" xr:uid="{00000000-0005-0000-0000-000005010000}"/>
    <cellStyle name="標準 94" xfId="260" xr:uid="{00000000-0005-0000-0000-000006010000}"/>
    <cellStyle name="標準 95" xfId="261" xr:uid="{00000000-0005-0000-0000-000007010000}"/>
    <cellStyle name="標準 96" xfId="262" xr:uid="{00000000-0005-0000-0000-000008010000}"/>
    <cellStyle name="標準 97" xfId="263" xr:uid="{00000000-0005-0000-0000-000009010000}"/>
    <cellStyle name="標準 98" xfId="264" xr:uid="{00000000-0005-0000-0000-00000A010000}"/>
    <cellStyle name="標準 99" xfId="265" xr:uid="{00000000-0005-0000-0000-00000B010000}"/>
    <cellStyle name="標準_4-13.  産業別、男女別常用労働者数及びパートタイム労働者比率（埼玉県）" xfId="271" xr:uid="{307BEAD3-D850-4ADC-AC96-7ACB004DCC0E}"/>
    <cellStyle name="標準_4-16.従業上の地位別雇用形態別男女別有業者数（推計）" xfId="273" xr:uid="{616D820E-7B6F-419E-AEEF-B056BDA42BCC}"/>
    <cellStyle name="標準_4-26.　（1）住宅の所有関係等の住宅数" xfId="274" xr:uid="{91AD55E6-2356-49D4-82BD-FCB686CA9B6A}"/>
    <cellStyle name="標準_新規 若年者等就職支援相談状況" xfId="272" xr:uid="{9031613B-C834-42B6-A778-02B57AFA3276}"/>
    <cellStyle name="良い 2" xfId="266" xr:uid="{00000000-0005-0000-0000-00000C010000}"/>
    <cellStyle name="良い 3" xfId="267" xr:uid="{00000000-0005-0000-0000-00000D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D9AA5-49C3-4B91-A7BA-C68A62BBDDF7}">
  <dimension ref="A1:A34"/>
  <sheetViews>
    <sheetView tabSelected="1" zoomScale="115" zoomScaleNormal="115" workbookViewId="0"/>
  </sheetViews>
  <sheetFormatPr defaultRowHeight="13.2" x14ac:dyDescent="0.2"/>
  <sheetData>
    <row r="1" spans="1:1" x14ac:dyDescent="0.2">
      <c r="A1" t="s">
        <v>762</v>
      </c>
    </row>
    <row r="2" spans="1:1" x14ac:dyDescent="0.2">
      <c r="A2" s="546" t="s">
        <v>764</v>
      </c>
    </row>
    <row r="3" spans="1:1" x14ac:dyDescent="0.2">
      <c r="A3" s="546" t="s">
        <v>765</v>
      </c>
    </row>
    <row r="4" spans="1:1" x14ac:dyDescent="0.2">
      <c r="A4" s="546" t="s">
        <v>766</v>
      </c>
    </row>
    <row r="5" spans="1:1" x14ac:dyDescent="0.2">
      <c r="A5" s="546" t="s">
        <v>767</v>
      </c>
    </row>
    <row r="6" spans="1:1" x14ac:dyDescent="0.2">
      <c r="A6" s="546" t="s">
        <v>768</v>
      </c>
    </row>
    <row r="7" spans="1:1" x14ac:dyDescent="0.2">
      <c r="A7" s="546" t="s">
        <v>769</v>
      </c>
    </row>
    <row r="8" spans="1:1" x14ac:dyDescent="0.2">
      <c r="A8" s="546" t="s">
        <v>770</v>
      </c>
    </row>
    <row r="9" spans="1:1" x14ac:dyDescent="0.2">
      <c r="A9" s="546" t="s">
        <v>771</v>
      </c>
    </row>
    <row r="10" spans="1:1" x14ac:dyDescent="0.2">
      <c r="A10" s="546" t="s">
        <v>772</v>
      </c>
    </row>
    <row r="11" spans="1:1" x14ac:dyDescent="0.2">
      <c r="A11" s="546" t="s">
        <v>773</v>
      </c>
    </row>
    <row r="12" spans="1:1" x14ac:dyDescent="0.2">
      <c r="A12" s="546" t="s">
        <v>774</v>
      </c>
    </row>
    <row r="13" spans="1:1" x14ac:dyDescent="0.2">
      <c r="A13" s="546" t="s">
        <v>775</v>
      </c>
    </row>
    <row r="14" spans="1:1" x14ac:dyDescent="0.2">
      <c r="A14" s="546" t="s">
        <v>776</v>
      </c>
    </row>
    <row r="15" spans="1:1" x14ac:dyDescent="0.2">
      <c r="A15" s="546" t="s">
        <v>777</v>
      </c>
    </row>
    <row r="16" spans="1:1" x14ac:dyDescent="0.2">
      <c r="A16" s="546" t="s">
        <v>778</v>
      </c>
    </row>
    <row r="17" spans="1:1" x14ac:dyDescent="0.2">
      <c r="A17" s="546" t="s">
        <v>779</v>
      </c>
    </row>
    <row r="18" spans="1:1" x14ac:dyDescent="0.2">
      <c r="A18" s="546" t="s">
        <v>780</v>
      </c>
    </row>
    <row r="19" spans="1:1" x14ac:dyDescent="0.2">
      <c r="A19" s="546" t="s">
        <v>781</v>
      </c>
    </row>
    <row r="20" spans="1:1" x14ac:dyDescent="0.2">
      <c r="A20" s="546" t="s">
        <v>782</v>
      </c>
    </row>
    <row r="21" spans="1:1" x14ac:dyDescent="0.2">
      <c r="A21" s="546" t="s">
        <v>783</v>
      </c>
    </row>
    <row r="22" spans="1:1" x14ac:dyDescent="0.2">
      <c r="A22" s="546" t="s">
        <v>784</v>
      </c>
    </row>
    <row r="23" spans="1:1" x14ac:dyDescent="0.2">
      <c r="A23" s="546" t="s">
        <v>785</v>
      </c>
    </row>
    <row r="24" spans="1:1" x14ac:dyDescent="0.2">
      <c r="A24" s="546" t="s">
        <v>786</v>
      </c>
    </row>
    <row r="25" spans="1:1" x14ac:dyDescent="0.2">
      <c r="A25" s="546" t="s">
        <v>787</v>
      </c>
    </row>
    <row r="26" spans="1:1" x14ac:dyDescent="0.2">
      <c r="A26" s="546" t="s">
        <v>788</v>
      </c>
    </row>
    <row r="27" spans="1:1" x14ac:dyDescent="0.2">
      <c r="A27" s="546" t="s">
        <v>789</v>
      </c>
    </row>
    <row r="28" spans="1:1" x14ac:dyDescent="0.2">
      <c r="A28" s="546" t="s">
        <v>790</v>
      </c>
    </row>
    <row r="29" spans="1:1" x14ac:dyDescent="0.2">
      <c r="A29" s="546" t="s">
        <v>791</v>
      </c>
    </row>
    <row r="30" spans="1:1" x14ac:dyDescent="0.2">
      <c r="A30" s="546" t="s">
        <v>792</v>
      </c>
    </row>
    <row r="31" spans="1:1" x14ac:dyDescent="0.2">
      <c r="A31" s="546" t="s">
        <v>793</v>
      </c>
    </row>
    <row r="32" spans="1:1" x14ac:dyDescent="0.2">
      <c r="A32" s="546" t="s">
        <v>794</v>
      </c>
    </row>
    <row r="33" spans="1:1" x14ac:dyDescent="0.2">
      <c r="A33" s="546" t="s">
        <v>795</v>
      </c>
    </row>
    <row r="34" spans="1:1" x14ac:dyDescent="0.2">
      <c r="A34" s="546" t="s">
        <v>796</v>
      </c>
    </row>
  </sheetData>
  <phoneticPr fontId="2"/>
  <hyperlinks>
    <hyperlink ref="A2" location="'4-1'!A1" display="4-1. 消費者物価指数の推移（さいたま市・全国）" xr:uid="{5A7CC5DB-63D6-48BD-94E4-98C7E4FA16D1}"/>
    <hyperlink ref="A3" location="'4-2'!A1" display="4-2. 消費生活相談内容別件数" xr:uid="{2B138280-E3D4-48FB-AA8D-44571D093BE2}"/>
    <hyperlink ref="A4" location="'4-3'!A1" display="4-3. 消費生活相談種類別件数" xr:uid="{E9F7E89D-10AC-49B3-9B96-AC40A79130DD}"/>
    <hyperlink ref="A5" location="'4-4'!A1" display="4-4. １世帯当たり年平均１か月間の消費支出（さいたま市・総世帯）" xr:uid="{5E8BCA55-9234-4AB7-960E-703D1D38D5E1}"/>
    <hyperlink ref="A6" location="'4-5'!A1" display="4-5. レギュラーガソリン価格の推移" xr:uid="{7C9F812F-A743-42F8-9BA2-8E8111566AA0}"/>
    <hyperlink ref="A7" location="'4-6'!A1" display="4-6. 内職相談状況" xr:uid="{DD1DB946-07C5-4314-993D-2ACD792DB9B1}"/>
    <hyperlink ref="A8" location="'4-7(1)'!A1" display="4-7. 計量法関係検査件数　（1）はかり検査の状況" xr:uid="{BC839809-1CD1-4E84-B4BF-54897FD301E5}"/>
    <hyperlink ref="A9" location="'4-7(2)'!A1" display="4-7. 計量法関係検査件数　（2）立入検査の状況" xr:uid="{2998CA5E-7DB8-491A-8675-FFADD8E6078C}"/>
    <hyperlink ref="A10" location="'4-8'!A1" display="4-8. 産業別常用労働者１人平均月間現金給与額（埼玉県）　（事業所規模5人以上）" xr:uid="{9EBF4CC5-7A72-4FDC-956C-525527DEAA73}"/>
    <hyperlink ref="A11" location="'4-9'!A1" display="4-9. 産業別常用労働者１人平均月間総実労働時間数（埼玉県）　（事業所規模5人以上）" xr:uid="{76244AE7-DFF6-4E98-8DDF-8EC7E0690039}"/>
    <hyperlink ref="A12" location="'4-10'!A1" display="4-10. 産業別１人平均月間現金給与額（埼玉県）　（令和4年平均、事業所規模5人以上）" xr:uid="{85ED187E-034E-4AED-B6CF-946D7282EA64}"/>
    <hyperlink ref="A13" location="'4-11'!A1" display="4-11. 産業別男女別常用労働者数及びパートタイム労働者比率（埼玉県）　（令和4年平均、事業所規模5人以上）" xr:uid="{E0506328-C270-4B28-AF34-57A758647BB6}"/>
    <hyperlink ref="A14" location="'4-12'!A1" display="4-12. 労働関係相談件数" xr:uid="{4E54C0DA-A301-432E-B7A6-8A6BF96590D1}"/>
    <hyperlink ref="A15" location="'4-13'!A1" display="4-13. パート相談状況" xr:uid="{BB4D22CD-BE05-4C86-8316-A2CEF6C09505}"/>
    <hyperlink ref="A16" location="'4-14'!A1" display="4-14. 若年者等就職支援相談状況" xr:uid="{61A7E825-E17F-4A4A-9CD0-42FCCA0CDD24}"/>
    <hyperlink ref="A17" location="'4-15'!A1" display="4-15. 従業上の地位別雇用形態別男女別有業者数（推計）" xr:uid="{6068F89C-3BE1-4E41-A8C0-12E945236060}"/>
    <hyperlink ref="A18" location="'4-16'!A1" display="4-16. 所得階層別男女別有業者数（推計）" xr:uid="{CEB8D7C4-C706-43D8-B503-1F365D1A5E30}"/>
    <hyperlink ref="A19" location="'4-17'!A1" display="4-17. 市内総生産" xr:uid="{22A9C018-21E9-43D5-BC7B-2C249879E449}"/>
    <hyperlink ref="A20" location="'4-18'!A1" display="4-18. 市民所得の分配" xr:uid="{7724807F-4244-4C28-BC0C-D63DB4798F35}"/>
    <hyperlink ref="A21" location="'4-19'!A1" display="4-19. 市営住宅の状況" xr:uid="{7BA8F50A-BA0C-40D9-B7B4-D143FC56C019}"/>
    <hyperlink ref="A22" location="'4-20'!A1" display="4-20. 住宅の所有関係別状況" xr:uid="{1AAF521B-4AD1-4A71-8C58-FDBD4BC0CDA1}"/>
    <hyperlink ref="A23" location="'4-21'!A1" display="4-21. 世帯人員別世帯数" xr:uid="{A59B6722-BF76-48B0-AFC8-EBFD23172B74}"/>
    <hyperlink ref="A24" location="'4-22'!A1" display="4-22. 居住世帯の有無別住宅数" xr:uid="{8EF5EB92-C6F7-4798-8D1B-CE93E3EDF45A}"/>
    <hyperlink ref="A25" location="'4-23'!A1" display="4-23. 住宅の種類・構造・建築の時期別住宅数" xr:uid="{2B137645-9C61-47AD-982E-B0E306D41443}"/>
    <hyperlink ref="A26" location="'4-24(1)'!A1" display="4-24. 住宅の所有関係等の住宅数　（1）住宅の所有関係・建て方・階数別専用住宅数" xr:uid="{0E714055-8CD8-4B2D-B78A-BC1A377E2314}"/>
    <hyperlink ref="A27" location="'4-24(2)'!A1" display="4-24. 住宅の所有関係等の住宅数　（2）住宅の所有関係・別世帯の子の居住地別高齢者世帯数" xr:uid="{63873C0E-8142-4541-BF19-BF6A52AA2573}"/>
    <hyperlink ref="A28" location="'4-25'!A1" display="4-25. 土地の標準価格" xr:uid="{BD0C7AA4-1C95-4CF8-A6FB-A2AA42A07065}"/>
    <hyperlink ref="A29" location="'4-26'!A1" display="4-26. 「市長への手紙等市民の声」関係担当部課所別・種別件数" xr:uid="{ABD37140-6D66-4B8D-8DCE-7C0D4322C45A}"/>
    <hyperlink ref="A30" location="'4-27'!A1" display="4-27. 各種相談件数" xr:uid="{948FF0DF-93AA-4703-BEBC-C30905F9CCDB}"/>
    <hyperlink ref="A31" location="'4-28'!A1" display="4-28. 市民相談、法律相談の状況" xr:uid="{8D116C81-E0CD-430C-9176-F330428D59D0}"/>
    <hyperlink ref="A32" location="'4-29'!A1" display="4-29. 種類別届出件数" xr:uid="{FD0BADD1-F616-49BA-882B-32E18E5A7A37}"/>
    <hyperlink ref="A33" location="'4-30'!A1" display="4-30. 市内見学バスツアー実施回数及び参加人数" xr:uid="{A45B704A-89DD-453F-9AD3-D60D54956344}"/>
    <hyperlink ref="A34" location="'4-31'!A1" display="4-31. 広報刊行物等発行状況" xr:uid="{70BEE33C-8B03-43EC-BFFF-40A26C044C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F9E45-DDC2-448B-83D6-159B2F983966}">
  <sheetPr codeName="Sheet1"/>
  <dimension ref="A1:L30"/>
  <sheetViews>
    <sheetView zoomScale="110" zoomScaleNormal="110" workbookViewId="0"/>
  </sheetViews>
  <sheetFormatPr defaultColWidth="8.77734375" defaultRowHeight="15" customHeight="1" x14ac:dyDescent="0.15"/>
  <cols>
    <col min="1" max="1" width="8.77734375" style="2" customWidth="1"/>
    <col min="2" max="2" width="7.44140625" style="2" customWidth="1"/>
    <col min="3" max="12" width="7" style="2" customWidth="1"/>
    <col min="13" max="16384" width="8.77734375" style="2"/>
  </cols>
  <sheetData>
    <row r="1" spans="1:12" s="544" customFormat="1" ht="15" customHeight="1" x14ac:dyDescent="0.2">
      <c r="A1" s="545" t="s">
        <v>763</v>
      </c>
    </row>
    <row r="2" spans="1:12" s="544" customFormat="1" ht="15" customHeight="1" x14ac:dyDescent="0.2"/>
    <row r="3" spans="1:12" ht="15" customHeight="1" x14ac:dyDescent="0.15">
      <c r="A3" s="1" t="s">
        <v>0</v>
      </c>
    </row>
    <row r="4" spans="1:12" s="4" customFormat="1" ht="15" customHeight="1" x14ac:dyDescent="0.15">
      <c r="A4" s="3" t="s">
        <v>1</v>
      </c>
      <c r="L4" s="5" t="s">
        <v>2</v>
      </c>
    </row>
    <row r="5" spans="1:12" s="14" customFormat="1" ht="30" customHeight="1" x14ac:dyDescent="0.2">
      <c r="A5" s="6" t="s">
        <v>3</v>
      </c>
      <c r="B5" s="7" t="s">
        <v>4</v>
      </c>
      <c r="C5" s="8" t="s">
        <v>5</v>
      </c>
      <c r="D5" s="8" t="s">
        <v>6</v>
      </c>
      <c r="E5" s="8" t="s">
        <v>7</v>
      </c>
      <c r="F5" s="9" t="s">
        <v>8</v>
      </c>
      <c r="G5" s="10" t="s">
        <v>9</v>
      </c>
      <c r="H5" s="11" t="s">
        <v>10</v>
      </c>
      <c r="I5" s="8" t="s">
        <v>11</v>
      </c>
      <c r="J5" s="8" t="s">
        <v>12</v>
      </c>
      <c r="K5" s="12" t="s">
        <v>13</v>
      </c>
      <c r="L5" s="13" t="s">
        <v>14</v>
      </c>
    </row>
    <row r="6" spans="1:12" s="14" customFormat="1" ht="15" customHeight="1" x14ac:dyDescent="0.2">
      <c r="A6" s="15"/>
      <c r="B6" s="16" t="s">
        <v>15</v>
      </c>
      <c r="D6" s="17"/>
      <c r="E6" s="17"/>
      <c r="F6" s="18"/>
      <c r="G6" s="18"/>
      <c r="H6" s="17"/>
      <c r="I6" s="17"/>
      <c r="J6" s="17"/>
      <c r="K6" s="17"/>
      <c r="L6" s="17"/>
    </row>
    <row r="7" spans="1:12" s="22" customFormat="1" ht="15" customHeight="1" x14ac:dyDescent="0.2">
      <c r="A7" s="19" t="s">
        <v>16</v>
      </c>
      <c r="B7" s="20">
        <v>98.8</v>
      </c>
      <c r="C7" s="21">
        <v>94.6</v>
      </c>
      <c r="D7" s="21">
        <v>99.9</v>
      </c>
      <c r="E7" s="21">
        <v>103.3</v>
      </c>
      <c r="F7" s="21">
        <v>97.3</v>
      </c>
      <c r="G7" s="21">
        <v>103.1</v>
      </c>
      <c r="H7" s="21">
        <v>95.2</v>
      </c>
      <c r="I7" s="21">
        <v>102</v>
      </c>
      <c r="J7" s="21">
        <v>111.5</v>
      </c>
      <c r="K7" s="21">
        <v>97.6</v>
      </c>
      <c r="L7" s="21">
        <v>97.5</v>
      </c>
    </row>
    <row r="8" spans="1:12" s="22" customFormat="1" ht="15" customHeight="1" x14ac:dyDescent="0.2">
      <c r="A8" s="19">
        <v>28</v>
      </c>
      <c r="B8" s="20">
        <v>98.5</v>
      </c>
      <c r="C8" s="21">
        <v>96.2</v>
      </c>
      <c r="D8" s="21">
        <v>99.7</v>
      </c>
      <c r="E8" s="21">
        <v>94</v>
      </c>
      <c r="F8" s="21">
        <v>97.4</v>
      </c>
      <c r="G8" s="21">
        <v>102.7</v>
      </c>
      <c r="H8" s="21">
        <v>96.4</v>
      </c>
      <c r="I8" s="21">
        <v>100</v>
      </c>
      <c r="J8" s="21">
        <v>113</v>
      </c>
      <c r="K8" s="21">
        <v>98.6</v>
      </c>
      <c r="L8" s="21">
        <v>98.1</v>
      </c>
    </row>
    <row r="9" spans="1:12" s="22" customFormat="1" ht="15" customHeight="1" x14ac:dyDescent="0.2">
      <c r="A9" s="19">
        <v>29</v>
      </c>
      <c r="B9" s="20">
        <v>98.8</v>
      </c>
      <c r="C9" s="21">
        <v>97.1</v>
      </c>
      <c r="D9" s="21">
        <v>99.8</v>
      </c>
      <c r="E9" s="21">
        <v>95.8</v>
      </c>
      <c r="F9" s="21">
        <v>96.2</v>
      </c>
      <c r="G9" s="21">
        <v>101.9</v>
      </c>
      <c r="H9" s="21">
        <v>97.2</v>
      </c>
      <c r="I9" s="21">
        <v>99.5</v>
      </c>
      <c r="J9" s="21">
        <v>113.2</v>
      </c>
      <c r="K9" s="21">
        <v>98.8</v>
      </c>
      <c r="L9" s="21">
        <v>98.3</v>
      </c>
    </row>
    <row r="10" spans="1:12" s="22" customFormat="1" ht="15" customHeight="1" x14ac:dyDescent="0.2">
      <c r="A10" s="19">
        <v>30</v>
      </c>
      <c r="B10" s="21">
        <v>99.7</v>
      </c>
      <c r="C10" s="21">
        <v>98.6</v>
      </c>
      <c r="D10" s="21">
        <v>99.7</v>
      </c>
      <c r="E10" s="21">
        <v>99.6</v>
      </c>
      <c r="F10" s="21">
        <v>95.5</v>
      </c>
      <c r="G10" s="21">
        <v>100.9</v>
      </c>
      <c r="H10" s="21">
        <v>98.9</v>
      </c>
      <c r="I10" s="21">
        <v>100.4</v>
      </c>
      <c r="J10" s="21">
        <v>113.7</v>
      </c>
      <c r="K10" s="21">
        <v>99.7</v>
      </c>
      <c r="L10" s="21">
        <v>98.8</v>
      </c>
    </row>
    <row r="11" spans="1:12" s="22" customFormat="1" ht="15" customHeight="1" x14ac:dyDescent="0.2">
      <c r="A11" s="19" t="s">
        <v>17</v>
      </c>
      <c r="B11" s="21">
        <v>100.2</v>
      </c>
      <c r="C11" s="21">
        <v>99.1</v>
      </c>
      <c r="D11" s="21">
        <v>99.8</v>
      </c>
      <c r="E11" s="21">
        <v>102.6</v>
      </c>
      <c r="F11" s="21">
        <v>97.8</v>
      </c>
      <c r="G11" s="21">
        <v>100.9</v>
      </c>
      <c r="H11" s="21">
        <v>99.5</v>
      </c>
      <c r="I11" s="21">
        <v>99.8</v>
      </c>
      <c r="J11" s="21">
        <v>110.8</v>
      </c>
      <c r="K11" s="21">
        <v>101</v>
      </c>
      <c r="L11" s="21">
        <v>100.1</v>
      </c>
    </row>
    <row r="12" spans="1:12" s="23" customFormat="1" ht="15" customHeight="1" x14ac:dyDescent="0.2">
      <c r="A12" s="19">
        <v>2</v>
      </c>
      <c r="B12" s="21">
        <v>100</v>
      </c>
      <c r="C12" s="21">
        <v>100</v>
      </c>
      <c r="D12" s="21">
        <v>100</v>
      </c>
      <c r="E12" s="21">
        <v>100</v>
      </c>
      <c r="F12" s="21">
        <v>100</v>
      </c>
      <c r="G12" s="21">
        <v>100</v>
      </c>
      <c r="H12" s="21">
        <v>100</v>
      </c>
      <c r="I12" s="21">
        <v>100</v>
      </c>
      <c r="J12" s="21">
        <v>100</v>
      </c>
      <c r="K12" s="21">
        <v>100</v>
      </c>
      <c r="L12" s="21">
        <v>100</v>
      </c>
    </row>
    <row r="13" spans="1:12" ht="15" customHeight="1" x14ac:dyDescent="0.15">
      <c r="A13" s="19">
        <v>3</v>
      </c>
      <c r="B13" s="21">
        <v>99.5</v>
      </c>
      <c r="C13" s="21">
        <v>99.8</v>
      </c>
      <c r="D13" s="21">
        <v>100.3</v>
      </c>
      <c r="E13" s="21">
        <v>99.4</v>
      </c>
      <c r="F13" s="21">
        <v>101.6</v>
      </c>
      <c r="G13" s="21">
        <v>99.7</v>
      </c>
      <c r="H13" s="21">
        <v>99.5</v>
      </c>
      <c r="I13" s="21">
        <v>95.3</v>
      </c>
      <c r="J13" s="21">
        <v>100</v>
      </c>
      <c r="K13" s="21">
        <v>101.3</v>
      </c>
      <c r="L13" s="21">
        <v>100.2</v>
      </c>
    </row>
    <row r="14" spans="1:12" ht="15" customHeight="1" x14ac:dyDescent="0.15">
      <c r="A14" s="19">
        <v>4</v>
      </c>
      <c r="B14" s="21">
        <v>101.8</v>
      </c>
      <c r="C14" s="21">
        <v>103.7</v>
      </c>
      <c r="D14" s="21">
        <v>100.3</v>
      </c>
      <c r="E14" s="21">
        <v>117.6</v>
      </c>
      <c r="F14" s="21">
        <v>106</v>
      </c>
      <c r="G14" s="21">
        <v>101.5</v>
      </c>
      <c r="H14" s="21">
        <v>98.9</v>
      </c>
      <c r="I14" s="21">
        <v>95.4</v>
      </c>
      <c r="J14" s="21">
        <v>100.8</v>
      </c>
      <c r="K14" s="21">
        <v>102.1</v>
      </c>
      <c r="L14" s="21">
        <v>101</v>
      </c>
    </row>
    <row r="15" spans="1:12" ht="15" customHeight="1" x14ac:dyDescent="0.15">
      <c r="A15" s="19">
        <v>5</v>
      </c>
      <c r="B15" s="20">
        <v>104.9</v>
      </c>
      <c r="C15" s="21">
        <v>111.7</v>
      </c>
      <c r="D15" s="21">
        <v>101.5</v>
      </c>
      <c r="E15" s="21">
        <v>109.5</v>
      </c>
      <c r="F15" s="21">
        <v>113.5</v>
      </c>
      <c r="G15" s="21">
        <v>103.6</v>
      </c>
      <c r="H15" s="21">
        <v>100.2</v>
      </c>
      <c r="I15" s="21">
        <v>98.1</v>
      </c>
      <c r="J15" s="21">
        <v>102.1</v>
      </c>
      <c r="K15" s="21">
        <v>106.6</v>
      </c>
      <c r="L15" s="21">
        <v>102.9</v>
      </c>
    </row>
    <row r="16" spans="1:12" ht="15" customHeight="1" x14ac:dyDescent="0.15">
      <c r="A16" s="19">
        <v>6</v>
      </c>
      <c r="B16" s="20">
        <v>107.5</v>
      </c>
      <c r="C16" s="21">
        <v>116.1</v>
      </c>
      <c r="D16" s="21">
        <v>101.7</v>
      </c>
      <c r="E16" s="21">
        <v>112.2</v>
      </c>
      <c r="F16" s="21">
        <v>116.4</v>
      </c>
      <c r="G16" s="21">
        <v>104.7</v>
      </c>
      <c r="H16" s="21">
        <v>102.7</v>
      </c>
      <c r="I16" s="21">
        <v>99.4</v>
      </c>
      <c r="J16" s="21">
        <v>103.9</v>
      </c>
      <c r="K16" s="21">
        <v>114.3</v>
      </c>
      <c r="L16" s="21">
        <v>103.8</v>
      </c>
    </row>
    <row r="17" spans="1:12" ht="15" customHeight="1" x14ac:dyDescent="0.15">
      <c r="A17" s="24"/>
      <c r="B17" s="25" t="s">
        <v>18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</row>
    <row r="18" spans="1:12" ht="15" customHeight="1" x14ac:dyDescent="0.15">
      <c r="A18" s="19" t="str">
        <f t="shared" ref="A18:A25" si="0">A7</f>
        <v>平成27</v>
      </c>
      <c r="B18" s="21">
        <v>98.2</v>
      </c>
      <c r="C18" s="21">
        <v>94.6</v>
      </c>
      <c r="D18" s="21">
        <v>99.6</v>
      </c>
      <c r="E18" s="21">
        <v>101.2</v>
      </c>
      <c r="F18" s="21">
        <v>97.6</v>
      </c>
      <c r="G18" s="21">
        <v>96.4</v>
      </c>
      <c r="H18" s="21">
        <v>95.8</v>
      </c>
      <c r="I18" s="21">
        <v>101.2</v>
      </c>
      <c r="J18" s="21">
        <v>107.3</v>
      </c>
      <c r="K18" s="21">
        <v>97</v>
      </c>
      <c r="L18" s="21">
        <v>100.7</v>
      </c>
    </row>
    <row r="19" spans="1:12" ht="15" customHeight="1" x14ac:dyDescent="0.15">
      <c r="A19" s="19">
        <f t="shared" si="0"/>
        <v>28</v>
      </c>
      <c r="B19" s="21">
        <v>98.1</v>
      </c>
      <c r="C19" s="21">
        <v>96.2</v>
      </c>
      <c r="D19" s="21">
        <v>99.5</v>
      </c>
      <c r="E19" s="21">
        <v>93.9</v>
      </c>
      <c r="F19" s="21">
        <v>97.2</v>
      </c>
      <c r="G19" s="21">
        <v>98.1</v>
      </c>
      <c r="H19" s="21">
        <v>96.7</v>
      </c>
      <c r="I19" s="21">
        <v>99.3</v>
      </c>
      <c r="J19" s="21">
        <v>108.9</v>
      </c>
      <c r="K19" s="21">
        <v>97.9</v>
      </c>
      <c r="L19" s="21">
        <v>101.4</v>
      </c>
    </row>
    <row r="20" spans="1:12" ht="15" customHeight="1" x14ac:dyDescent="0.15">
      <c r="A20" s="19">
        <f t="shared" si="0"/>
        <v>29</v>
      </c>
      <c r="B20" s="21">
        <v>98.6</v>
      </c>
      <c r="C20" s="21">
        <v>96.8</v>
      </c>
      <c r="D20" s="21">
        <v>99.3</v>
      </c>
      <c r="E20" s="21">
        <v>96.4</v>
      </c>
      <c r="F20" s="21">
        <v>96.7</v>
      </c>
      <c r="G20" s="21">
        <v>98.3</v>
      </c>
      <c r="H20" s="21">
        <v>97.5</v>
      </c>
      <c r="I20" s="21">
        <v>99.5</v>
      </c>
      <c r="J20" s="21">
        <v>109.6</v>
      </c>
      <c r="K20" s="21">
        <v>98.3</v>
      </c>
      <c r="L20" s="21">
        <v>101.7</v>
      </c>
    </row>
    <row r="21" spans="1:12" ht="15" customHeight="1" x14ac:dyDescent="0.15">
      <c r="A21" s="19">
        <f t="shared" si="0"/>
        <v>30</v>
      </c>
      <c r="B21" s="21">
        <v>99.5</v>
      </c>
      <c r="C21" s="21">
        <v>98.2</v>
      </c>
      <c r="D21" s="21">
        <v>99.2</v>
      </c>
      <c r="E21" s="21">
        <v>100.2</v>
      </c>
      <c r="F21" s="21">
        <v>95.7</v>
      </c>
      <c r="G21" s="21">
        <v>98.5</v>
      </c>
      <c r="H21" s="21">
        <v>99</v>
      </c>
      <c r="I21" s="21">
        <v>100.9</v>
      </c>
      <c r="J21" s="21">
        <v>110.1</v>
      </c>
      <c r="K21" s="21">
        <v>99</v>
      </c>
      <c r="L21" s="21">
        <v>102.1</v>
      </c>
    </row>
    <row r="22" spans="1:12" ht="15" customHeight="1" x14ac:dyDescent="0.15">
      <c r="A22" s="19" t="str">
        <f t="shared" si="0"/>
        <v>令和元</v>
      </c>
      <c r="B22" s="27">
        <v>100</v>
      </c>
      <c r="C22" s="21">
        <v>98.7</v>
      </c>
      <c r="D22" s="21">
        <v>99.4</v>
      </c>
      <c r="E22" s="21">
        <v>102.5</v>
      </c>
      <c r="F22" s="21">
        <v>97.7</v>
      </c>
      <c r="G22" s="21">
        <v>98.9</v>
      </c>
      <c r="H22" s="21">
        <v>99.7</v>
      </c>
      <c r="I22" s="21">
        <v>100.2</v>
      </c>
      <c r="J22" s="21">
        <v>108.4</v>
      </c>
      <c r="K22" s="21">
        <v>100.6</v>
      </c>
      <c r="L22" s="21">
        <v>102.1</v>
      </c>
    </row>
    <row r="23" spans="1:12" ht="15" customHeight="1" x14ac:dyDescent="0.15">
      <c r="A23" s="19">
        <f t="shared" si="0"/>
        <v>2</v>
      </c>
      <c r="B23" s="27">
        <v>100</v>
      </c>
      <c r="C23" s="21">
        <v>100</v>
      </c>
      <c r="D23" s="21">
        <v>100</v>
      </c>
      <c r="E23" s="21">
        <v>100</v>
      </c>
      <c r="F23" s="21">
        <v>100</v>
      </c>
      <c r="G23" s="21">
        <v>100</v>
      </c>
      <c r="H23" s="21">
        <v>100</v>
      </c>
      <c r="I23" s="21">
        <v>100</v>
      </c>
      <c r="J23" s="21">
        <v>100</v>
      </c>
      <c r="K23" s="21">
        <v>100</v>
      </c>
      <c r="L23" s="21">
        <v>100</v>
      </c>
    </row>
    <row r="24" spans="1:12" ht="15" customHeight="1" x14ac:dyDescent="0.15">
      <c r="A24" s="19">
        <f t="shared" si="0"/>
        <v>3</v>
      </c>
      <c r="B24" s="27">
        <v>99.8</v>
      </c>
      <c r="C24" s="21">
        <v>100</v>
      </c>
      <c r="D24" s="21">
        <v>100.6</v>
      </c>
      <c r="E24" s="21">
        <v>101.3</v>
      </c>
      <c r="F24" s="21">
        <v>101.7</v>
      </c>
      <c r="G24" s="21">
        <v>100.4</v>
      </c>
      <c r="H24" s="21">
        <v>99.6</v>
      </c>
      <c r="I24" s="21">
        <v>95</v>
      </c>
      <c r="J24" s="21">
        <v>100</v>
      </c>
      <c r="K24" s="21">
        <v>101.6</v>
      </c>
      <c r="L24" s="21">
        <v>101.1</v>
      </c>
    </row>
    <row r="25" spans="1:12" ht="15" customHeight="1" x14ac:dyDescent="0.15">
      <c r="A25" s="19">
        <f t="shared" si="0"/>
        <v>4</v>
      </c>
      <c r="B25" s="27">
        <v>102.3</v>
      </c>
      <c r="C25" s="21">
        <v>104.5</v>
      </c>
      <c r="D25" s="21">
        <v>101.3</v>
      </c>
      <c r="E25" s="21">
        <v>116.3</v>
      </c>
      <c r="F25" s="21">
        <v>105.5</v>
      </c>
      <c r="G25" s="21">
        <v>102</v>
      </c>
      <c r="H25" s="21">
        <v>99.3</v>
      </c>
      <c r="I25" s="21">
        <v>93.5</v>
      </c>
      <c r="J25" s="21">
        <v>100.9</v>
      </c>
      <c r="K25" s="21">
        <v>102.7</v>
      </c>
      <c r="L25" s="21">
        <v>102.2</v>
      </c>
    </row>
    <row r="26" spans="1:12" ht="15" customHeight="1" x14ac:dyDescent="0.15">
      <c r="A26" s="19">
        <v>5</v>
      </c>
      <c r="B26" s="27">
        <v>105.6</v>
      </c>
      <c r="C26" s="21">
        <v>112.9</v>
      </c>
      <c r="D26" s="21">
        <v>102.4</v>
      </c>
      <c r="E26" s="21">
        <v>108.5</v>
      </c>
      <c r="F26" s="21">
        <v>113.8</v>
      </c>
      <c r="G26" s="21">
        <v>105.7</v>
      </c>
      <c r="H26" s="21">
        <v>101.2</v>
      </c>
      <c r="I26" s="21">
        <v>95.8</v>
      </c>
      <c r="J26" s="21">
        <v>102.1</v>
      </c>
      <c r="K26" s="21">
        <v>107.1</v>
      </c>
      <c r="L26" s="21">
        <v>103.7</v>
      </c>
    </row>
    <row r="27" spans="1:12" ht="15" customHeight="1" x14ac:dyDescent="0.15">
      <c r="A27" s="28">
        <v>6</v>
      </c>
      <c r="B27" s="29">
        <v>108.5</v>
      </c>
      <c r="C27" s="29">
        <v>117.8</v>
      </c>
      <c r="D27" s="29">
        <v>103.1</v>
      </c>
      <c r="E27" s="29">
        <v>112.8</v>
      </c>
      <c r="F27" s="29">
        <v>118.4</v>
      </c>
      <c r="G27" s="29">
        <v>108.2</v>
      </c>
      <c r="H27" s="29">
        <v>102.8</v>
      </c>
      <c r="I27" s="29">
        <v>97.4</v>
      </c>
      <c r="J27" s="29">
        <v>101.6</v>
      </c>
      <c r="K27" s="29">
        <v>112.9</v>
      </c>
      <c r="L27" s="29">
        <v>104.8</v>
      </c>
    </row>
    <row r="28" spans="1:12" s="31" customFormat="1" ht="15" customHeight="1" x14ac:dyDescent="0.1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30" t="s">
        <v>19</v>
      </c>
    </row>
    <row r="29" spans="1:12" s="31" customFormat="1" ht="15" customHeight="1" x14ac:dyDescent="0.15">
      <c r="A29" s="31" t="s">
        <v>20</v>
      </c>
    </row>
    <row r="30" spans="1:12" s="31" customFormat="1" ht="15" customHeight="1" x14ac:dyDescent="0.15">
      <c r="A30" s="31" t="s">
        <v>21</v>
      </c>
    </row>
  </sheetData>
  <phoneticPr fontId="2"/>
  <hyperlinks>
    <hyperlink ref="A1" location="目次!A1" display="目次へもどる" xr:uid="{CC4BBFAB-4C98-43EB-8C00-4B93078F61EE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00CC-1179-49F4-86C5-3699E3D36FE0}">
  <sheetPr codeName="Sheet2"/>
  <dimension ref="A1:Q9"/>
  <sheetViews>
    <sheetView zoomScale="110" zoomScaleNormal="110" workbookViewId="0"/>
  </sheetViews>
  <sheetFormatPr defaultColWidth="9" defaultRowHeight="15" customHeight="1" x14ac:dyDescent="0.2"/>
  <cols>
    <col min="1" max="1" width="11.21875" style="33" customWidth="1"/>
    <col min="2" max="8" width="4.77734375" style="33" customWidth="1"/>
    <col min="9" max="9" width="6.6640625" style="33" customWidth="1"/>
    <col min="10" max="15" width="4.77734375" style="33" customWidth="1"/>
    <col min="16" max="16" width="6.6640625" style="33" customWidth="1"/>
    <col min="17" max="16384" width="9" style="33"/>
  </cols>
  <sheetData>
    <row r="1" spans="1:17" ht="15" customHeight="1" x14ac:dyDescent="0.2">
      <c r="A1" s="547" t="s">
        <v>763</v>
      </c>
    </row>
    <row r="3" spans="1:17" ht="15" customHeight="1" x14ac:dyDescent="0.2">
      <c r="A3" s="32" t="s">
        <v>22</v>
      </c>
    </row>
    <row r="4" spans="1:17" ht="15" customHeight="1" x14ac:dyDescent="0.15">
      <c r="B4" s="34"/>
      <c r="C4" s="34"/>
      <c r="P4" s="35" t="s">
        <v>23</v>
      </c>
    </row>
    <row r="5" spans="1:17" ht="90" customHeight="1" x14ac:dyDescent="0.2">
      <c r="A5" s="36" t="s">
        <v>24</v>
      </c>
      <c r="B5" s="37" t="s">
        <v>25</v>
      </c>
      <c r="C5" s="37" t="s">
        <v>26</v>
      </c>
      <c r="D5" s="37" t="s">
        <v>27</v>
      </c>
      <c r="E5" s="37" t="s">
        <v>28</v>
      </c>
      <c r="F5" s="37" t="s">
        <v>29</v>
      </c>
      <c r="G5" s="37" t="s">
        <v>30</v>
      </c>
      <c r="H5" s="37" t="s">
        <v>31</v>
      </c>
      <c r="I5" s="37" t="s">
        <v>32</v>
      </c>
      <c r="J5" s="37" t="s">
        <v>33</v>
      </c>
      <c r="K5" s="37" t="s">
        <v>34</v>
      </c>
      <c r="L5" s="37" t="s">
        <v>35</v>
      </c>
      <c r="M5" s="37" t="s">
        <v>36</v>
      </c>
      <c r="N5" s="37" t="s">
        <v>37</v>
      </c>
      <c r="O5" s="37" t="s">
        <v>38</v>
      </c>
      <c r="P5" s="38" t="s">
        <v>39</v>
      </c>
    </row>
    <row r="6" spans="1:17" ht="15" customHeight="1" x14ac:dyDescent="0.2">
      <c r="A6" s="39" t="s">
        <v>40</v>
      </c>
      <c r="B6" s="40">
        <v>24</v>
      </c>
      <c r="C6" s="41">
        <v>178</v>
      </c>
      <c r="D6" s="41">
        <v>49</v>
      </c>
      <c r="E6" s="41">
        <v>247</v>
      </c>
      <c r="F6" s="41">
        <v>1</v>
      </c>
      <c r="G6" s="41">
        <v>166</v>
      </c>
      <c r="H6" s="41">
        <v>620</v>
      </c>
      <c r="I6" s="41">
        <v>1149</v>
      </c>
      <c r="J6" s="41">
        <v>144</v>
      </c>
      <c r="K6" s="41">
        <v>2</v>
      </c>
      <c r="L6" s="41">
        <v>2</v>
      </c>
      <c r="M6" s="41">
        <v>1</v>
      </c>
      <c r="N6" s="41">
        <v>0</v>
      </c>
      <c r="O6" s="41">
        <v>10</v>
      </c>
      <c r="P6" s="42">
        <v>2593</v>
      </c>
      <c r="Q6" s="43"/>
    </row>
    <row r="7" spans="1:17" ht="15" customHeight="1" x14ac:dyDescent="0.2">
      <c r="A7" s="39" t="s">
        <v>41</v>
      </c>
      <c r="B7" s="40">
        <v>29</v>
      </c>
      <c r="C7" s="41">
        <v>178</v>
      </c>
      <c r="D7" s="41">
        <v>23</v>
      </c>
      <c r="E7" s="41">
        <v>243</v>
      </c>
      <c r="F7" s="41">
        <v>1</v>
      </c>
      <c r="G7" s="41">
        <v>163</v>
      </c>
      <c r="H7" s="41">
        <v>704</v>
      </c>
      <c r="I7" s="41">
        <v>1200</v>
      </c>
      <c r="J7" s="41">
        <v>185</v>
      </c>
      <c r="K7" s="41">
        <v>0</v>
      </c>
      <c r="L7" s="41">
        <v>1</v>
      </c>
      <c r="M7" s="41">
        <v>2</v>
      </c>
      <c r="N7" s="41">
        <v>0</v>
      </c>
      <c r="O7" s="41">
        <v>5</v>
      </c>
      <c r="P7" s="42">
        <f>SUM(B7:O7)</f>
        <v>2734</v>
      </c>
      <c r="Q7" s="43"/>
    </row>
    <row r="8" spans="1:17" ht="15" customHeight="1" x14ac:dyDescent="0.2">
      <c r="A8" s="44">
        <v>5</v>
      </c>
      <c r="B8" s="45">
        <v>27</v>
      </c>
      <c r="C8" s="46">
        <v>148</v>
      </c>
      <c r="D8" s="46">
        <v>28</v>
      </c>
      <c r="E8" s="46">
        <v>258</v>
      </c>
      <c r="F8" s="46">
        <v>2</v>
      </c>
      <c r="G8" s="46">
        <v>145</v>
      </c>
      <c r="H8" s="46">
        <v>656</v>
      </c>
      <c r="I8" s="46">
        <v>1153</v>
      </c>
      <c r="J8" s="46">
        <v>192</v>
      </c>
      <c r="K8" s="46">
        <v>1</v>
      </c>
      <c r="L8" s="46">
        <v>1</v>
      </c>
      <c r="M8" s="46">
        <v>1</v>
      </c>
      <c r="N8" s="46">
        <v>0</v>
      </c>
      <c r="O8" s="46">
        <v>2</v>
      </c>
      <c r="P8" s="47">
        <f>SUM(B8:O8)</f>
        <v>2614</v>
      </c>
      <c r="Q8" s="43"/>
    </row>
    <row r="9" spans="1:17" ht="15" customHeight="1" x14ac:dyDescent="0.2">
      <c r="P9" s="34" t="s">
        <v>42</v>
      </c>
    </row>
  </sheetData>
  <phoneticPr fontId="2"/>
  <hyperlinks>
    <hyperlink ref="A1" location="目次!A1" display="目次へもどる" xr:uid="{CF75056F-260E-4A97-AF51-05B45A83581A}"/>
  </hyperlinks>
  <printOptions horizontalCentered="1"/>
  <pageMargins left="0.74803149606299202" right="0.74803149606299202" top="0.78740157480314998" bottom="0.78740157480314998" header="0.511811023622047" footer="0.511811023622047"/>
  <pageSetup paperSize="9" scale="92" orientation="portrait" cellComments="atEnd" r:id="rId1"/>
  <headerFooter alignWithMargins="0"/>
  <ignoredErrors>
    <ignoredError sqref="A7:P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ABDB9-50C9-4616-90A6-4E024D28A8F7}">
  <sheetPr codeName="Sheet3"/>
  <dimension ref="A1:D34"/>
  <sheetViews>
    <sheetView zoomScale="110" zoomScaleNormal="110" workbookViewId="0"/>
  </sheetViews>
  <sheetFormatPr defaultColWidth="9" defaultRowHeight="15" customHeight="1" x14ac:dyDescent="0.15"/>
  <cols>
    <col min="1" max="1" width="22.44140625" style="50" customWidth="1"/>
    <col min="2" max="4" width="21.21875" style="50" customWidth="1"/>
    <col min="5" max="16384" width="9" style="50"/>
  </cols>
  <sheetData>
    <row r="1" spans="1:4" s="49" customFormat="1" ht="15" customHeight="1" x14ac:dyDescent="0.2">
      <c r="A1" s="548" t="s">
        <v>763</v>
      </c>
    </row>
    <row r="2" spans="1:4" s="49" customFormat="1" ht="15" customHeight="1" x14ac:dyDescent="0.2"/>
    <row r="3" spans="1:4" ht="15" customHeight="1" x14ac:dyDescent="0.15">
      <c r="A3" s="48" t="s">
        <v>43</v>
      </c>
      <c r="B3" s="49"/>
      <c r="C3" s="49"/>
      <c r="D3" s="49"/>
    </row>
    <row r="4" spans="1:4" ht="15" customHeight="1" x14ac:dyDescent="0.15">
      <c r="A4" s="51"/>
      <c r="B4" s="49"/>
      <c r="C4" s="49"/>
      <c r="D4" s="52" t="s">
        <v>23</v>
      </c>
    </row>
    <row r="5" spans="1:4" s="56" customFormat="1" ht="15" customHeight="1" x14ac:dyDescent="0.2">
      <c r="A5" s="53" t="s">
        <v>44</v>
      </c>
      <c r="B5" s="54" t="s">
        <v>46</v>
      </c>
      <c r="C5" s="55" t="s">
        <v>48</v>
      </c>
      <c r="D5" s="55" t="s">
        <v>50</v>
      </c>
    </row>
    <row r="6" spans="1:4" s="49" customFormat="1" ht="15" customHeight="1" x14ac:dyDescent="0.2">
      <c r="A6" s="57" t="s">
        <v>51</v>
      </c>
      <c r="B6" s="58">
        <v>120</v>
      </c>
      <c r="C6" s="58">
        <v>117</v>
      </c>
      <c r="D6" s="58">
        <v>101</v>
      </c>
    </row>
    <row r="7" spans="1:4" s="49" customFormat="1" ht="15" customHeight="1" x14ac:dyDescent="0.2">
      <c r="A7" s="59" t="s">
        <v>52</v>
      </c>
      <c r="B7" s="60">
        <v>102</v>
      </c>
      <c r="C7" s="60">
        <v>78</v>
      </c>
      <c r="D7" s="60">
        <v>79</v>
      </c>
    </row>
    <row r="8" spans="1:4" s="49" customFormat="1" ht="15" customHeight="1" x14ac:dyDescent="0.2">
      <c r="A8" s="59" t="s">
        <v>53</v>
      </c>
      <c r="B8" s="60">
        <v>66</v>
      </c>
      <c r="C8" s="60">
        <v>58</v>
      </c>
      <c r="D8" s="60">
        <v>69</v>
      </c>
    </row>
    <row r="9" spans="1:4" s="49" customFormat="1" ht="15" customHeight="1" x14ac:dyDescent="0.2">
      <c r="A9" s="59" t="s">
        <v>54</v>
      </c>
      <c r="B9" s="60">
        <v>43</v>
      </c>
      <c r="C9" s="60">
        <v>52</v>
      </c>
      <c r="D9" s="60">
        <v>35</v>
      </c>
    </row>
    <row r="10" spans="1:4" s="49" customFormat="1" ht="15" customHeight="1" x14ac:dyDescent="0.2">
      <c r="A10" s="59" t="s">
        <v>55</v>
      </c>
      <c r="B10" s="60">
        <v>93</v>
      </c>
      <c r="C10" s="60">
        <v>99</v>
      </c>
      <c r="D10" s="60">
        <v>69</v>
      </c>
    </row>
    <row r="11" spans="1:4" ht="15" customHeight="1" x14ac:dyDescent="0.15">
      <c r="A11" s="59" t="s">
        <v>56</v>
      </c>
      <c r="B11" s="60">
        <v>115</v>
      </c>
      <c r="C11" s="60">
        <v>195</v>
      </c>
      <c r="D11" s="60">
        <v>157</v>
      </c>
    </row>
    <row r="12" spans="1:4" ht="15" customHeight="1" x14ac:dyDescent="0.15">
      <c r="A12" s="59" t="s">
        <v>57</v>
      </c>
      <c r="B12" s="60">
        <v>115</v>
      </c>
      <c r="C12" s="60">
        <v>116</v>
      </c>
      <c r="D12" s="60">
        <v>126</v>
      </c>
    </row>
    <row r="13" spans="1:4" ht="15" customHeight="1" x14ac:dyDescent="0.15">
      <c r="A13" s="59" t="s">
        <v>58</v>
      </c>
      <c r="B13" s="60">
        <v>38</v>
      </c>
      <c r="C13" s="60">
        <v>33</v>
      </c>
      <c r="D13" s="60">
        <v>47</v>
      </c>
    </row>
    <row r="14" spans="1:4" ht="15" customHeight="1" x14ac:dyDescent="0.15">
      <c r="A14" s="61" t="s">
        <v>59</v>
      </c>
      <c r="B14" s="60">
        <v>48</v>
      </c>
      <c r="C14" s="60">
        <v>28</v>
      </c>
      <c r="D14" s="60">
        <v>27</v>
      </c>
    </row>
    <row r="15" spans="1:4" ht="15" customHeight="1" x14ac:dyDescent="0.15">
      <c r="A15" s="59" t="s">
        <v>60</v>
      </c>
      <c r="B15" s="60">
        <v>3</v>
      </c>
      <c r="C15" s="60">
        <v>1</v>
      </c>
      <c r="D15" s="60">
        <v>0</v>
      </c>
    </row>
    <row r="16" spans="1:4" ht="15" customHeight="1" x14ac:dyDescent="0.15">
      <c r="A16" s="62" t="s">
        <v>61</v>
      </c>
      <c r="B16" s="63">
        <v>743</v>
      </c>
      <c r="C16" s="63">
        <f>SUM(C6:C15)</f>
        <v>777</v>
      </c>
      <c r="D16" s="63">
        <f>SUM(D6:D15)</f>
        <v>710</v>
      </c>
    </row>
    <row r="17" spans="1:4" ht="15" customHeight="1" x14ac:dyDescent="0.15">
      <c r="A17" s="59" t="s">
        <v>62</v>
      </c>
      <c r="B17" s="60">
        <v>5</v>
      </c>
      <c r="C17" s="60">
        <v>1</v>
      </c>
      <c r="D17" s="60">
        <v>6</v>
      </c>
    </row>
    <row r="18" spans="1:4" ht="15" customHeight="1" x14ac:dyDescent="0.15">
      <c r="A18" s="64" t="s">
        <v>63</v>
      </c>
      <c r="B18" s="60">
        <v>90</v>
      </c>
      <c r="C18" s="60">
        <v>68</v>
      </c>
      <c r="D18" s="60">
        <v>47</v>
      </c>
    </row>
    <row r="19" spans="1:4" ht="15" customHeight="1" x14ac:dyDescent="0.15">
      <c r="A19" s="61" t="s">
        <v>64</v>
      </c>
      <c r="B19" s="60">
        <v>74</v>
      </c>
      <c r="C19" s="60">
        <v>116</v>
      </c>
      <c r="D19" s="60">
        <v>98</v>
      </c>
    </row>
    <row r="20" spans="1:4" ht="15" customHeight="1" x14ac:dyDescent="0.15">
      <c r="A20" s="59" t="s">
        <v>65</v>
      </c>
      <c r="B20" s="60">
        <v>34</v>
      </c>
      <c r="C20" s="60">
        <v>40</v>
      </c>
      <c r="D20" s="60">
        <v>43</v>
      </c>
    </row>
    <row r="21" spans="1:4" ht="15" customHeight="1" x14ac:dyDescent="0.15">
      <c r="A21" s="59" t="s">
        <v>66</v>
      </c>
      <c r="B21" s="60">
        <v>3</v>
      </c>
      <c r="C21" s="60">
        <v>4</v>
      </c>
      <c r="D21" s="60">
        <v>2</v>
      </c>
    </row>
    <row r="22" spans="1:4" ht="15" customHeight="1" x14ac:dyDescent="0.15">
      <c r="A22" s="59" t="s">
        <v>67</v>
      </c>
      <c r="B22" s="60">
        <v>11</v>
      </c>
      <c r="C22" s="60">
        <v>7</v>
      </c>
      <c r="D22" s="60">
        <v>3</v>
      </c>
    </row>
    <row r="23" spans="1:4" ht="15" customHeight="1" x14ac:dyDescent="0.15">
      <c r="A23" s="61" t="s">
        <v>68</v>
      </c>
      <c r="B23" s="60">
        <v>97</v>
      </c>
      <c r="C23" s="60">
        <v>76</v>
      </c>
      <c r="D23" s="60">
        <v>127</v>
      </c>
    </row>
    <row r="24" spans="1:4" ht="15" customHeight="1" x14ac:dyDescent="0.15">
      <c r="A24" s="61" t="s">
        <v>69</v>
      </c>
      <c r="B24" s="60">
        <v>137</v>
      </c>
      <c r="C24" s="60">
        <v>103</v>
      </c>
      <c r="D24" s="60">
        <v>103</v>
      </c>
    </row>
    <row r="25" spans="1:4" ht="15" customHeight="1" x14ac:dyDescent="0.15">
      <c r="A25" s="59" t="s">
        <v>70</v>
      </c>
      <c r="B25" s="60">
        <v>9</v>
      </c>
      <c r="C25" s="60">
        <v>7</v>
      </c>
      <c r="D25" s="60">
        <v>3</v>
      </c>
    </row>
    <row r="26" spans="1:4" ht="15" customHeight="1" x14ac:dyDescent="0.15">
      <c r="A26" s="61" t="s">
        <v>71</v>
      </c>
      <c r="B26" s="60">
        <v>122</v>
      </c>
      <c r="C26" s="60">
        <v>119</v>
      </c>
      <c r="D26" s="60">
        <v>118</v>
      </c>
    </row>
    <row r="27" spans="1:4" ht="15" customHeight="1" x14ac:dyDescent="0.15">
      <c r="A27" s="61" t="s">
        <v>72</v>
      </c>
      <c r="B27" s="60">
        <v>54</v>
      </c>
      <c r="C27" s="60">
        <v>85</v>
      </c>
      <c r="D27" s="60">
        <v>76</v>
      </c>
    </row>
    <row r="28" spans="1:4" ht="15" customHeight="1" x14ac:dyDescent="0.15">
      <c r="A28" s="59" t="s">
        <v>73</v>
      </c>
      <c r="B28" s="60">
        <v>93</v>
      </c>
      <c r="C28" s="60">
        <v>67</v>
      </c>
      <c r="D28" s="60">
        <v>74</v>
      </c>
    </row>
    <row r="29" spans="1:4" ht="15" customHeight="1" x14ac:dyDescent="0.15">
      <c r="A29" s="61" t="s">
        <v>74</v>
      </c>
      <c r="B29" s="60">
        <v>31</v>
      </c>
      <c r="C29" s="60">
        <v>14</v>
      </c>
      <c r="D29" s="60">
        <v>28</v>
      </c>
    </row>
    <row r="30" spans="1:4" ht="15" customHeight="1" x14ac:dyDescent="0.15">
      <c r="A30" s="61" t="s">
        <v>75</v>
      </c>
      <c r="B30" s="60">
        <v>4</v>
      </c>
      <c r="C30" s="60">
        <v>0</v>
      </c>
      <c r="D30" s="60">
        <v>3</v>
      </c>
    </row>
    <row r="31" spans="1:4" ht="15" customHeight="1" x14ac:dyDescent="0.15">
      <c r="A31" s="62" t="s">
        <v>76</v>
      </c>
      <c r="B31" s="63">
        <v>764</v>
      </c>
      <c r="C31" s="63">
        <f>SUM(C17:C30)</f>
        <v>707</v>
      </c>
      <c r="D31" s="63">
        <f>SUM(D17:D30)</f>
        <v>731</v>
      </c>
    </row>
    <row r="32" spans="1:4" ht="15" customHeight="1" x14ac:dyDescent="0.15">
      <c r="A32" s="65" t="s">
        <v>77</v>
      </c>
      <c r="B32" s="66">
        <v>10</v>
      </c>
      <c r="C32" s="66">
        <v>3</v>
      </c>
      <c r="D32" s="66">
        <v>7</v>
      </c>
    </row>
    <row r="33" spans="1:4" ht="15" customHeight="1" x14ac:dyDescent="0.15">
      <c r="A33" s="67" t="s">
        <v>78</v>
      </c>
      <c r="B33" s="66">
        <v>1517</v>
      </c>
      <c r="C33" s="66">
        <f>SUM(C16+C31+C32)</f>
        <v>1487</v>
      </c>
      <c r="D33" s="66">
        <f>SUM(D16+D31+D32)</f>
        <v>1448</v>
      </c>
    </row>
    <row r="34" spans="1:4" ht="15.75" customHeight="1" x14ac:dyDescent="0.15">
      <c r="A34" s="49"/>
      <c r="B34" s="49"/>
      <c r="C34" s="49"/>
      <c r="D34" s="68" t="s">
        <v>42</v>
      </c>
    </row>
  </sheetData>
  <phoneticPr fontId="2"/>
  <hyperlinks>
    <hyperlink ref="A1" location="目次!A1" display="目次へもどる" xr:uid="{0B3BFFDF-1B97-452A-B55C-3963202EA896}"/>
  </hyperlinks>
  <printOptions horizontalCentered="1"/>
  <pageMargins left="0.74803149606299202" right="0.74803149606299202" top="0.78740157480314998" bottom="0.78740157480314998" header="0.511811023622047" footer="0.511811023622047"/>
  <pageSetup paperSize="9" scale="92" orientation="portrait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5F3B9-9A56-4E44-9507-077D259A4924}">
  <sheetPr codeName="Sheet4"/>
  <dimension ref="A1:I133"/>
  <sheetViews>
    <sheetView zoomScale="110" zoomScaleNormal="110" workbookViewId="0"/>
  </sheetViews>
  <sheetFormatPr defaultColWidth="8.77734375" defaultRowHeight="15" customHeight="1" x14ac:dyDescent="0.15"/>
  <cols>
    <col min="1" max="1" width="30" style="70" customWidth="1"/>
    <col min="2" max="4" width="18.77734375" style="70" customWidth="1"/>
    <col min="5" max="16384" width="8.77734375" style="70"/>
  </cols>
  <sheetData>
    <row r="1" spans="1:9" s="92" customFormat="1" ht="15" customHeight="1" x14ac:dyDescent="0.2">
      <c r="A1" s="549" t="s">
        <v>763</v>
      </c>
    </row>
    <row r="2" spans="1:9" s="92" customFormat="1" ht="15" customHeight="1" x14ac:dyDescent="0.2"/>
    <row r="3" spans="1:9" ht="15" customHeight="1" x14ac:dyDescent="0.15">
      <c r="A3" s="69" t="s">
        <v>79</v>
      </c>
    </row>
    <row r="4" spans="1:9" s="74" customFormat="1" ht="15" customHeight="1" x14ac:dyDescent="0.15">
      <c r="A4" s="71" t="s">
        <v>1</v>
      </c>
      <c r="B4" s="72"/>
      <c r="C4" s="72"/>
      <c r="D4" s="73" t="s">
        <v>80</v>
      </c>
    </row>
    <row r="5" spans="1:9" s="74" customFormat="1" ht="15" customHeight="1" x14ac:dyDescent="0.15">
      <c r="A5" s="75" t="s">
        <v>81</v>
      </c>
      <c r="B5" s="76" t="s">
        <v>82</v>
      </c>
      <c r="C5" s="76" t="s">
        <v>83</v>
      </c>
      <c r="D5" s="76" t="s">
        <v>84</v>
      </c>
    </row>
    <row r="6" spans="1:9" s="74" customFormat="1" ht="13.5" customHeight="1" x14ac:dyDescent="0.15">
      <c r="A6" s="77" t="s">
        <v>85</v>
      </c>
      <c r="B6" s="78">
        <v>96</v>
      </c>
      <c r="C6" s="78">
        <v>97</v>
      </c>
      <c r="D6" s="78">
        <v>95</v>
      </c>
    </row>
    <row r="7" spans="1:9" s="74" customFormat="1" ht="13.5" customHeight="1" x14ac:dyDescent="0.15">
      <c r="A7" s="77" t="s">
        <v>86</v>
      </c>
      <c r="B7" s="79">
        <v>2.0099999999999998</v>
      </c>
      <c r="C7" s="79">
        <v>1.88</v>
      </c>
      <c r="D7" s="79">
        <v>1.88</v>
      </c>
    </row>
    <row r="8" spans="1:9" s="74" customFormat="1" ht="13.5" customHeight="1" x14ac:dyDescent="0.15">
      <c r="A8" s="77" t="s">
        <v>87</v>
      </c>
      <c r="B8" s="79">
        <v>1.05</v>
      </c>
      <c r="C8" s="79">
        <v>1.02</v>
      </c>
      <c r="D8" s="79">
        <v>0.97</v>
      </c>
    </row>
    <row r="9" spans="1:9" s="74" customFormat="1" ht="13.5" customHeight="1" x14ac:dyDescent="0.15">
      <c r="A9" s="80" t="s">
        <v>88</v>
      </c>
      <c r="B9" s="81">
        <v>57.7</v>
      </c>
      <c r="C9" s="81">
        <v>53</v>
      </c>
      <c r="D9" s="81">
        <v>56.3</v>
      </c>
    </row>
    <row r="10" spans="1:9" s="74" customFormat="1" ht="13.5" customHeight="1" x14ac:dyDescent="0.15">
      <c r="A10" s="82" t="s">
        <v>89</v>
      </c>
      <c r="B10" s="83">
        <v>238081</v>
      </c>
      <c r="C10" s="83">
        <v>249555</v>
      </c>
      <c r="D10" s="83">
        <v>255697</v>
      </c>
      <c r="F10" s="554"/>
      <c r="G10" s="554"/>
      <c r="H10" s="554"/>
      <c r="I10" s="84"/>
    </row>
    <row r="11" spans="1:9" s="74" customFormat="1" ht="13.5" customHeight="1" x14ac:dyDescent="0.15">
      <c r="A11" s="85" t="s">
        <v>90</v>
      </c>
      <c r="B11" s="86">
        <v>64795</v>
      </c>
      <c r="C11" s="86">
        <v>59705</v>
      </c>
      <c r="D11" s="86">
        <v>65919</v>
      </c>
      <c r="F11" s="554"/>
      <c r="G11" s="554"/>
      <c r="H11" s="554"/>
      <c r="I11" s="84"/>
    </row>
    <row r="12" spans="1:9" s="74" customFormat="1" ht="13.5" customHeight="1" x14ac:dyDescent="0.15">
      <c r="A12" s="87" t="s">
        <v>91</v>
      </c>
      <c r="B12" s="78">
        <v>4637</v>
      </c>
      <c r="C12" s="78">
        <v>4024</v>
      </c>
      <c r="D12" s="78">
        <v>4558</v>
      </c>
      <c r="F12" s="554"/>
      <c r="G12" s="554"/>
      <c r="H12" s="554"/>
      <c r="I12" s="84"/>
    </row>
    <row r="13" spans="1:9" s="74" customFormat="1" ht="13.5" customHeight="1" x14ac:dyDescent="0.15">
      <c r="A13" s="87" t="s">
        <v>92</v>
      </c>
      <c r="B13" s="78">
        <v>4396</v>
      </c>
      <c r="C13" s="78">
        <v>3259</v>
      </c>
      <c r="D13" s="78">
        <v>3801</v>
      </c>
      <c r="F13" s="554"/>
      <c r="G13" s="554"/>
      <c r="H13" s="554"/>
      <c r="I13" s="84"/>
    </row>
    <row r="14" spans="1:9" s="74" customFormat="1" ht="13.5" customHeight="1" x14ac:dyDescent="0.15">
      <c r="A14" s="87" t="s">
        <v>93</v>
      </c>
      <c r="B14" s="78">
        <v>4945</v>
      </c>
      <c r="C14" s="78">
        <v>4124</v>
      </c>
      <c r="D14" s="78">
        <v>4662</v>
      </c>
      <c r="F14" s="554"/>
      <c r="G14" s="554"/>
      <c r="H14" s="554"/>
      <c r="I14" s="84"/>
    </row>
    <row r="15" spans="1:9" s="74" customFormat="1" ht="13.5" customHeight="1" x14ac:dyDescent="0.15">
      <c r="A15" s="87" t="s">
        <v>94</v>
      </c>
      <c r="B15" s="78">
        <v>3206</v>
      </c>
      <c r="C15" s="78">
        <v>2842</v>
      </c>
      <c r="D15" s="78">
        <v>3205</v>
      </c>
      <c r="F15" s="554"/>
      <c r="G15" s="554"/>
      <c r="H15" s="554"/>
      <c r="I15" s="84"/>
    </row>
    <row r="16" spans="1:9" s="74" customFormat="1" ht="13.5" customHeight="1" x14ac:dyDescent="0.15">
      <c r="A16" s="87" t="s">
        <v>95</v>
      </c>
      <c r="B16" s="78">
        <v>6943</v>
      </c>
      <c r="C16" s="78">
        <v>5586</v>
      </c>
      <c r="D16" s="78">
        <v>6710</v>
      </c>
      <c r="F16" s="554"/>
      <c r="G16" s="554"/>
      <c r="H16" s="554"/>
      <c r="I16" s="84"/>
    </row>
    <row r="17" spans="1:9" s="74" customFormat="1" ht="13.5" customHeight="1" x14ac:dyDescent="0.15">
      <c r="A17" s="87" t="s">
        <v>96</v>
      </c>
      <c r="B17" s="78">
        <v>2504</v>
      </c>
      <c r="C17" s="78">
        <v>2081</v>
      </c>
      <c r="D17" s="78">
        <v>2580</v>
      </c>
      <c r="F17" s="554"/>
      <c r="G17" s="554"/>
      <c r="H17" s="554"/>
      <c r="I17" s="84"/>
    </row>
    <row r="18" spans="1:9" s="74" customFormat="1" ht="13.5" customHeight="1" x14ac:dyDescent="0.15">
      <c r="A18" s="87" t="s">
        <v>97</v>
      </c>
      <c r="B18" s="78">
        <v>2786</v>
      </c>
      <c r="C18" s="78">
        <v>2462</v>
      </c>
      <c r="D18" s="78">
        <v>2650</v>
      </c>
      <c r="F18" s="554"/>
      <c r="G18" s="554"/>
      <c r="H18" s="554"/>
      <c r="I18" s="84"/>
    </row>
    <row r="19" spans="1:9" s="74" customFormat="1" ht="13.5" customHeight="1" x14ac:dyDescent="0.15">
      <c r="A19" s="87" t="s">
        <v>98</v>
      </c>
      <c r="B19" s="78">
        <v>5366</v>
      </c>
      <c r="C19" s="78">
        <v>5087</v>
      </c>
      <c r="D19" s="78">
        <v>5826</v>
      </c>
      <c r="F19" s="554"/>
      <c r="G19" s="554"/>
      <c r="H19" s="554"/>
      <c r="I19" s="84"/>
    </row>
    <row r="20" spans="1:9" s="74" customFormat="1" ht="13.5" customHeight="1" x14ac:dyDescent="0.15">
      <c r="A20" s="87" t="s">
        <v>99</v>
      </c>
      <c r="B20" s="78">
        <v>12048</v>
      </c>
      <c r="C20" s="78">
        <v>12037</v>
      </c>
      <c r="D20" s="78">
        <v>10973</v>
      </c>
      <c r="F20" s="554"/>
      <c r="G20" s="554"/>
      <c r="H20" s="554"/>
      <c r="I20" s="84"/>
    </row>
    <row r="21" spans="1:9" s="74" customFormat="1" ht="13.5" customHeight="1" x14ac:dyDescent="0.15">
      <c r="A21" s="87" t="s">
        <v>100</v>
      </c>
      <c r="B21" s="78">
        <v>4686</v>
      </c>
      <c r="C21" s="78">
        <v>4842</v>
      </c>
      <c r="D21" s="78">
        <v>4416</v>
      </c>
      <c r="F21" s="554"/>
      <c r="G21" s="554"/>
      <c r="H21" s="554"/>
      <c r="I21" s="84"/>
    </row>
    <row r="22" spans="1:9" s="74" customFormat="1" ht="13.5" customHeight="1" x14ac:dyDescent="0.15">
      <c r="A22" s="87" t="s">
        <v>101</v>
      </c>
      <c r="B22" s="78">
        <v>3654</v>
      </c>
      <c r="C22" s="78">
        <v>2113</v>
      </c>
      <c r="D22" s="78">
        <v>2668</v>
      </c>
      <c r="F22" s="554"/>
      <c r="G22" s="554"/>
      <c r="H22" s="554"/>
      <c r="I22" s="84"/>
    </row>
    <row r="23" spans="1:9" s="74" customFormat="1" ht="13.5" customHeight="1" x14ac:dyDescent="0.15">
      <c r="A23" s="87" t="s">
        <v>102</v>
      </c>
      <c r="B23" s="78">
        <v>9623</v>
      </c>
      <c r="C23" s="78">
        <v>11248</v>
      </c>
      <c r="D23" s="78">
        <v>13871</v>
      </c>
      <c r="F23" s="554"/>
      <c r="G23" s="554"/>
      <c r="H23" s="554"/>
      <c r="I23" s="84"/>
    </row>
    <row r="24" spans="1:9" s="74" customFormat="1" ht="13.5" customHeight="1" x14ac:dyDescent="0.15">
      <c r="A24" s="85" t="s">
        <v>103</v>
      </c>
      <c r="B24" s="86">
        <v>14885</v>
      </c>
      <c r="C24" s="86">
        <v>28192</v>
      </c>
      <c r="D24" s="86">
        <v>19064</v>
      </c>
      <c r="F24" s="554"/>
      <c r="G24" s="554"/>
      <c r="H24" s="554"/>
      <c r="I24" s="84"/>
    </row>
    <row r="25" spans="1:9" s="74" customFormat="1" ht="13.5" customHeight="1" x14ac:dyDescent="0.15">
      <c r="A25" s="87" t="s">
        <v>104</v>
      </c>
      <c r="B25" s="78">
        <v>8830</v>
      </c>
      <c r="C25" s="78">
        <v>23073</v>
      </c>
      <c r="D25" s="78">
        <v>14003</v>
      </c>
      <c r="F25" s="554"/>
      <c r="G25" s="554"/>
      <c r="H25" s="554"/>
      <c r="I25" s="84"/>
    </row>
    <row r="26" spans="1:9" s="74" customFormat="1" ht="13.5" customHeight="1" x14ac:dyDescent="0.15">
      <c r="A26" s="87" t="s">
        <v>105</v>
      </c>
      <c r="B26" s="78">
        <v>6054</v>
      </c>
      <c r="C26" s="78">
        <v>5120</v>
      </c>
      <c r="D26" s="78">
        <v>5061</v>
      </c>
      <c r="F26" s="554"/>
      <c r="G26" s="554"/>
      <c r="H26" s="554"/>
      <c r="I26" s="84"/>
    </row>
    <row r="27" spans="1:9" s="74" customFormat="1" ht="13.5" customHeight="1" x14ac:dyDescent="0.15">
      <c r="A27" s="85" t="s">
        <v>106</v>
      </c>
      <c r="B27" s="86">
        <v>16935</v>
      </c>
      <c r="C27" s="86">
        <v>18684</v>
      </c>
      <c r="D27" s="86">
        <v>17989</v>
      </c>
      <c r="F27" s="554"/>
      <c r="G27" s="554"/>
      <c r="H27" s="554"/>
      <c r="I27" s="84"/>
    </row>
    <row r="28" spans="1:9" s="74" customFormat="1" ht="13.5" customHeight="1" x14ac:dyDescent="0.15">
      <c r="A28" s="87" t="s">
        <v>107</v>
      </c>
      <c r="B28" s="78">
        <v>11973</v>
      </c>
      <c r="C28" s="78">
        <v>14364</v>
      </c>
      <c r="D28" s="78">
        <v>13724</v>
      </c>
      <c r="F28" s="554"/>
      <c r="G28" s="554"/>
      <c r="H28" s="554"/>
      <c r="I28" s="84"/>
    </row>
    <row r="29" spans="1:9" s="74" customFormat="1" ht="13.5" customHeight="1" x14ac:dyDescent="0.15">
      <c r="A29" s="87" t="s">
        <v>108</v>
      </c>
      <c r="B29" s="78">
        <v>271</v>
      </c>
      <c r="C29" s="78">
        <v>209</v>
      </c>
      <c r="D29" s="78">
        <v>223</v>
      </c>
      <c r="F29" s="554"/>
      <c r="G29" s="554"/>
      <c r="H29" s="554"/>
      <c r="I29" s="84"/>
    </row>
    <row r="30" spans="1:9" s="74" customFormat="1" ht="13.5" customHeight="1" x14ac:dyDescent="0.15">
      <c r="A30" s="87" t="s">
        <v>109</v>
      </c>
      <c r="B30" s="78">
        <v>4692</v>
      </c>
      <c r="C30" s="78">
        <v>4111</v>
      </c>
      <c r="D30" s="78">
        <v>4042</v>
      </c>
      <c r="F30" s="554"/>
      <c r="G30" s="554"/>
      <c r="H30" s="554"/>
      <c r="I30" s="84"/>
    </row>
    <row r="31" spans="1:9" s="74" customFormat="1" ht="13.5" customHeight="1" x14ac:dyDescent="0.15">
      <c r="A31" s="85" t="s">
        <v>110</v>
      </c>
      <c r="B31" s="86">
        <v>10507</v>
      </c>
      <c r="C31" s="86">
        <v>10639</v>
      </c>
      <c r="D31" s="86">
        <v>10695</v>
      </c>
      <c r="F31" s="554"/>
      <c r="G31" s="554"/>
      <c r="H31" s="554"/>
      <c r="I31" s="84"/>
    </row>
    <row r="32" spans="1:9" s="74" customFormat="1" ht="13.5" customHeight="1" x14ac:dyDescent="0.15">
      <c r="A32" s="87" t="s">
        <v>111</v>
      </c>
      <c r="B32" s="78">
        <v>4516</v>
      </c>
      <c r="C32" s="78">
        <v>3068</v>
      </c>
      <c r="D32" s="78">
        <v>4285</v>
      </c>
      <c r="F32" s="554"/>
      <c r="G32" s="554"/>
      <c r="H32" s="554"/>
      <c r="I32" s="84"/>
    </row>
    <row r="33" spans="1:9" s="74" customFormat="1" ht="13.5" customHeight="1" x14ac:dyDescent="0.15">
      <c r="A33" s="87" t="s">
        <v>112</v>
      </c>
      <c r="B33" s="78">
        <v>5991</v>
      </c>
      <c r="C33" s="78">
        <v>7571</v>
      </c>
      <c r="D33" s="78">
        <v>6410</v>
      </c>
      <c r="F33" s="554"/>
      <c r="G33" s="554"/>
      <c r="H33" s="554"/>
      <c r="I33" s="84"/>
    </row>
    <row r="34" spans="1:9" s="74" customFormat="1" ht="13.5" customHeight="1" x14ac:dyDescent="0.15">
      <c r="A34" s="85" t="s">
        <v>113</v>
      </c>
      <c r="B34" s="86">
        <v>9087</v>
      </c>
      <c r="C34" s="86">
        <v>11840</v>
      </c>
      <c r="D34" s="86">
        <v>10552</v>
      </c>
      <c r="F34" s="554"/>
      <c r="G34" s="554"/>
      <c r="H34" s="554"/>
      <c r="I34" s="84"/>
    </row>
    <row r="35" spans="1:9" s="74" customFormat="1" ht="13.5" customHeight="1" x14ac:dyDescent="0.15">
      <c r="A35" s="87" t="s">
        <v>114</v>
      </c>
      <c r="B35" s="78">
        <v>4152</v>
      </c>
      <c r="C35" s="78">
        <v>4982</v>
      </c>
      <c r="D35" s="78">
        <v>4273</v>
      </c>
      <c r="F35" s="554"/>
      <c r="G35" s="554"/>
      <c r="H35" s="554"/>
      <c r="I35" s="84"/>
    </row>
    <row r="36" spans="1:9" s="74" customFormat="1" ht="13.5" customHeight="1" x14ac:dyDescent="0.15">
      <c r="A36" s="87" t="s">
        <v>115</v>
      </c>
      <c r="B36" s="78">
        <v>1453</v>
      </c>
      <c r="C36" s="78">
        <v>4132</v>
      </c>
      <c r="D36" s="78">
        <v>1990</v>
      </c>
      <c r="F36" s="554"/>
      <c r="G36" s="554"/>
      <c r="H36" s="554"/>
      <c r="I36" s="84"/>
    </row>
    <row r="37" spans="1:9" s="74" customFormat="1" ht="13.5" customHeight="1" x14ac:dyDescent="0.15">
      <c r="A37" s="87" t="s">
        <v>116</v>
      </c>
      <c r="B37" s="78">
        <v>869</v>
      </c>
      <c r="C37" s="78">
        <v>459</v>
      </c>
      <c r="D37" s="78">
        <v>1087</v>
      </c>
      <c r="F37" s="554"/>
      <c r="G37" s="554"/>
      <c r="H37" s="554"/>
      <c r="I37" s="84"/>
    </row>
    <row r="38" spans="1:9" s="74" customFormat="1" ht="13.5" customHeight="1" x14ac:dyDescent="0.15">
      <c r="A38" s="87" t="s">
        <v>117</v>
      </c>
      <c r="B38" s="78">
        <v>751</v>
      </c>
      <c r="C38" s="78">
        <v>639</v>
      </c>
      <c r="D38" s="78">
        <v>898</v>
      </c>
      <c r="F38" s="554"/>
      <c r="G38" s="554"/>
      <c r="H38" s="554"/>
      <c r="I38" s="84"/>
    </row>
    <row r="39" spans="1:9" s="74" customFormat="1" ht="13.5" customHeight="1" x14ac:dyDescent="0.15">
      <c r="A39" s="87" t="s">
        <v>118</v>
      </c>
      <c r="B39" s="78">
        <v>1213</v>
      </c>
      <c r="C39" s="78">
        <v>1122</v>
      </c>
      <c r="D39" s="78">
        <v>1837</v>
      </c>
      <c r="F39" s="554"/>
      <c r="G39" s="554"/>
      <c r="H39" s="554"/>
      <c r="I39" s="84"/>
    </row>
    <row r="40" spans="1:9" s="74" customFormat="1" ht="13.5" customHeight="1" x14ac:dyDescent="0.15">
      <c r="A40" s="87" t="s">
        <v>119</v>
      </c>
      <c r="B40" s="78">
        <v>649</v>
      </c>
      <c r="C40" s="78">
        <v>506</v>
      </c>
      <c r="D40" s="78">
        <v>465</v>
      </c>
      <c r="F40" s="554"/>
      <c r="G40" s="554"/>
      <c r="H40" s="554"/>
      <c r="I40" s="84"/>
    </row>
    <row r="41" spans="1:9" s="74" customFormat="1" ht="13.5" customHeight="1" x14ac:dyDescent="0.15">
      <c r="A41" s="85" t="s">
        <v>120</v>
      </c>
      <c r="B41" s="86">
        <v>15172</v>
      </c>
      <c r="C41" s="86">
        <v>11327</v>
      </c>
      <c r="D41" s="86">
        <v>15969</v>
      </c>
      <c r="F41" s="554"/>
      <c r="G41" s="554"/>
      <c r="H41" s="554"/>
      <c r="I41" s="84"/>
    </row>
    <row r="42" spans="1:9" s="74" customFormat="1" ht="13.5" customHeight="1" x14ac:dyDescent="0.15">
      <c r="A42" s="87" t="s">
        <v>121</v>
      </c>
      <c r="B42" s="78">
        <v>4921</v>
      </c>
      <c r="C42" s="78">
        <v>6171</v>
      </c>
      <c r="D42" s="78">
        <v>5232</v>
      </c>
      <c r="F42" s="554"/>
      <c r="G42" s="554"/>
      <c r="H42" s="554"/>
      <c r="I42" s="84"/>
    </row>
    <row r="43" spans="1:9" s="74" customFormat="1" ht="13.5" customHeight="1" x14ac:dyDescent="0.15">
      <c r="A43" s="87" t="s">
        <v>122</v>
      </c>
      <c r="B43" s="78">
        <v>10249</v>
      </c>
      <c r="C43" s="78">
        <v>5155</v>
      </c>
      <c r="D43" s="78">
        <v>10737</v>
      </c>
      <c r="F43" s="554"/>
      <c r="G43" s="554"/>
      <c r="H43" s="554"/>
      <c r="I43" s="84"/>
    </row>
    <row r="44" spans="1:9" s="74" customFormat="1" ht="13.5" customHeight="1" x14ac:dyDescent="0.15">
      <c r="A44" s="85" t="s">
        <v>123</v>
      </c>
      <c r="B44" s="86">
        <v>33562</v>
      </c>
      <c r="C44" s="86">
        <v>26642</v>
      </c>
      <c r="D44" s="86">
        <v>34064</v>
      </c>
      <c r="F44" s="554"/>
      <c r="G44" s="554"/>
      <c r="H44" s="554"/>
      <c r="I44" s="84"/>
    </row>
    <row r="45" spans="1:9" s="74" customFormat="1" ht="13.5" customHeight="1" x14ac:dyDescent="0.15">
      <c r="A45" s="87" t="s">
        <v>124</v>
      </c>
      <c r="B45" s="78">
        <v>5089</v>
      </c>
      <c r="C45" s="78">
        <v>6701</v>
      </c>
      <c r="D45" s="78">
        <v>9007</v>
      </c>
      <c r="F45" s="554"/>
      <c r="G45" s="554"/>
      <c r="H45" s="554"/>
      <c r="I45" s="84"/>
    </row>
    <row r="46" spans="1:9" s="74" customFormat="1" ht="13.5" customHeight="1" x14ac:dyDescent="0.15">
      <c r="A46" s="87" t="s">
        <v>125</v>
      </c>
      <c r="B46" s="78">
        <v>16860</v>
      </c>
      <c r="C46" s="78">
        <v>11163</v>
      </c>
      <c r="D46" s="78">
        <v>15952</v>
      </c>
      <c r="F46" s="554"/>
      <c r="G46" s="554"/>
      <c r="H46" s="554"/>
      <c r="I46" s="84"/>
    </row>
    <row r="47" spans="1:9" s="74" customFormat="1" ht="13.5" customHeight="1" x14ac:dyDescent="0.15">
      <c r="A47" s="87" t="s">
        <v>126</v>
      </c>
      <c r="B47" s="78">
        <v>11613</v>
      </c>
      <c r="C47" s="78">
        <v>8777</v>
      </c>
      <c r="D47" s="78">
        <v>9105</v>
      </c>
      <c r="F47" s="554"/>
      <c r="G47" s="554"/>
      <c r="H47" s="554"/>
      <c r="I47" s="84"/>
    </row>
    <row r="48" spans="1:9" s="74" customFormat="1" ht="13.5" customHeight="1" x14ac:dyDescent="0.15">
      <c r="A48" s="85" t="s">
        <v>127</v>
      </c>
      <c r="B48" s="86">
        <v>7350</v>
      </c>
      <c r="C48" s="86">
        <v>11305</v>
      </c>
      <c r="D48" s="86">
        <v>8247</v>
      </c>
      <c r="F48" s="554"/>
      <c r="G48" s="554"/>
      <c r="H48" s="554"/>
      <c r="I48" s="84"/>
    </row>
    <row r="49" spans="1:9" s="74" customFormat="1" ht="13.5" customHeight="1" x14ac:dyDescent="0.15">
      <c r="A49" s="85" t="s">
        <v>128</v>
      </c>
      <c r="B49" s="86">
        <v>24179</v>
      </c>
      <c r="C49" s="86">
        <v>26179</v>
      </c>
      <c r="D49" s="86">
        <v>28951</v>
      </c>
      <c r="F49" s="554"/>
      <c r="G49" s="554"/>
      <c r="H49" s="554"/>
      <c r="I49" s="84"/>
    </row>
    <row r="50" spans="1:9" s="74" customFormat="1" ht="13.5" customHeight="1" x14ac:dyDescent="0.15">
      <c r="A50" s="87" t="s">
        <v>129</v>
      </c>
      <c r="B50" s="78">
        <v>2364</v>
      </c>
      <c r="C50" s="78">
        <v>966</v>
      </c>
      <c r="D50" s="78">
        <v>1928</v>
      </c>
      <c r="F50" s="554"/>
      <c r="G50" s="554"/>
      <c r="H50" s="554"/>
      <c r="I50" s="84"/>
    </row>
    <row r="51" spans="1:9" s="74" customFormat="1" ht="13.5" customHeight="1" x14ac:dyDescent="0.15">
      <c r="A51" s="87" t="s">
        <v>130</v>
      </c>
      <c r="B51" s="78">
        <v>5359</v>
      </c>
      <c r="C51" s="78">
        <v>7029</v>
      </c>
      <c r="D51" s="78">
        <v>6485</v>
      </c>
      <c r="F51" s="554"/>
      <c r="G51" s="554"/>
      <c r="H51" s="554"/>
      <c r="I51" s="84"/>
    </row>
    <row r="52" spans="1:9" s="74" customFormat="1" ht="13.5" customHeight="1" x14ac:dyDescent="0.15">
      <c r="A52" s="87" t="s">
        <v>131</v>
      </c>
      <c r="B52" s="78">
        <v>3179</v>
      </c>
      <c r="C52" s="78">
        <v>2144</v>
      </c>
      <c r="D52" s="78">
        <v>2869</v>
      </c>
      <c r="F52" s="554"/>
      <c r="G52" s="554"/>
      <c r="H52" s="554"/>
      <c r="I52" s="84"/>
    </row>
    <row r="53" spans="1:9" s="74" customFormat="1" ht="13.5" customHeight="1" x14ac:dyDescent="0.15">
      <c r="A53" s="87" t="s">
        <v>132</v>
      </c>
      <c r="B53" s="78">
        <v>13278</v>
      </c>
      <c r="C53" s="78">
        <v>16039</v>
      </c>
      <c r="D53" s="78">
        <v>17669</v>
      </c>
      <c r="F53" s="554"/>
      <c r="G53" s="554"/>
      <c r="H53" s="554"/>
      <c r="I53" s="84"/>
    </row>
    <row r="54" spans="1:9" s="74" customFormat="1" ht="13.5" customHeight="1" x14ac:dyDescent="0.15">
      <c r="A54" s="85" t="s">
        <v>133</v>
      </c>
      <c r="B54" s="86">
        <v>41611</v>
      </c>
      <c r="C54" s="86">
        <v>45043</v>
      </c>
      <c r="D54" s="86">
        <v>44245</v>
      </c>
      <c r="F54" s="554"/>
      <c r="G54" s="554"/>
      <c r="H54" s="554"/>
      <c r="I54" s="84"/>
    </row>
    <row r="55" spans="1:9" s="74" customFormat="1" ht="13.5" customHeight="1" x14ac:dyDescent="0.15">
      <c r="A55" s="87" t="s">
        <v>134</v>
      </c>
      <c r="B55" s="78">
        <v>17714</v>
      </c>
      <c r="C55" s="78">
        <v>27816</v>
      </c>
      <c r="D55" s="78">
        <v>21700</v>
      </c>
      <c r="F55" s="554"/>
      <c r="G55" s="554"/>
      <c r="H55" s="554"/>
      <c r="I55" s="84"/>
    </row>
    <row r="56" spans="1:9" s="74" customFormat="1" ht="13.5" customHeight="1" x14ac:dyDescent="0.15">
      <c r="A56" s="87" t="s">
        <v>135</v>
      </c>
      <c r="B56" s="78">
        <v>2485</v>
      </c>
      <c r="C56" s="78">
        <v>1782</v>
      </c>
      <c r="D56" s="78">
        <v>3254</v>
      </c>
      <c r="F56" s="554"/>
      <c r="G56" s="554"/>
      <c r="H56" s="554"/>
      <c r="I56" s="84"/>
    </row>
    <row r="57" spans="1:9" s="74" customFormat="1" ht="13.5" customHeight="1" x14ac:dyDescent="0.15">
      <c r="A57" s="87" t="s">
        <v>136</v>
      </c>
      <c r="B57" s="78">
        <v>20029</v>
      </c>
      <c r="C57" s="78">
        <v>14868</v>
      </c>
      <c r="D57" s="78">
        <v>16780</v>
      </c>
      <c r="F57" s="554"/>
      <c r="G57" s="554"/>
      <c r="H57" s="554"/>
      <c r="I57" s="84"/>
    </row>
    <row r="58" spans="1:9" s="74" customFormat="1" ht="13.5" customHeight="1" x14ac:dyDescent="0.15">
      <c r="A58" s="87" t="s">
        <v>137</v>
      </c>
      <c r="B58" s="78">
        <v>1383</v>
      </c>
      <c r="C58" s="78">
        <v>577</v>
      </c>
      <c r="D58" s="78">
        <v>2511</v>
      </c>
      <c r="F58" s="554"/>
      <c r="G58" s="554"/>
      <c r="H58" s="554"/>
      <c r="I58" s="84"/>
    </row>
    <row r="59" spans="1:9" s="74" customFormat="1" ht="13.5" customHeight="1" x14ac:dyDescent="0.15">
      <c r="A59" s="88" t="s">
        <v>138</v>
      </c>
      <c r="B59" s="89">
        <v>27.2</v>
      </c>
      <c r="C59" s="89">
        <v>23.9</v>
      </c>
      <c r="D59" s="89">
        <v>25.8</v>
      </c>
      <c r="F59" s="554"/>
      <c r="G59" s="554"/>
      <c r="H59" s="554"/>
      <c r="I59" s="84"/>
    </row>
    <row r="60" spans="1:9" s="74" customFormat="1" ht="15" customHeight="1" x14ac:dyDescent="0.15">
      <c r="A60" s="90"/>
      <c r="B60" s="84"/>
      <c r="C60" s="84"/>
      <c r="D60" s="91" t="s">
        <v>139</v>
      </c>
      <c r="F60" s="70"/>
      <c r="G60" s="70"/>
      <c r="H60" s="70"/>
      <c r="I60" s="84"/>
    </row>
    <row r="61" spans="1:9" ht="15" customHeight="1" x14ac:dyDescent="0.15">
      <c r="I61" s="92"/>
    </row>
    <row r="62" spans="1:9" ht="15" customHeight="1" x14ac:dyDescent="0.15">
      <c r="I62" s="92"/>
    </row>
    <row r="63" spans="1:9" ht="15" customHeight="1" x14ac:dyDescent="0.15">
      <c r="I63" s="92"/>
    </row>
    <row r="64" spans="1:9" ht="15" customHeight="1" x14ac:dyDescent="0.15">
      <c r="I64" s="92"/>
    </row>
    <row r="65" spans="9:9" ht="15" customHeight="1" x14ac:dyDescent="0.15">
      <c r="I65" s="92"/>
    </row>
    <row r="66" spans="9:9" ht="15" customHeight="1" x14ac:dyDescent="0.15">
      <c r="I66" s="92"/>
    </row>
    <row r="67" spans="9:9" ht="15" customHeight="1" x14ac:dyDescent="0.15">
      <c r="I67" s="92"/>
    </row>
    <row r="68" spans="9:9" ht="15" customHeight="1" x14ac:dyDescent="0.15">
      <c r="I68" s="92"/>
    </row>
    <row r="69" spans="9:9" ht="15" customHeight="1" x14ac:dyDescent="0.15">
      <c r="I69" s="92"/>
    </row>
    <row r="70" spans="9:9" ht="15" customHeight="1" x14ac:dyDescent="0.15">
      <c r="I70" s="92"/>
    </row>
    <row r="71" spans="9:9" ht="15" customHeight="1" x14ac:dyDescent="0.15">
      <c r="I71" s="92"/>
    </row>
    <row r="72" spans="9:9" ht="15" customHeight="1" x14ac:dyDescent="0.15">
      <c r="I72" s="92"/>
    </row>
    <row r="73" spans="9:9" ht="15" customHeight="1" x14ac:dyDescent="0.15">
      <c r="I73" s="92"/>
    </row>
    <row r="74" spans="9:9" ht="15" customHeight="1" x14ac:dyDescent="0.15">
      <c r="I74" s="92"/>
    </row>
    <row r="75" spans="9:9" ht="15" customHeight="1" x14ac:dyDescent="0.15">
      <c r="I75" s="92"/>
    </row>
    <row r="76" spans="9:9" ht="15" customHeight="1" x14ac:dyDescent="0.15">
      <c r="I76" s="92"/>
    </row>
    <row r="77" spans="9:9" ht="15" customHeight="1" x14ac:dyDescent="0.15">
      <c r="I77" s="92"/>
    </row>
    <row r="78" spans="9:9" ht="15" customHeight="1" x14ac:dyDescent="0.15">
      <c r="I78" s="92"/>
    </row>
    <row r="79" spans="9:9" ht="15" customHeight="1" x14ac:dyDescent="0.15">
      <c r="I79" s="92"/>
    </row>
    <row r="80" spans="9:9" ht="15" customHeight="1" x14ac:dyDescent="0.15">
      <c r="I80" s="92"/>
    </row>
    <row r="81" spans="9:9" ht="15" customHeight="1" x14ac:dyDescent="0.15">
      <c r="I81" s="92"/>
    </row>
    <row r="82" spans="9:9" ht="15" customHeight="1" x14ac:dyDescent="0.15">
      <c r="I82" s="92"/>
    </row>
    <row r="83" spans="9:9" ht="15" customHeight="1" x14ac:dyDescent="0.15">
      <c r="I83" s="92"/>
    </row>
    <row r="84" spans="9:9" ht="15" customHeight="1" x14ac:dyDescent="0.15">
      <c r="I84" s="92"/>
    </row>
    <row r="85" spans="9:9" ht="15" customHeight="1" x14ac:dyDescent="0.15">
      <c r="I85" s="92"/>
    </row>
    <row r="86" spans="9:9" ht="15" customHeight="1" x14ac:dyDescent="0.15">
      <c r="I86" s="92"/>
    </row>
    <row r="87" spans="9:9" ht="15" customHeight="1" x14ac:dyDescent="0.15">
      <c r="I87" s="92"/>
    </row>
    <row r="88" spans="9:9" ht="15" customHeight="1" x14ac:dyDescent="0.15">
      <c r="I88" s="92"/>
    </row>
    <row r="89" spans="9:9" ht="15" customHeight="1" x14ac:dyDescent="0.15">
      <c r="I89" s="92"/>
    </row>
    <row r="90" spans="9:9" ht="15" customHeight="1" x14ac:dyDescent="0.15">
      <c r="I90" s="92"/>
    </row>
    <row r="91" spans="9:9" ht="15" customHeight="1" x14ac:dyDescent="0.15">
      <c r="I91" s="92"/>
    </row>
    <row r="92" spans="9:9" ht="15" customHeight="1" x14ac:dyDescent="0.15">
      <c r="I92" s="92"/>
    </row>
    <row r="93" spans="9:9" ht="15" customHeight="1" x14ac:dyDescent="0.15">
      <c r="I93" s="92"/>
    </row>
    <row r="94" spans="9:9" ht="15" customHeight="1" x14ac:dyDescent="0.15">
      <c r="I94" s="92"/>
    </row>
    <row r="95" spans="9:9" ht="15" customHeight="1" x14ac:dyDescent="0.15">
      <c r="I95" s="92"/>
    </row>
    <row r="96" spans="9:9" ht="15" customHeight="1" x14ac:dyDescent="0.15">
      <c r="I96" s="92"/>
    </row>
    <row r="97" spans="9:9" ht="15" customHeight="1" x14ac:dyDescent="0.15">
      <c r="I97" s="92"/>
    </row>
    <row r="98" spans="9:9" ht="15" customHeight="1" x14ac:dyDescent="0.15">
      <c r="I98" s="92"/>
    </row>
    <row r="99" spans="9:9" ht="15" customHeight="1" x14ac:dyDescent="0.15">
      <c r="I99" s="92"/>
    </row>
    <row r="100" spans="9:9" ht="15" customHeight="1" x14ac:dyDescent="0.15">
      <c r="I100" s="92"/>
    </row>
    <row r="101" spans="9:9" ht="15" customHeight="1" x14ac:dyDescent="0.15">
      <c r="I101" s="92"/>
    </row>
    <row r="102" spans="9:9" ht="15" customHeight="1" x14ac:dyDescent="0.15">
      <c r="I102" s="92"/>
    </row>
    <row r="103" spans="9:9" ht="15" customHeight="1" x14ac:dyDescent="0.15">
      <c r="I103" s="92"/>
    </row>
    <row r="104" spans="9:9" ht="15" customHeight="1" x14ac:dyDescent="0.15">
      <c r="I104" s="92"/>
    </row>
    <row r="105" spans="9:9" ht="15" customHeight="1" x14ac:dyDescent="0.15">
      <c r="I105" s="92"/>
    </row>
    <row r="106" spans="9:9" ht="15" customHeight="1" x14ac:dyDescent="0.15">
      <c r="I106" s="92"/>
    </row>
    <row r="107" spans="9:9" ht="15" customHeight="1" x14ac:dyDescent="0.15">
      <c r="I107" s="92"/>
    </row>
    <row r="108" spans="9:9" ht="15" customHeight="1" x14ac:dyDescent="0.15">
      <c r="I108" s="92"/>
    </row>
    <row r="109" spans="9:9" ht="15" customHeight="1" x14ac:dyDescent="0.15">
      <c r="I109" s="92"/>
    </row>
    <row r="110" spans="9:9" ht="15" customHeight="1" x14ac:dyDescent="0.15">
      <c r="I110" s="92"/>
    </row>
    <row r="111" spans="9:9" ht="15" customHeight="1" x14ac:dyDescent="0.15">
      <c r="I111" s="92"/>
    </row>
    <row r="112" spans="9:9" ht="15" customHeight="1" x14ac:dyDescent="0.15">
      <c r="I112" s="92"/>
    </row>
    <row r="113" spans="9:9" ht="15" customHeight="1" x14ac:dyDescent="0.15">
      <c r="I113" s="92"/>
    </row>
    <row r="114" spans="9:9" ht="15" customHeight="1" x14ac:dyDescent="0.15">
      <c r="I114" s="92"/>
    </row>
    <row r="115" spans="9:9" ht="15" customHeight="1" x14ac:dyDescent="0.15">
      <c r="I115" s="92"/>
    </row>
    <row r="116" spans="9:9" ht="15" customHeight="1" x14ac:dyDescent="0.15">
      <c r="I116" s="92"/>
    </row>
    <row r="117" spans="9:9" ht="15" customHeight="1" x14ac:dyDescent="0.15">
      <c r="I117" s="92"/>
    </row>
    <row r="118" spans="9:9" ht="15" customHeight="1" x14ac:dyDescent="0.15">
      <c r="I118" s="92"/>
    </row>
    <row r="119" spans="9:9" ht="15" customHeight="1" x14ac:dyDescent="0.15">
      <c r="I119" s="92"/>
    </row>
    <row r="120" spans="9:9" ht="15" customHeight="1" x14ac:dyDescent="0.15">
      <c r="I120" s="92"/>
    </row>
    <row r="121" spans="9:9" ht="15" customHeight="1" x14ac:dyDescent="0.15">
      <c r="I121" s="92"/>
    </row>
    <row r="122" spans="9:9" ht="15" customHeight="1" x14ac:dyDescent="0.15">
      <c r="I122" s="92"/>
    </row>
    <row r="123" spans="9:9" ht="15" customHeight="1" x14ac:dyDescent="0.15">
      <c r="I123" s="92"/>
    </row>
    <row r="124" spans="9:9" ht="15" customHeight="1" x14ac:dyDescent="0.15">
      <c r="I124" s="92"/>
    </row>
    <row r="125" spans="9:9" ht="15" customHeight="1" x14ac:dyDescent="0.15">
      <c r="I125" s="92"/>
    </row>
    <row r="126" spans="9:9" ht="15" customHeight="1" x14ac:dyDescent="0.15">
      <c r="I126" s="92"/>
    </row>
    <row r="127" spans="9:9" ht="15" customHeight="1" x14ac:dyDescent="0.15">
      <c r="I127" s="92"/>
    </row>
    <row r="128" spans="9:9" ht="15" customHeight="1" x14ac:dyDescent="0.15">
      <c r="I128" s="92"/>
    </row>
    <row r="129" spans="9:9" ht="15" customHeight="1" x14ac:dyDescent="0.15">
      <c r="I129" s="92"/>
    </row>
    <row r="130" spans="9:9" ht="15" customHeight="1" x14ac:dyDescent="0.15">
      <c r="I130" s="92"/>
    </row>
    <row r="131" spans="9:9" ht="15" customHeight="1" x14ac:dyDescent="0.15">
      <c r="I131" s="92"/>
    </row>
    <row r="132" spans="9:9" ht="15" customHeight="1" x14ac:dyDescent="0.15">
      <c r="I132" s="92"/>
    </row>
    <row r="133" spans="9:9" ht="15" customHeight="1" x14ac:dyDescent="0.15">
      <c r="I133" s="92"/>
    </row>
  </sheetData>
  <mergeCells count="50">
    <mergeCell ref="F58:H58"/>
    <mergeCell ref="F59:H59"/>
    <mergeCell ref="F52:H52"/>
    <mergeCell ref="F53:H53"/>
    <mergeCell ref="F54:H54"/>
    <mergeCell ref="F55:H55"/>
    <mergeCell ref="F56:H56"/>
    <mergeCell ref="F57:H57"/>
    <mergeCell ref="F51:H51"/>
    <mergeCell ref="F40:H40"/>
    <mergeCell ref="F41:H41"/>
    <mergeCell ref="F42:H42"/>
    <mergeCell ref="F43:H43"/>
    <mergeCell ref="F44:H44"/>
    <mergeCell ref="F45:H45"/>
    <mergeCell ref="F46:H46"/>
    <mergeCell ref="F47:H47"/>
    <mergeCell ref="F48:H48"/>
    <mergeCell ref="F49:H49"/>
    <mergeCell ref="F50:H50"/>
    <mergeCell ref="F39:H39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F37:H37"/>
    <mergeCell ref="F38:H38"/>
    <mergeCell ref="F27:H27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15:H15"/>
    <mergeCell ref="F10:H10"/>
    <mergeCell ref="F11:H11"/>
    <mergeCell ref="F12:H12"/>
    <mergeCell ref="F13:H13"/>
    <mergeCell ref="F14:H14"/>
  </mergeCells>
  <phoneticPr fontId="2"/>
  <hyperlinks>
    <hyperlink ref="A1" location="目次!A1" display="目次へもどる" xr:uid="{01AC2CE7-F49C-45A2-95C5-63526098B773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07A93-324C-4126-96E5-3022C9E05C12}">
  <sheetPr codeName="Sheet5"/>
  <dimension ref="A1:E39"/>
  <sheetViews>
    <sheetView zoomScale="110" zoomScaleNormal="110" workbookViewId="0"/>
  </sheetViews>
  <sheetFormatPr defaultColWidth="8.77734375" defaultRowHeight="15" customHeight="1" x14ac:dyDescent="0.15"/>
  <cols>
    <col min="1" max="1" width="11.21875" style="94" customWidth="1"/>
    <col min="2" max="5" width="18.77734375" style="93" customWidth="1"/>
    <col min="6" max="16384" width="8.77734375" style="94"/>
  </cols>
  <sheetData>
    <row r="1" spans="1:5" s="118" customFormat="1" ht="15" customHeight="1" x14ac:dyDescent="0.2">
      <c r="A1" s="547" t="s">
        <v>763</v>
      </c>
    </row>
    <row r="2" spans="1:5" s="118" customFormat="1" ht="15" customHeight="1" x14ac:dyDescent="0.2"/>
    <row r="3" spans="1:5" ht="15" customHeight="1" x14ac:dyDescent="0.15">
      <c r="A3" s="32" t="s">
        <v>140</v>
      </c>
    </row>
    <row r="4" spans="1:5" s="97" customFormat="1" ht="15" customHeight="1" x14ac:dyDescent="0.15">
      <c r="A4" s="95" t="s">
        <v>141</v>
      </c>
      <c r="B4" s="96"/>
      <c r="C4" s="96"/>
      <c r="D4" s="96"/>
      <c r="E4" s="35" t="s">
        <v>142</v>
      </c>
    </row>
    <row r="5" spans="1:5" s="97" customFormat="1" ht="15" customHeight="1" x14ac:dyDescent="0.15">
      <c r="A5" s="36" t="s">
        <v>143</v>
      </c>
      <c r="B5" s="98" t="s">
        <v>144</v>
      </c>
      <c r="C5" s="98" t="s">
        <v>145</v>
      </c>
      <c r="D5" s="98" t="s">
        <v>146</v>
      </c>
      <c r="E5" s="99" t="s">
        <v>147</v>
      </c>
    </row>
    <row r="6" spans="1:5" s="97" customFormat="1" ht="15" hidden="1" customHeight="1" x14ac:dyDescent="0.15">
      <c r="A6" s="100" t="s">
        <v>148</v>
      </c>
      <c r="B6" s="101">
        <v>113.5</v>
      </c>
      <c r="C6" s="102">
        <v>117.9</v>
      </c>
      <c r="D6" s="102">
        <v>116.8</v>
      </c>
      <c r="E6" s="102">
        <v>119.3</v>
      </c>
    </row>
    <row r="7" spans="1:5" s="97" customFormat="1" ht="15" hidden="1" customHeight="1" x14ac:dyDescent="0.15">
      <c r="A7" s="103">
        <v>18</v>
      </c>
      <c r="B7" s="104">
        <v>124</v>
      </c>
      <c r="C7" s="102">
        <v>128.80000000000001</v>
      </c>
      <c r="D7" s="102">
        <v>127.8</v>
      </c>
      <c r="E7" s="102">
        <v>130.6</v>
      </c>
    </row>
    <row r="8" spans="1:5" s="97" customFormat="1" ht="15" hidden="1" customHeight="1" x14ac:dyDescent="0.15">
      <c r="A8" s="103">
        <v>19</v>
      </c>
      <c r="B8" s="104">
        <v>127.4</v>
      </c>
      <c r="C8" s="102">
        <v>133.9</v>
      </c>
      <c r="D8" s="102">
        <v>132.19999999999999</v>
      </c>
      <c r="E8" s="102">
        <v>136.9</v>
      </c>
    </row>
    <row r="9" spans="1:5" s="97" customFormat="1" ht="15" hidden="1" customHeight="1" x14ac:dyDescent="0.15">
      <c r="A9" s="103">
        <v>20</v>
      </c>
      <c r="B9" s="104">
        <v>150.69999999999999</v>
      </c>
      <c r="C9" s="102">
        <v>154.30000000000001</v>
      </c>
      <c r="D9" s="102">
        <v>153.9</v>
      </c>
      <c r="E9" s="102">
        <v>156.5</v>
      </c>
    </row>
    <row r="10" spans="1:5" s="97" customFormat="1" ht="15" hidden="1" customHeight="1" x14ac:dyDescent="0.15">
      <c r="A10" s="103">
        <v>21</v>
      </c>
      <c r="B10" s="104">
        <v>103.3</v>
      </c>
      <c r="C10" s="102">
        <v>106.8</v>
      </c>
      <c r="D10" s="102">
        <v>106</v>
      </c>
      <c r="E10" s="102">
        <v>108.6</v>
      </c>
    </row>
    <row r="11" spans="1:5" s="97" customFormat="1" ht="15" hidden="1" customHeight="1" x14ac:dyDescent="0.15">
      <c r="A11" s="103">
        <v>22</v>
      </c>
      <c r="B11" s="104">
        <v>123.1</v>
      </c>
      <c r="C11" s="102">
        <v>125.8</v>
      </c>
      <c r="D11" s="102">
        <v>124.7</v>
      </c>
      <c r="E11" s="102">
        <v>126.5</v>
      </c>
    </row>
    <row r="12" spans="1:5" s="97" customFormat="1" ht="15" hidden="1" customHeight="1" x14ac:dyDescent="0.15">
      <c r="A12" s="103">
        <v>23</v>
      </c>
      <c r="B12" s="104">
        <v>131.6</v>
      </c>
      <c r="C12" s="102">
        <v>134.9</v>
      </c>
      <c r="D12" s="102">
        <v>134.1</v>
      </c>
      <c r="E12" s="102">
        <v>136</v>
      </c>
    </row>
    <row r="13" spans="1:5" s="97" customFormat="1" ht="15" hidden="1" customHeight="1" x14ac:dyDescent="0.15">
      <c r="A13" s="103">
        <v>24</v>
      </c>
      <c r="B13" s="104">
        <v>139.69999999999999</v>
      </c>
      <c r="C13" s="102">
        <v>143.19999999999999</v>
      </c>
      <c r="D13" s="102">
        <v>142.30000000000001</v>
      </c>
      <c r="E13" s="102">
        <v>145.6</v>
      </c>
    </row>
    <row r="14" spans="1:5" s="97" customFormat="1" ht="15" hidden="1" customHeight="1" x14ac:dyDescent="0.15">
      <c r="A14" s="103">
        <v>25</v>
      </c>
      <c r="B14" s="104">
        <v>144.69999999999999</v>
      </c>
      <c r="C14" s="102">
        <v>148.80000000000001</v>
      </c>
      <c r="D14" s="102">
        <v>147.80000000000001</v>
      </c>
      <c r="E14" s="102">
        <v>149.69999999999999</v>
      </c>
    </row>
    <row r="15" spans="1:5" s="97" customFormat="1" ht="15" hidden="1" customHeight="1" x14ac:dyDescent="0.15">
      <c r="A15" s="100" t="s">
        <v>149</v>
      </c>
      <c r="B15" s="105">
        <v>144.69999999999999</v>
      </c>
      <c r="C15" s="106">
        <v>148.80000000000001</v>
      </c>
      <c r="D15" s="107">
        <v>147.80000000000001</v>
      </c>
      <c r="E15" s="108">
        <v>149.69999999999999</v>
      </c>
    </row>
    <row r="16" spans="1:5" s="97" customFormat="1" ht="15" customHeight="1" x14ac:dyDescent="0.15">
      <c r="A16" s="100" t="s">
        <v>150</v>
      </c>
      <c r="B16" s="109">
        <v>153.80000000000001</v>
      </c>
      <c r="C16" s="106">
        <v>158.30000000000001</v>
      </c>
      <c r="D16" s="107">
        <v>156.80000000000001</v>
      </c>
      <c r="E16" s="108">
        <v>159.4</v>
      </c>
    </row>
    <row r="17" spans="1:5" s="97" customFormat="1" ht="15" customHeight="1" x14ac:dyDescent="0.15">
      <c r="A17" s="103">
        <v>27</v>
      </c>
      <c r="B17" s="109">
        <v>138.80000000000001</v>
      </c>
      <c r="C17" s="106">
        <v>145.19999999999999</v>
      </c>
      <c r="D17" s="107">
        <v>143</v>
      </c>
      <c r="E17" s="108">
        <v>145.5</v>
      </c>
    </row>
    <row r="18" spans="1:5" s="97" customFormat="1" ht="15" customHeight="1" x14ac:dyDescent="0.15">
      <c r="A18" s="103">
        <v>28</v>
      </c>
      <c r="B18" s="109">
        <v>114.3</v>
      </c>
      <c r="C18" s="106">
        <v>120.4</v>
      </c>
      <c r="D18" s="107">
        <v>118.9</v>
      </c>
      <c r="E18" s="108">
        <v>123.5</v>
      </c>
    </row>
    <row r="19" spans="1:5" s="97" customFormat="1" ht="15" customHeight="1" x14ac:dyDescent="0.15">
      <c r="A19" s="103">
        <v>29</v>
      </c>
      <c r="B19" s="109">
        <v>125.8</v>
      </c>
      <c r="C19" s="106">
        <v>130.5</v>
      </c>
      <c r="D19" s="107">
        <v>128.9</v>
      </c>
      <c r="E19" s="108">
        <v>131.80000000000001</v>
      </c>
    </row>
    <row r="20" spans="1:5" s="97" customFormat="1" ht="15" customHeight="1" x14ac:dyDescent="0.15">
      <c r="A20" s="103">
        <v>30</v>
      </c>
      <c r="B20" s="109">
        <v>137.1</v>
      </c>
      <c r="C20" s="106">
        <v>141.9</v>
      </c>
      <c r="D20" s="107">
        <v>140.4</v>
      </c>
      <c r="E20" s="108">
        <v>142.5</v>
      </c>
    </row>
    <row r="21" spans="1:5" s="97" customFormat="1" ht="15" customHeight="1" x14ac:dyDescent="0.15">
      <c r="A21" s="100">
        <v>31</v>
      </c>
      <c r="B21" s="109">
        <v>137.5</v>
      </c>
      <c r="C21" s="106">
        <v>143.9</v>
      </c>
      <c r="D21" s="106">
        <v>141.69999999999999</v>
      </c>
      <c r="E21" s="106">
        <v>142.6</v>
      </c>
    </row>
    <row r="22" spans="1:5" s="97" customFormat="1" ht="15" customHeight="1" x14ac:dyDescent="0.15">
      <c r="A22" s="110" t="s">
        <v>151</v>
      </c>
      <c r="B22" s="111">
        <v>145.9</v>
      </c>
      <c r="C22" s="111">
        <v>150.1</v>
      </c>
      <c r="D22" s="111">
        <v>149.5</v>
      </c>
      <c r="E22" s="111">
        <v>151</v>
      </c>
    </row>
    <row r="23" spans="1:5" s="97" customFormat="1" ht="15" customHeight="1" x14ac:dyDescent="0.15">
      <c r="A23" s="110" t="s">
        <v>152</v>
      </c>
      <c r="B23" s="111">
        <v>131.6</v>
      </c>
      <c r="C23" s="111">
        <v>136.1</v>
      </c>
      <c r="D23" s="111">
        <v>135.80000000000001</v>
      </c>
      <c r="E23" s="111">
        <v>137.80000000000001</v>
      </c>
    </row>
    <row r="24" spans="1:5" s="97" customFormat="1" ht="15" customHeight="1" x14ac:dyDescent="0.15">
      <c r="A24" s="110" t="s">
        <v>153</v>
      </c>
      <c r="B24" s="111">
        <v>157.6</v>
      </c>
      <c r="C24" s="111">
        <v>164.7</v>
      </c>
      <c r="D24" s="111">
        <v>163.4</v>
      </c>
      <c r="E24" s="111">
        <v>166.7</v>
      </c>
    </row>
    <row r="25" spans="1:5" s="97" customFormat="1" ht="15" customHeight="1" x14ac:dyDescent="0.15">
      <c r="A25" s="110" t="s">
        <v>154</v>
      </c>
      <c r="B25" s="111">
        <v>163.19999999999999</v>
      </c>
      <c r="C25" s="111">
        <v>168.2</v>
      </c>
      <c r="D25" s="111">
        <v>167.2</v>
      </c>
      <c r="E25" s="111">
        <v>168.9</v>
      </c>
    </row>
    <row r="26" spans="1:5" s="97" customFormat="1" ht="15" customHeight="1" x14ac:dyDescent="0.15">
      <c r="A26" s="110"/>
      <c r="B26" s="111"/>
      <c r="C26" s="111"/>
      <c r="D26" s="111"/>
      <c r="E26" s="111"/>
    </row>
    <row r="27" spans="1:5" s="97" customFormat="1" ht="15" customHeight="1" x14ac:dyDescent="0.15">
      <c r="A27" s="39" t="s">
        <v>155</v>
      </c>
      <c r="B27" s="112">
        <v>171.2</v>
      </c>
      <c r="C27" s="112">
        <v>175.5</v>
      </c>
      <c r="D27" s="112">
        <v>175</v>
      </c>
      <c r="E27" s="112">
        <v>176.4</v>
      </c>
    </row>
    <row r="28" spans="1:5" s="97" customFormat="1" ht="15" customHeight="1" x14ac:dyDescent="0.15">
      <c r="A28" s="39" t="s">
        <v>156</v>
      </c>
      <c r="B28" s="112">
        <v>170.6</v>
      </c>
      <c r="C28" s="112">
        <v>174.6</v>
      </c>
      <c r="D28" s="112">
        <v>174.2</v>
      </c>
      <c r="E28" s="112">
        <v>176.3</v>
      </c>
    </row>
    <row r="29" spans="1:5" s="97" customFormat="1" ht="15" customHeight="1" x14ac:dyDescent="0.15">
      <c r="A29" s="39" t="s">
        <v>157</v>
      </c>
      <c r="B29" s="112">
        <v>170.8</v>
      </c>
      <c r="C29" s="112">
        <v>174.5</v>
      </c>
      <c r="D29" s="112">
        <v>174.1</v>
      </c>
      <c r="E29" s="112">
        <v>176</v>
      </c>
    </row>
    <row r="30" spans="1:5" s="97" customFormat="1" ht="15" customHeight="1" x14ac:dyDescent="0.15">
      <c r="A30" s="39" t="s">
        <v>158</v>
      </c>
      <c r="B30" s="112">
        <v>171.5</v>
      </c>
      <c r="C30" s="112">
        <v>174.6</v>
      </c>
      <c r="D30" s="112">
        <v>174.5</v>
      </c>
      <c r="E30" s="112">
        <v>175.7</v>
      </c>
    </row>
    <row r="31" spans="1:5" s="97" customFormat="1" ht="15" customHeight="1" x14ac:dyDescent="0.15">
      <c r="A31" s="39" t="s">
        <v>159</v>
      </c>
      <c r="B31" s="112">
        <v>170.6</v>
      </c>
      <c r="C31" s="112">
        <v>174.7</v>
      </c>
      <c r="D31" s="112">
        <v>174.7</v>
      </c>
      <c r="E31" s="112">
        <v>176.2</v>
      </c>
    </row>
    <row r="32" spans="1:5" s="97" customFormat="1" ht="15" customHeight="1" x14ac:dyDescent="0.15">
      <c r="A32" s="39" t="s">
        <v>160</v>
      </c>
      <c r="B32" s="112">
        <v>171</v>
      </c>
      <c r="C32" s="112">
        <v>174.8</v>
      </c>
      <c r="D32" s="112">
        <v>174.6</v>
      </c>
      <c r="E32" s="112">
        <v>176.4</v>
      </c>
    </row>
    <row r="33" spans="1:5" s="97" customFormat="1" ht="15" customHeight="1" x14ac:dyDescent="0.15">
      <c r="A33" s="39" t="s">
        <v>161</v>
      </c>
      <c r="B33" s="112">
        <v>172</v>
      </c>
      <c r="C33" s="112">
        <v>175.6</v>
      </c>
      <c r="D33" s="112">
        <v>175.2</v>
      </c>
      <c r="E33" s="112">
        <v>175.7</v>
      </c>
    </row>
    <row r="34" spans="1:5" s="97" customFormat="1" ht="15" customHeight="1" x14ac:dyDescent="0.15">
      <c r="A34" s="39" t="s">
        <v>162</v>
      </c>
      <c r="B34" s="112">
        <v>169</v>
      </c>
      <c r="C34" s="112">
        <v>174.6</v>
      </c>
      <c r="D34" s="112">
        <v>174</v>
      </c>
      <c r="E34" s="112">
        <v>176.2</v>
      </c>
    </row>
    <row r="35" spans="1:5" s="97" customFormat="1" ht="15" customHeight="1" x14ac:dyDescent="0.15">
      <c r="A35" s="39" t="s">
        <v>163</v>
      </c>
      <c r="B35" s="112">
        <v>170</v>
      </c>
      <c r="C35" s="112">
        <v>174.4</v>
      </c>
      <c r="D35" s="112">
        <v>174</v>
      </c>
      <c r="E35" s="112">
        <v>176.2</v>
      </c>
    </row>
    <row r="36" spans="1:5" s="97" customFormat="1" ht="15" customHeight="1" x14ac:dyDescent="0.15">
      <c r="A36" s="39" t="s">
        <v>164</v>
      </c>
      <c r="B36" s="112">
        <v>170.9</v>
      </c>
      <c r="C36" s="112">
        <v>175</v>
      </c>
      <c r="D36" s="112">
        <v>174.7</v>
      </c>
      <c r="E36" s="112">
        <v>176.7</v>
      </c>
    </row>
    <row r="37" spans="1:5" s="97" customFormat="1" ht="15" customHeight="1" x14ac:dyDescent="0.15">
      <c r="A37" s="39" t="s">
        <v>165</v>
      </c>
      <c r="B37" s="112">
        <v>169.6</v>
      </c>
      <c r="C37" s="112">
        <v>174.5</v>
      </c>
      <c r="D37" s="112">
        <v>174.3</v>
      </c>
      <c r="E37" s="112">
        <v>175.8</v>
      </c>
    </row>
    <row r="38" spans="1:5" s="97" customFormat="1" ht="15" customHeight="1" x14ac:dyDescent="0.15">
      <c r="A38" s="44" t="s">
        <v>166</v>
      </c>
      <c r="B38" s="113">
        <v>170.6</v>
      </c>
      <c r="C38" s="114">
        <v>175.4</v>
      </c>
      <c r="D38" s="114">
        <v>174.9</v>
      </c>
      <c r="E38" s="114">
        <v>176.7</v>
      </c>
    </row>
    <row r="39" spans="1:5" ht="15" customHeight="1" x14ac:dyDescent="0.2">
      <c r="A39" s="33"/>
      <c r="B39" s="115"/>
      <c r="C39" s="96"/>
      <c r="D39" s="116"/>
      <c r="E39" s="117" t="s">
        <v>167</v>
      </c>
    </row>
  </sheetData>
  <phoneticPr fontId="2"/>
  <dataValidations count="1">
    <dataValidation imeMode="off" allowBlank="1" showInputMessage="1" showErrorMessage="1" sqref="B22:D38" xr:uid="{4C63F72E-3CF4-434D-90C7-9D3603ACED64}"/>
  </dataValidations>
  <hyperlinks>
    <hyperlink ref="A1" location="目次!A1" display="目次へもどる" xr:uid="{42F8B317-AD92-4B7A-8869-97F08D378D8B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copies="3" r:id="rId1"/>
  <headerFooter alignWithMargins="0"/>
  <ignoredErrors>
    <ignoredError sqref="A23:A2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282B0-3594-4561-887E-2E1CA7DD78DB}">
  <sheetPr codeName="Sheet6"/>
  <dimension ref="A1:E9"/>
  <sheetViews>
    <sheetView zoomScale="110" zoomScaleNormal="110" workbookViewId="0"/>
  </sheetViews>
  <sheetFormatPr defaultColWidth="17.21875" defaultRowHeight="15" customHeight="1" x14ac:dyDescent="0.2"/>
  <cols>
    <col min="1" max="1" width="11.21875" style="127" customWidth="1"/>
    <col min="2" max="5" width="18.77734375" style="127" customWidth="1"/>
    <col min="6" max="16384" width="17.21875" style="127"/>
  </cols>
  <sheetData>
    <row r="1" spans="1:5" ht="15" customHeight="1" x14ac:dyDescent="0.2">
      <c r="A1" s="547" t="s">
        <v>763</v>
      </c>
    </row>
    <row r="3" spans="1:5" s="118" customFormat="1" ht="15" customHeight="1" x14ac:dyDescent="0.2">
      <c r="A3" s="32" t="s">
        <v>168</v>
      </c>
    </row>
    <row r="4" spans="1:5" s="33" customFormat="1" ht="15" customHeight="1" x14ac:dyDescent="0.15">
      <c r="A4" s="119"/>
      <c r="E4" s="120" t="s">
        <v>169</v>
      </c>
    </row>
    <row r="5" spans="1:5" s="116" customFormat="1" ht="15" customHeight="1" x14ac:dyDescent="0.2">
      <c r="A5" s="36" t="s">
        <v>170</v>
      </c>
      <c r="B5" s="36" t="s">
        <v>171</v>
      </c>
      <c r="C5" s="121" t="s">
        <v>172</v>
      </c>
      <c r="D5" s="121" t="s">
        <v>173</v>
      </c>
      <c r="E5" s="122" t="s">
        <v>174</v>
      </c>
    </row>
    <row r="6" spans="1:5" s="33" customFormat="1" ht="15" customHeight="1" x14ac:dyDescent="0.2">
      <c r="A6" s="39" t="s">
        <v>175</v>
      </c>
      <c r="B6" s="123">
        <v>83</v>
      </c>
      <c r="C6" s="124">
        <v>14</v>
      </c>
      <c r="D6" s="124">
        <v>12</v>
      </c>
      <c r="E6" s="124">
        <v>45</v>
      </c>
    </row>
    <row r="7" spans="1:5" s="33" customFormat="1" ht="15" customHeight="1" x14ac:dyDescent="0.2">
      <c r="A7" s="39" t="s">
        <v>41</v>
      </c>
      <c r="B7" s="124">
        <v>97</v>
      </c>
      <c r="C7" s="124">
        <v>49</v>
      </c>
      <c r="D7" s="124">
        <v>41</v>
      </c>
      <c r="E7" s="124">
        <v>63</v>
      </c>
    </row>
    <row r="8" spans="1:5" s="33" customFormat="1" ht="15" customHeight="1" x14ac:dyDescent="0.2">
      <c r="A8" s="39" t="s">
        <v>176</v>
      </c>
      <c r="B8" s="124">
        <v>123</v>
      </c>
      <c r="C8" s="124">
        <v>114</v>
      </c>
      <c r="D8" s="124">
        <v>56</v>
      </c>
      <c r="E8" s="124">
        <v>79</v>
      </c>
    </row>
    <row r="9" spans="1:5" s="33" customFormat="1" ht="15" customHeight="1" x14ac:dyDescent="0.2">
      <c r="A9" s="125"/>
      <c r="B9" s="126"/>
      <c r="C9" s="126"/>
      <c r="D9" s="126"/>
      <c r="E9" s="117" t="s">
        <v>177</v>
      </c>
    </row>
  </sheetData>
  <phoneticPr fontId="2"/>
  <hyperlinks>
    <hyperlink ref="A1" location="目次!A1" display="目次へもどる" xr:uid="{4A32B20F-2F2F-41AB-B761-A5700A2B8124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7:A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BBB20-3B4E-433B-8DB9-E05B57BA84EE}">
  <sheetPr codeName="Sheet7"/>
  <dimension ref="A1:F19"/>
  <sheetViews>
    <sheetView zoomScale="110" zoomScaleNormal="110" workbookViewId="0"/>
  </sheetViews>
  <sheetFormatPr defaultColWidth="9" defaultRowHeight="15" customHeight="1" x14ac:dyDescent="0.15"/>
  <cols>
    <col min="1" max="1" width="18.109375" style="97" customWidth="1"/>
    <col min="2" max="2" width="16.88671875" style="97" customWidth="1"/>
    <col min="3" max="3" width="13.77734375" style="97" customWidth="1"/>
    <col min="4" max="6" width="12.44140625" style="97" customWidth="1"/>
    <col min="7" max="16384" width="9" style="97"/>
  </cols>
  <sheetData>
    <row r="1" spans="1:6" s="33" customFormat="1" ht="15" customHeight="1" x14ac:dyDescent="0.2">
      <c r="A1" s="547" t="s">
        <v>763</v>
      </c>
    </row>
    <row r="2" spans="1:6" s="33" customFormat="1" ht="15" customHeight="1" x14ac:dyDescent="0.2"/>
    <row r="3" spans="1:6" s="128" customFormat="1" ht="15" customHeight="1" x14ac:dyDescent="0.15">
      <c r="A3" s="32" t="s">
        <v>178</v>
      </c>
      <c r="B3" s="97"/>
      <c r="C3" s="33"/>
      <c r="D3" s="33"/>
      <c r="E3" s="97"/>
      <c r="F3" s="97"/>
    </row>
    <row r="4" spans="1:6" ht="15" customHeight="1" x14ac:dyDescent="0.15">
      <c r="A4" s="33" t="s">
        <v>179</v>
      </c>
      <c r="C4" s="33"/>
      <c r="D4" s="33"/>
      <c r="F4" s="35" t="s">
        <v>180</v>
      </c>
    </row>
    <row r="5" spans="1:6" ht="15" customHeight="1" x14ac:dyDescent="0.15">
      <c r="A5" s="562" t="s">
        <v>181</v>
      </c>
      <c r="B5" s="562"/>
      <c r="C5" s="563"/>
      <c r="D5" s="129" t="s">
        <v>45</v>
      </c>
      <c r="E5" s="129" t="s">
        <v>47</v>
      </c>
      <c r="F5" s="129" t="s">
        <v>49</v>
      </c>
    </row>
    <row r="6" spans="1:6" ht="15" customHeight="1" x14ac:dyDescent="0.15">
      <c r="A6" s="564" t="s">
        <v>182</v>
      </c>
      <c r="B6" s="130" t="s">
        <v>183</v>
      </c>
      <c r="C6" s="131" t="s">
        <v>184</v>
      </c>
      <c r="D6" s="132">
        <v>160</v>
      </c>
      <c r="E6" s="132">
        <v>48</v>
      </c>
      <c r="F6" s="132">
        <v>140</v>
      </c>
    </row>
    <row r="7" spans="1:6" ht="15" customHeight="1" x14ac:dyDescent="0.15">
      <c r="A7" s="565"/>
      <c r="B7" s="567" t="s">
        <v>185</v>
      </c>
      <c r="C7" s="133" t="s">
        <v>184</v>
      </c>
      <c r="D7" s="132">
        <v>313</v>
      </c>
      <c r="E7" s="132">
        <v>204</v>
      </c>
      <c r="F7" s="132">
        <v>336</v>
      </c>
    </row>
    <row r="8" spans="1:6" ht="15" customHeight="1" x14ac:dyDescent="0.15">
      <c r="A8" s="565"/>
      <c r="B8" s="568"/>
      <c r="C8" s="133" t="s">
        <v>186</v>
      </c>
      <c r="D8" s="134">
        <v>0</v>
      </c>
      <c r="E8" s="134">
        <v>0</v>
      </c>
      <c r="F8" s="134">
        <v>0</v>
      </c>
    </row>
    <row r="9" spans="1:6" ht="15" customHeight="1" x14ac:dyDescent="0.15">
      <c r="A9" s="565"/>
      <c r="B9" s="568"/>
      <c r="C9" s="133" t="s">
        <v>187</v>
      </c>
      <c r="D9" s="134">
        <v>0</v>
      </c>
      <c r="E9" s="134">
        <v>0</v>
      </c>
      <c r="F9" s="134">
        <v>0</v>
      </c>
    </row>
    <row r="10" spans="1:6" ht="15" customHeight="1" x14ac:dyDescent="0.15">
      <c r="A10" s="565"/>
      <c r="B10" s="569"/>
      <c r="C10" s="135" t="s">
        <v>188</v>
      </c>
      <c r="D10" s="132">
        <v>1</v>
      </c>
      <c r="E10" s="132">
        <v>1</v>
      </c>
      <c r="F10" s="132">
        <v>1</v>
      </c>
    </row>
    <row r="11" spans="1:6" ht="15" customHeight="1" x14ac:dyDescent="0.15">
      <c r="A11" s="566"/>
      <c r="B11" s="570" t="s">
        <v>189</v>
      </c>
      <c r="C11" s="571"/>
      <c r="D11" s="136">
        <v>474</v>
      </c>
      <c r="E11" s="136">
        <f>SUM(E6:E10)</f>
        <v>253</v>
      </c>
      <c r="F11" s="136">
        <f>SUM(F6:F10)</f>
        <v>477</v>
      </c>
    </row>
    <row r="12" spans="1:6" ht="15" customHeight="1" x14ac:dyDescent="0.15">
      <c r="A12" s="555" t="s">
        <v>190</v>
      </c>
      <c r="B12" s="572" t="s">
        <v>185</v>
      </c>
      <c r="C12" s="131" t="s">
        <v>191</v>
      </c>
      <c r="D12" s="137">
        <v>148</v>
      </c>
      <c r="E12" s="137">
        <v>61</v>
      </c>
      <c r="F12" s="137">
        <v>123</v>
      </c>
    </row>
    <row r="13" spans="1:6" ht="15" customHeight="1" x14ac:dyDescent="0.15">
      <c r="A13" s="556"/>
      <c r="B13" s="572"/>
      <c r="C13" s="133" t="s">
        <v>186</v>
      </c>
      <c r="D13" s="138">
        <v>98</v>
      </c>
      <c r="E13" s="138">
        <v>20</v>
      </c>
      <c r="F13" s="138">
        <v>95</v>
      </c>
    </row>
    <row r="14" spans="1:6" ht="15" customHeight="1" x14ac:dyDescent="0.15">
      <c r="A14" s="556"/>
      <c r="B14" s="559"/>
      <c r="C14" s="133" t="s">
        <v>187</v>
      </c>
      <c r="D14" s="132">
        <v>1</v>
      </c>
      <c r="E14" s="132">
        <v>3</v>
      </c>
      <c r="F14" s="132">
        <v>1</v>
      </c>
    </row>
    <row r="15" spans="1:6" ht="15" customHeight="1" x14ac:dyDescent="0.15">
      <c r="A15" s="557"/>
      <c r="B15" s="560" t="s">
        <v>189</v>
      </c>
      <c r="C15" s="561"/>
      <c r="D15" s="139">
        <v>247</v>
      </c>
      <c r="E15" s="139">
        <f>SUM(E12:E14)</f>
        <v>84</v>
      </c>
      <c r="F15" s="139">
        <f>SUM(F12:F14)</f>
        <v>219</v>
      </c>
    </row>
    <row r="16" spans="1:6" ht="15" customHeight="1" x14ac:dyDescent="0.15">
      <c r="A16" s="555" t="s">
        <v>192</v>
      </c>
      <c r="B16" s="558" t="s">
        <v>185</v>
      </c>
      <c r="C16" s="140" t="s">
        <v>184</v>
      </c>
      <c r="D16" s="132">
        <v>240</v>
      </c>
      <c r="E16" s="132">
        <v>754</v>
      </c>
      <c r="F16" s="132">
        <v>244</v>
      </c>
    </row>
    <row r="17" spans="1:6" ht="15" customHeight="1" x14ac:dyDescent="0.15">
      <c r="A17" s="556"/>
      <c r="B17" s="559"/>
      <c r="C17" s="133" t="s">
        <v>187</v>
      </c>
      <c r="D17" s="132">
        <v>9</v>
      </c>
      <c r="E17" s="132">
        <v>5</v>
      </c>
      <c r="F17" s="132">
        <v>10</v>
      </c>
    </row>
    <row r="18" spans="1:6" ht="15" customHeight="1" x14ac:dyDescent="0.15">
      <c r="A18" s="557"/>
      <c r="B18" s="560" t="s">
        <v>189</v>
      </c>
      <c r="C18" s="561"/>
      <c r="D18" s="139">
        <v>249</v>
      </c>
      <c r="E18" s="139">
        <f>SUM(E16:E17)</f>
        <v>759</v>
      </c>
      <c r="F18" s="139">
        <f>SUM(F16:F17)</f>
        <v>254</v>
      </c>
    </row>
    <row r="19" spans="1:6" ht="15" customHeight="1" x14ac:dyDescent="0.15">
      <c r="B19" s="33"/>
      <c r="C19" s="33"/>
      <c r="D19" s="34"/>
      <c r="E19" s="34"/>
      <c r="F19" s="34" t="s">
        <v>42</v>
      </c>
    </row>
  </sheetData>
  <mergeCells count="10">
    <mergeCell ref="A16:A18"/>
    <mergeCell ref="B16:B17"/>
    <mergeCell ref="B18:C18"/>
    <mergeCell ref="A5:C5"/>
    <mergeCell ref="A6:A11"/>
    <mergeCell ref="B7:B10"/>
    <mergeCell ref="B11:C11"/>
    <mergeCell ref="A12:A15"/>
    <mergeCell ref="B12:B14"/>
    <mergeCell ref="B15:C15"/>
  </mergeCells>
  <phoneticPr fontId="2"/>
  <hyperlinks>
    <hyperlink ref="A1" location="目次!A1" display="目次へもどる" xr:uid="{C205BDCF-D4EA-4B84-9848-037E37B55172}"/>
  </hyperlinks>
  <printOptions horizontalCentered="1"/>
  <pageMargins left="0.74803149606299202" right="0.74803149606299202" top="0.78740157480314998" bottom="0.78740157480314998" header="0.511811023622047" footer="0.511811023622047"/>
  <pageSetup paperSize="9" scale="92" orientation="portrait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1A345-5334-4A97-A1BD-FAA8DB02B67B}">
  <sheetPr codeName="Sheet8"/>
  <dimension ref="A1:F12"/>
  <sheetViews>
    <sheetView zoomScale="110" zoomScaleNormal="110" workbookViewId="0"/>
  </sheetViews>
  <sheetFormatPr defaultColWidth="9" defaultRowHeight="15" customHeight="1" x14ac:dyDescent="0.15"/>
  <cols>
    <col min="1" max="1" width="18.109375" style="97" customWidth="1"/>
    <col min="2" max="2" width="16.88671875" style="97" customWidth="1"/>
    <col min="3" max="3" width="13.77734375" style="97" customWidth="1"/>
    <col min="4" max="6" width="12.44140625" style="97" customWidth="1"/>
    <col min="7" max="16384" width="9" style="97"/>
  </cols>
  <sheetData>
    <row r="1" spans="1:6" s="33" customFormat="1" ht="15" customHeight="1" x14ac:dyDescent="0.2">
      <c r="A1" s="547" t="s">
        <v>763</v>
      </c>
    </row>
    <row r="2" spans="1:6" s="33" customFormat="1" ht="15" customHeight="1" x14ac:dyDescent="0.2"/>
    <row r="3" spans="1:6" ht="15" customHeight="1" x14ac:dyDescent="0.15">
      <c r="A3" s="33" t="s">
        <v>193</v>
      </c>
      <c r="C3" s="33"/>
      <c r="D3" s="33"/>
      <c r="E3" s="33"/>
      <c r="F3" s="35" t="s">
        <v>180</v>
      </c>
    </row>
    <row r="4" spans="1:6" ht="15" customHeight="1" x14ac:dyDescent="0.15">
      <c r="A4" s="562" t="s">
        <v>181</v>
      </c>
      <c r="B4" s="562"/>
      <c r="C4" s="563"/>
      <c r="D4" s="121" t="s">
        <v>45</v>
      </c>
      <c r="E4" s="121" t="s">
        <v>47</v>
      </c>
      <c r="F4" s="141" t="s">
        <v>49</v>
      </c>
    </row>
    <row r="5" spans="1:6" ht="15" customHeight="1" x14ac:dyDescent="0.15">
      <c r="A5" s="573" t="s">
        <v>194</v>
      </c>
      <c r="B5" s="142" t="s">
        <v>195</v>
      </c>
      <c r="C5" s="131" t="s">
        <v>196</v>
      </c>
      <c r="D5" s="137">
        <v>8</v>
      </c>
      <c r="E5" s="137">
        <v>8</v>
      </c>
      <c r="F5" s="137">
        <v>6</v>
      </c>
    </row>
    <row r="6" spans="1:6" ht="15" customHeight="1" x14ac:dyDescent="0.15">
      <c r="A6" s="574"/>
      <c r="B6" s="143" t="s">
        <v>197</v>
      </c>
      <c r="C6" s="135" t="s">
        <v>198</v>
      </c>
      <c r="D6" s="132">
        <v>174</v>
      </c>
      <c r="E6" s="132">
        <v>170</v>
      </c>
      <c r="F6" s="132">
        <v>117</v>
      </c>
    </row>
    <row r="7" spans="1:6" ht="15" customHeight="1" x14ac:dyDescent="0.15">
      <c r="A7" s="573" t="s">
        <v>199</v>
      </c>
      <c r="B7" s="142" t="s">
        <v>200</v>
      </c>
      <c r="C7" s="131" t="s">
        <v>198</v>
      </c>
      <c r="D7" s="137">
        <v>0</v>
      </c>
      <c r="E7" s="137">
        <v>0</v>
      </c>
      <c r="F7" s="137">
        <v>0</v>
      </c>
    </row>
    <row r="8" spans="1:6" ht="15" customHeight="1" x14ac:dyDescent="0.15">
      <c r="A8" s="574"/>
      <c r="B8" s="144" t="s">
        <v>201</v>
      </c>
      <c r="C8" s="133" t="s">
        <v>198</v>
      </c>
      <c r="D8" s="134">
        <v>0</v>
      </c>
      <c r="E8" s="134">
        <v>0</v>
      </c>
      <c r="F8" s="134">
        <v>0</v>
      </c>
    </row>
    <row r="9" spans="1:6" ht="15" customHeight="1" x14ac:dyDescent="0.15">
      <c r="A9" s="574"/>
      <c r="B9" s="144" t="s">
        <v>202</v>
      </c>
      <c r="C9" s="133" t="s">
        <v>198</v>
      </c>
      <c r="D9" s="132">
        <v>0</v>
      </c>
      <c r="E9" s="132">
        <v>0</v>
      </c>
      <c r="F9" s="132">
        <v>0</v>
      </c>
    </row>
    <row r="10" spans="1:6" ht="15" customHeight="1" x14ac:dyDescent="0.15">
      <c r="A10" s="574"/>
      <c r="B10" s="144" t="s">
        <v>203</v>
      </c>
      <c r="C10" s="133" t="s">
        <v>198</v>
      </c>
      <c r="D10" s="132">
        <v>0</v>
      </c>
      <c r="E10" s="132">
        <v>0</v>
      </c>
      <c r="F10" s="132">
        <v>0</v>
      </c>
    </row>
    <row r="11" spans="1:6" ht="15" customHeight="1" x14ac:dyDescent="0.15">
      <c r="A11" s="575"/>
      <c r="B11" s="145" t="s">
        <v>204</v>
      </c>
      <c r="C11" s="146" t="s">
        <v>198</v>
      </c>
      <c r="D11" s="147">
        <v>0</v>
      </c>
      <c r="E11" s="147">
        <v>0</v>
      </c>
      <c r="F11" s="147">
        <v>0</v>
      </c>
    </row>
    <row r="12" spans="1:6" ht="15" customHeight="1" x14ac:dyDescent="0.15">
      <c r="B12" s="33"/>
      <c r="D12" s="34"/>
      <c r="E12" s="34"/>
      <c r="F12" s="34" t="s">
        <v>42</v>
      </c>
    </row>
  </sheetData>
  <mergeCells count="3">
    <mergeCell ref="A4:C4"/>
    <mergeCell ref="A5:A6"/>
    <mergeCell ref="A7:A11"/>
  </mergeCells>
  <phoneticPr fontId="2"/>
  <hyperlinks>
    <hyperlink ref="A1" location="目次!A1" display="目次へもどる" xr:uid="{8F357D03-D547-42E3-976A-AE051DACB00D}"/>
  </hyperlinks>
  <printOptions horizontalCentered="1"/>
  <pageMargins left="0.74803149606299202" right="0.74803149606299202" top="0.78740157480314998" bottom="0.78740157480314998" header="0.511811023622047" footer="0.511811023622047"/>
  <pageSetup paperSize="9" scale="92" orientation="portrait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7CE25-438C-4AD0-87B1-A783E7E666DE}">
  <sheetPr codeName="Sheet9"/>
  <dimension ref="A1:J24"/>
  <sheetViews>
    <sheetView zoomScale="110" zoomScaleNormal="110" workbookViewId="0"/>
  </sheetViews>
  <sheetFormatPr defaultColWidth="8.77734375" defaultRowHeight="13.2" x14ac:dyDescent="0.2"/>
  <cols>
    <col min="1" max="1" width="18.77734375" style="150" customWidth="1"/>
    <col min="2" max="10" width="7.44140625" style="150" customWidth="1"/>
    <col min="11" max="16384" width="8.77734375" style="150"/>
  </cols>
  <sheetData>
    <row r="1" spans="1:10" s="176" customFormat="1" ht="15" customHeight="1" x14ac:dyDescent="0.2">
      <c r="A1" s="550" t="s">
        <v>763</v>
      </c>
    </row>
    <row r="2" spans="1:10" s="176" customFormat="1" ht="15" customHeight="1" x14ac:dyDescent="0.2"/>
    <row r="3" spans="1:10" ht="15" customHeight="1" x14ac:dyDescent="0.2">
      <c r="A3" s="148" t="s">
        <v>205</v>
      </c>
      <c r="B3" s="149"/>
      <c r="C3" s="149"/>
      <c r="D3" s="149"/>
      <c r="E3" s="149"/>
      <c r="F3" s="149"/>
      <c r="G3" s="149"/>
      <c r="H3" s="149"/>
      <c r="I3" s="149"/>
      <c r="J3" s="149"/>
    </row>
    <row r="4" spans="1:10" ht="15" customHeight="1" x14ac:dyDescent="0.2">
      <c r="A4" s="151" t="s">
        <v>206</v>
      </c>
      <c r="B4" s="152"/>
      <c r="C4" s="152"/>
      <c r="E4" s="152"/>
      <c r="F4" s="153"/>
      <c r="H4" s="152"/>
      <c r="J4" s="154" t="s">
        <v>207</v>
      </c>
    </row>
    <row r="5" spans="1:10" ht="15" customHeight="1" x14ac:dyDescent="0.2">
      <c r="A5" s="576" t="s">
        <v>208</v>
      </c>
      <c r="B5" s="577" t="s">
        <v>209</v>
      </c>
      <c r="C5" s="578"/>
      <c r="D5" s="579"/>
      <c r="E5" s="577" t="s">
        <v>210</v>
      </c>
      <c r="F5" s="580"/>
      <c r="G5" s="580"/>
      <c r="H5" s="577" t="s">
        <v>211</v>
      </c>
      <c r="I5" s="580"/>
      <c r="J5" s="580"/>
    </row>
    <row r="6" spans="1:10" ht="15" customHeight="1" x14ac:dyDescent="0.2">
      <c r="A6" s="576"/>
      <c r="B6" s="155" t="s">
        <v>212</v>
      </c>
      <c r="C6" s="155" t="s">
        <v>213</v>
      </c>
      <c r="D6" s="156" t="s">
        <v>214</v>
      </c>
      <c r="E6" s="155" t="s">
        <v>212</v>
      </c>
      <c r="F6" s="155" t="s">
        <v>213</v>
      </c>
      <c r="G6" s="156" t="s">
        <v>214</v>
      </c>
      <c r="H6" s="155" t="s">
        <v>212</v>
      </c>
      <c r="I6" s="155" t="s">
        <v>213</v>
      </c>
      <c r="J6" s="156" t="s">
        <v>214</v>
      </c>
    </row>
    <row r="7" spans="1:10" ht="37.5" customHeight="1" x14ac:dyDescent="0.2">
      <c r="A7" s="157" t="s">
        <v>215</v>
      </c>
      <c r="B7" s="158">
        <v>291665</v>
      </c>
      <c r="C7" s="158">
        <v>379635</v>
      </c>
      <c r="D7" s="158">
        <v>202465</v>
      </c>
      <c r="E7" s="158">
        <v>289092</v>
      </c>
      <c r="F7" s="158">
        <v>374635</v>
      </c>
      <c r="G7" s="158">
        <v>204647</v>
      </c>
      <c r="H7" s="158">
        <v>289873</v>
      </c>
      <c r="I7" s="158">
        <v>378185</v>
      </c>
      <c r="J7" s="158">
        <v>203056</v>
      </c>
    </row>
    <row r="8" spans="1:10" s="161" customFormat="1" ht="37.5" customHeight="1" x14ac:dyDescent="0.2">
      <c r="A8" s="159" t="s">
        <v>216</v>
      </c>
      <c r="B8" s="160" t="s">
        <v>217</v>
      </c>
      <c r="C8" s="160" t="s">
        <v>217</v>
      </c>
      <c r="D8" s="160" t="s">
        <v>217</v>
      </c>
      <c r="E8" s="160" t="s">
        <v>217</v>
      </c>
      <c r="F8" s="160" t="s">
        <v>217</v>
      </c>
      <c r="G8" s="160" t="s">
        <v>217</v>
      </c>
      <c r="H8" s="160" t="s">
        <v>217</v>
      </c>
      <c r="I8" s="160" t="s">
        <v>217</v>
      </c>
      <c r="J8" s="160" t="s">
        <v>217</v>
      </c>
    </row>
    <row r="9" spans="1:10" ht="37.5" customHeight="1" x14ac:dyDescent="0.2">
      <c r="A9" s="159" t="s">
        <v>218</v>
      </c>
      <c r="B9" s="162">
        <v>428956</v>
      </c>
      <c r="C9" s="162">
        <v>473089</v>
      </c>
      <c r="D9" s="162">
        <v>273060</v>
      </c>
      <c r="E9" s="162">
        <v>430630</v>
      </c>
      <c r="F9" s="162">
        <v>471609</v>
      </c>
      <c r="G9" s="162">
        <v>273441</v>
      </c>
      <c r="H9" s="162">
        <v>425999</v>
      </c>
      <c r="I9" s="162">
        <v>449391</v>
      </c>
      <c r="J9" s="162">
        <v>326840</v>
      </c>
    </row>
    <row r="10" spans="1:10" ht="37.5" customHeight="1" x14ac:dyDescent="0.2">
      <c r="A10" s="159" t="s">
        <v>219</v>
      </c>
      <c r="B10" s="162">
        <v>367198</v>
      </c>
      <c r="C10" s="162">
        <v>430752</v>
      </c>
      <c r="D10" s="162">
        <v>223645</v>
      </c>
      <c r="E10" s="162">
        <v>372158</v>
      </c>
      <c r="F10" s="162">
        <v>438511</v>
      </c>
      <c r="G10" s="162">
        <v>218669</v>
      </c>
      <c r="H10" s="162">
        <v>371193</v>
      </c>
      <c r="I10" s="162">
        <v>442960</v>
      </c>
      <c r="J10" s="162">
        <v>221727</v>
      </c>
    </row>
    <row r="11" spans="1:10" ht="37.5" customHeight="1" x14ac:dyDescent="0.2">
      <c r="A11" s="159" t="s">
        <v>220</v>
      </c>
      <c r="B11" s="162">
        <v>531082</v>
      </c>
      <c r="C11" s="162">
        <v>537183</v>
      </c>
      <c r="D11" s="162">
        <v>478234</v>
      </c>
      <c r="E11" s="162">
        <v>505943</v>
      </c>
      <c r="F11" s="162">
        <v>525101</v>
      </c>
      <c r="G11" s="162">
        <v>398273</v>
      </c>
      <c r="H11" s="162">
        <v>534877</v>
      </c>
      <c r="I11" s="162">
        <v>559350</v>
      </c>
      <c r="J11" s="162">
        <v>401142</v>
      </c>
    </row>
    <row r="12" spans="1:10" ht="37.5" customHeight="1" x14ac:dyDescent="0.2">
      <c r="A12" s="159" t="s">
        <v>221</v>
      </c>
      <c r="B12" s="162">
        <v>421262</v>
      </c>
      <c r="C12" s="162">
        <v>489622</v>
      </c>
      <c r="D12" s="162">
        <v>295547</v>
      </c>
      <c r="E12" s="162">
        <v>389535</v>
      </c>
      <c r="F12" s="162">
        <v>437474</v>
      </c>
      <c r="G12" s="162">
        <v>306192</v>
      </c>
      <c r="H12" s="162">
        <v>446246</v>
      </c>
      <c r="I12" s="162">
        <v>498193</v>
      </c>
      <c r="J12" s="162">
        <v>343218</v>
      </c>
    </row>
    <row r="13" spans="1:10" ht="37.5" customHeight="1" x14ac:dyDescent="0.2">
      <c r="A13" s="159" t="s">
        <v>222</v>
      </c>
      <c r="B13" s="162">
        <v>240585</v>
      </c>
      <c r="C13" s="162">
        <v>316383</v>
      </c>
      <c r="D13" s="162">
        <v>131969</v>
      </c>
      <c r="E13" s="162">
        <v>245428</v>
      </c>
      <c r="F13" s="162">
        <v>318142</v>
      </c>
      <c r="G13" s="162">
        <v>136199</v>
      </c>
      <c r="H13" s="162">
        <v>273145</v>
      </c>
      <c r="I13" s="162">
        <v>322649</v>
      </c>
      <c r="J13" s="162">
        <v>156629</v>
      </c>
    </row>
    <row r="14" spans="1:10" ht="37.5" customHeight="1" x14ac:dyDescent="0.2">
      <c r="A14" s="159" t="s">
        <v>223</v>
      </c>
      <c r="B14" s="162">
        <v>257079</v>
      </c>
      <c r="C14" s="162">
        <v>362449</v>
      </c>
      <c r="D14" s="162">
        <v>155004</v>
      </c>
      <c r="E14" s="162">
        <v>238214</v>
      </c>
      <c r="F14" s="162">
        <v>353256</v>
      </c>
      <c r="G14" s="162">
        <v>149467</v>
      </c>
      <c r="H14" s="162">
        <v>241261</v>
      </c>
      <c r="I14" s="162">
        <v>347720</v>
      </c>
      <c r="J14" s="162">
        <v>158103</v>
      </c>
    </row>
    <row r="15" spans="1:10" ht="37.5" customHeight="1" x14ac:dyDescent="0.2">
      <c r="A15" s="159" t="s">
        <v>224</v>
      </c>
      <c r="B15" s="162">
        <v>445977</v>
      </c>
      <c r="C15" s="162">
        <v>659719</v>
      </c>
      <c r="D15" s="162">
        <v>341849</v>
      </c>
      <c r="E15" s="162">
        <v>408442</v>
      </c>
      <c r="F15" s="162">
        <v>613733</v>
      </c>
      <c r="G15" s="162">
        <v>319653</v>
      </c>
      <c r="H15" s="162">
        <v>386947</v>
      </c>
      <c r="I15" s="162">
        <v>651758</v>
      </c>
      <c r="J15" s="162">
        <v>283898</v>
      </c>
    </row>
    <row r="16" spans="1:10" ht="37.5" customHeight="1" x14ac:dyDescent="0.2">
      <c r="A16" s="159" t="s">
        <v>225</v>
      </c>
      <c r="B16" s="162">
        <v>329650</v>
      </c>
      <c r="C16" s="162">
        <v>396579</v>
      </c>
      <c r="D16" s="162">
        <v>210895</v>
      </c>
      <c r="E16" s="162">
        <v>271021</v>
      </c>
      <c r="F16" s="162">
        <v>310705</v>
      </c>
      <c r="G16" s="162">
        <v>206971</v>
      </c>
      <c r="H16" s="162">
        <v>387801</v>
      </c>
      <c r="I16" s="162">
        <v>441634</v>
      </c>
      <c r="J16" s="162">
        <v>254026</v>
      </c>
    </row>
    <row r="17" spans="1:10" ht="37.5" customHeight="1" x14ac:dyDescent="0.2">
      <c r="A17" s="159" t="s">
        <v>226</v>
      </c>
      <c r="B17" s="162">
        <v>473349</v>
      </c>
      <c r="C17" s="162">
        <v>551857</v>
      </c>
      <c r="D17" s="162">
        <v>302756</v>
      </c>
      <c r="E17" s="162">
        <v>487125</v>
      </c>
      <c r="F17" s="162">
        <v>549245</v>
      </c>
      <c r="G17" s="162">
        <v>331542</v>
      </c>
      <c r="H17" s="162">
        <v>454395</v>
      </c>
      <c r="I17" s="162">
        <v>534784</v>
      </c>
      <c r="J17" s="162">
        <v>304963</v>
      </c>
    </row>
    <row r="18" spans="1:10" ht="37.5" customHeight="1" x14ac:dyDescent="0.2">
      <c r="A18" s="159" t="s">
        <v>227</v>
      </c>
      <c r="B18" s="162">
        <v>96087</v>
      </c>
      <c r="C18" s="162">
        <v>119770</v>
      </c>
      <c r="D18" s="162">
        <v>85070</v>
      </c>
      <c r="E18" s="162">
        <v>115300</v>
      </c>
      <c r="F18" s="162">
        <v>154885</v>
      </c>
      <c r="G18" s="162">
        <v>95627</v>
      </c>
      <c r="H18" s="162">
        <v>112495</v>
      </c>
      <c r="I18" s="162">
        <v>156612</v>
      </c>
      <c r="J18" s="162">
        <v>95058</v>
      </c>
    </row>
    <row r="19" spans="1:10" ht="37.5" customHeight="1" x14ac:dyDescent="0.2">
      <c r="A19" s="159" t="s">
        <v>228</v>
      </c>
      <c r="B19" s="162">
        <v>177355</v>
      </c>
      <c r="C19" s="162">
        <v>217972</v>
      </c>
      <c r="D19" s="162">
        <v>136914</v>
      </c>
      <c r="E19" s="162">
        <v>171820</v>
      </c>
      <c r="F19" s="162">
        <v>216242</v>
      </c>
      <c r="G19" s="162">
        <v>134707</v>
      </c>
      <c r="H19" s="162">
        <v>159015</v>
      </c>
      <c r="I19" s="162">
        <v>205533</v>
      </c>
      <c r="J19" s="162">
        <v>111429</v>
      </c>
    </row>
    <row r="20" spans="1:10" ht="37.5" customHeight="1" x14ac:dyDescent="0.2">
      <c r="A20" s="159" t="s">
        <v>229</v>
      </c>
      <c r="B20" s="162">
        <v>367837</v>
      </c>
      <c r="C20" s="162">
        <v>414864</v>
      </c>
      <c r="D20" s="162">
        <v>334178</v>
      </c>
      <c r="E20" s="162">
        <v>358976</v>
      </c>
      <c r="F20" s="162">
        <v>387161</v>
      </c>
      <c r="G20" s="162">
        <v>335893</v>
      </c>
      <c r="H20" s="162">
        <v>401444</v>
      </c>
      <c r="I20" s="162">
        <v>459918</v>
      </c>
      <c r="J20" s="162">
        <v>349704</v>
      </c>
    </row>
    <row r="21" spans="1:10" ht="37.5" customHeight="1" x14ac:dyDescent="0.2">
      <c r="A21" s="159" t="s">
        <v>230</v>
      </c>
      <c r="B21" s="162">
        <v>297324</v>
      </c>
      <c r="C21" s="162">
        <v>395231</v>
      </c>
      <c r="D21" s="162">
        <v>263935</v>
      </c>
      <c r="E21" s="162">
        <v>320694</v>
      </c>
      <c r="F21" s="162">
        <v>406691</v>
      </c>
      <c r="G21" s="162">
        <v>289778</v>
      </c>
      <c r="H21" s="162">
        <v>295480</v>
      </c>
      <c r="I21" s="162">
        <v>388690</v>
      </c>
      <c r="J21" s="162">
        <v>265614</v>
      </c>
    </row>
    <row r="22" spans="1:10" ht="37.5" customHeight="1" x14ac:dyDescent="0.2">
      <c r="A22" s="159" t="s">
        <v>231</v>
      </c>
      <c r="B22" s="163">
        <v>404462</v>
      </c>
      <c r="C22" s="163">
        <v>461138</v>
      </c>
      <c r="D22" s="163">
        <v>296309</v>
      </c>
      <c r="E22" s="163">
        <v>359951</v>
      </c>
      <c r="F22" s="163">
        <v>435937</v>
      </c>
      <c r="G22" s="163">
        <v>242572</v>
      </c>
      <c r="H22" s="162">
        <v>357990</v>
      </c>
      <c r="I22" s="163">
        <v>447316</v>
      </c>
      <c r="J22" s="163">
        <v>234318</v>
      </c>
    </row>
    <row r="23" spans="1:10" ht="37.5" customHeight="1" x14ac:dyDescent="0.2">
      <c r="A23" s="164" t="s">
        <v>232</v>
      </c>
      <c r="B23" s="165">
        <v>265087</v>
      </c>
      <c r="C23" s="165">
        <v>336704</v>
      </c>
      <c r="D23" s="165">
        <v>166805</v>
      </c>
      <c r="E23" s="165">
        <v>247579</v>
      </c>
      <c r="F23" s="165">
        <v>303613</v>
      </c>
      <c r="G23" s="165">
        <v>167747</v>
      </c>
      <c r="H23" s="162">
        <v>261906</v>
      </c>
      <c r="I23" s="165">
        <v>319830</v>
      </c>
      <c r="J23" s="165">
        <v>176888</v>
      </c>
    </row>
    <row r="24" spans="1:10" ht="15" customHeight="1" x14ac:dyDescent="0.2">
      <c r="A24" s="166"/>
      <c r="B24" s="166"/>
      <c r="C24" s="166"/>
      <c r="D24" s="166"/>
      <c r="E24" s="166"/>
      <c r="F24" s="166"/>
      <c r="G24" s="166"/>
      <c r="H24" s="166"/>
      <c r="I24" s="166"/>
      <c r="J24" s="167" t="s">
        <v>233</v>
      </c>
    </row>
  </sheetData>
  <mergeCells count="4">
    <mergeCell ref="A5:A6"/>
    <mergeCell ref="B5:D5"/>
    <mergeCell ref="E5:G5"/>
    <mergeCell ref="H5:J5"/>
  </mergeCells>
  <phoneticPr fontId="2"/>
  <hyperlinks>
    <hyperlink ref="A1" location="目次!A1" display="目次へもどる" xr:uid="{7064A324-12F0-4333-B451-9D2DCB4FDC25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0A4D9-1930-4B10-8474-DC4ABEB7AD68}">
  <sheetPr codeName="Sheet10"/>
  <dimension ref="A1:J24"/>
  <sheetViews>
    <sheetView zoomScale="110" zoomScaleNormal="110" workbookViewId="0">
      <pane xSplit="1" ySplit="6" topLeftCell="B7" activePane="bottomRight" state="frozen"/>
      <selection activeCell="E24" sqref="E24"/>
      <selection pane="topRight" activeCell="E24" sqref="E24"/>
      <selection pane="bottomLeft" activeCell="E24" sqref="E24"/>
      <selection pane="bottomRight"/>
    </sheetView>
  </sheetViews>
  <sheetFormatPr defaultColWidth="8.77734375" defaultRowHeight="15" customHeight="1" x14ac:dyDescent="0.2"/>
  <cols>
    <col min="1" max="1" width="18.77734375" style="150" customWidth="1"/>
    <col min="2" max="10" width="7.44140625" style="150" customWidth="1"/>
    <col min="11" max="16384" width="8.77734375" style="150"/>
  </cols>
  <sheetData>
    <row r="1" spans="1:10" s="176" customFormat="1" ht="15" customHeight="1" x14ac:dyDescent="0.2">
      <c r="A1" s="550" t="s">
        <v>763</v>
      </c>
    </row>
    <row r="2" spans="1:10" s="176" customFormat="1" ht="15" customHeight="1" x14ac:dyDescent="0.2"/>
    <row r="3" spans="1:10" ht="15" customHeight="1" x14ac:dyDescent="0.2">
      <c r="A3" s="148" t="s">
        <v>234</v>
      </c>
      <c r="B3" s="149"/>
      <c r="C3" s="149"/>
      <c r="D3" s="149"/>
      <c r="E3" s="149"/>
      <c r="F3" s="149"/>
      <c r="G3" s="149"/>
      <c r="H3" s="149"/>
      <c r="I3" s="149"/>
      <c r="J3" s="149"/>
    </row>
    <row r="4" spans="1:10" ht="15" customHeight="1" x14ac:dyDescent="0.2">
      <c r="A4" s="151" t="s">
        <v>206</v>
      </c>
      <c r="B4" s="152"/>
      <c r="C4" s="152"/>
      <c r="E4" s="152"/>
      <c r="F4" s="152"/>
      <c r="H4" s="152"/>
      <c r="I4" s="152"/>
      <c r="J4" s="154" t="s">
        <v>235</v>
      </c>
    </row>
    <row r="5" spans="1:10" ht="15" customHeight="1" x14ac:dyDescent="0.2">
      <c r="A5" s="576" t="s">
        <v>208</v>
      </c>
      <c r="B5" s="577" t="s">
        <v>209</v>
      </c>
      <c r="C5" s="578"/>
      <c r="D5" s="579"/>
      <c r="E5" s="577" t="s">
        <v>210</v>
      </c>
      <c r="F5" s="580"/>
      <c r="G5" s="580"/>
      <c r="H5" s="577" t="s">
        <v>211</v>
      </c>
      <c r="I5" s="580"/>
      <c r="J5" s="580"/>
    </row>
    <row r="6" spans="1:10" ht="15" customHeight="1" x14ac:dyDescent="0.2">
      <c r="A6" s="576"/>
      <c r="B6" s="155" t="s">
        <v>212</v>
      </c>
      <c r="C6" s="155" t="s">
        <v>213</v>
      </c>
      <c r="D6" s="156" t="s">
        <v>214</v>
      </c>
      <c r="E6" s="155" t="s">
        <v>212</v>
      </c>
      <c r="F6" s="155" t="s">
        <v>213</v>
      </c>
      <c r="G6" s="156" t="s">
        <v>214</v>
      </c>
      <c r="H6" s="155" t="s">
        <v>212</v>
      </c>
      <c r="I6" s="155" t="s">
        <v>213</v>
      </c>
      <c r="J6" s="156" t="s">
        <v>214</v>
      </c>
    </row>
    <row r="7" spans="1:10" ht="37.5" customHeight="1" x14ac:dyDescent="0.2">
      <c r="A7" s="157" t="s">
        <v>215</v>
      </c>
      <c r="B7" s="168">
        <v>130.5</v>
      </c>
      <c r="C7" s="168">
        <v>149.9</v>
      </c>
      <c r="D7" s="168">
        <v>110.9</v>
      </c>
      <c r="E7" s="168">
        <v>130.1</v>
      </c>
      <c r="F7" s="168">
        <v>149</v>
      </c>
      <c r="G7" s="168">
        <v>111.4</v>
      </c>
      <c r="H7" s="169">
        <v>130.1</v>
      </c>
      <c r="I7" s="168">
        <v>149.9</v>
      </c>
      <c r="J7" s="168">
        <v>110.6</v>
      </c>
    </row>
    <row r="8" spans="1:10" ht="37.5" customHeight="1" x14ac:dyDescent="0.2">
      <c r="A8" s="159" t="s">
        <v>216</v>
      </c>
      <c r="B8" s="170" t="s">
        <v>217</v>
      </c>
      <c r="C8" s="170" t="s">
        <v>217</v>
      </c>
      <c r="D8" s="170" t="s">
        <v>217</v>
      </c>
      <c r="E8" s="170" t="s">
        <v>217</v>
      </c>
      <c r="F8" s="170" t="s">
        <v>217</v>
      </c>
      <c r="G8" s="170" t="s">
        <v>217</v>
      </c>
      <c r="H8" s="170" t="s">
        <v>217</v>
      </c>
      <c r="I8" s="170" t="s">
        <v>217</v>
      </c>
      <c r="J8" s="170" t="s">
        <v>217</v>
      </c>
    </row>
    <row r="9" spans="1:10" ht="37.5" customHeight="1" x14ac:dyDescent="0.2">
      <c r="A9" s="159" t="s">
        <v>218</v>
      </c>
      <c r="B9" s="171">
        <v>160</v>
      </c>
      <c r="C9" s="171">
        <v>167.9</v>
      </c>
      <c r="D9" s="171">
        <v>132</v>
      </c>
      <c r="E9" s="171">
        <v>166.8</v>
      </c>
      <c r="F9" s="171">
        <v>174.8</v>
      </c>
      <c r="G9" s="171">
        <v>136</v>
      </c>
      <c r="H9" s="172">
        <v>168.6</v>
      </c>
      <c r="I9" s="171">
        <v>173.3</v>
      </c>
      <c r="J9" s="171">
        <v>148.9</v>
      </c>
    </row>
    <row r="10" spans="1:10" ht="37.5" customHeight="1" x14ac:dyDescent="0.2">
      <c r="A10" s="159" t="s">
        <v>219</v>
      </c>
      <c r="B10" s="171">
        <v>152</v>
      </c>
      <c r="C10" s="171">
        <v>162.6</v>
      </c>
      <c r="D10" s="171">
        <v>128.30000000000001</v>
      </c>
      <c r="E10" s="171">
        <v>153.19999999999999</v>
      </c>
      <c r="F10" s="171">
        <v>163.5</v>
      </c>
      <c r="G10" s="171">
        <v>129.5</v>
      </c>
      <c r="H10" s="172">
        <v>154.9</v>
      </c>
      <c r="I10" s="171">
        <v>165.2</v>
      </c>
      <c r="J10" s="171">
        <v>133.5</v>
      </c>
    </row>
    <row r="11" spans="1:10" ht="37.5" customHeight="1" x14ac:dyDescent="0.2">
      <c r="A11" s="159" t="s">
        <v>220</v>
      </c>
      <c r="B11" s="171">
        <v>145.69999999999999</v>
      </c>
      <c r="C11" s="171">
        <v>146.30000000000001</v>
      </c>
      <c r="D11" s="171">
        <v>139.9</v>
      </c>
      <c r="E11" s="171">
        <v>146.1</v>
      </c>
      <c r="F11" s="171">
        <v>148.19999999999999</v>
      </c>
      <c r="G11" s="171">
        <v>134.4</v>
      </c>
      <c r="H11" s="172">
        <v>151.69999999999999</v>
      </c>
      <c r="I11" s="171">
        <v>155.6</v>
      </c>
      <c r="J11" s="171">
        <v>130.9</v>
      </c>
    </row>
    <row r="12" spans="1:10" ht="37.5" customHeight="1" x14ac:dyDescent="0.2">
      <c r="A12" s="159" t="s">
        <v>221</v>
      </c>
      <c r="B12" s="171">
        <v>160.4</v>
      </c>
      <c r="C12" s="171">
        <v>164.2</v>
      </c>
      <c r="D12" s="171">
        <v>153.5</v>
      </c>
      <c r="E12" s="171">
        <v>153.69999999999999</v>
      </c>
      <c r="F12" s="171">
        <v>160.6</v>
      </c>
      <c r="G12" s="171">
        <v>142</v>
      </c>
      <c r="H12" s="172">
        <v>154.4</v>
      </c>
      <c r="I12" s="171">
        <v>159.5</v>
      </c>
      <c r="J12" s="171">
        <v>144.1</v>
      </c>
    </row>
    <row r="13" spans="1:10" ht="37.5" customHeight="1" x14ac:dyDescent="0.2">
      <c r="A13" s="159" t="s">
        <v>222</v>
      </c>
      <c r="B13" s="171">
        <v>145.5</v>
      </c>
      <c r="C13" s="171">
        <v>175.2</v>
      </c>
      <c r="D13" s="171">
        <v>103</v>
      </c>
      <c r="E13" s="171">
        <v>144</v>
      </c>
      <c r="F13" s="171">
        <v>171.5</v>
      </c>
      <c r="G13" s="171">
        <v>102.5</v>
      </c>
      <c r="H13" s="172">
        <v>152.4</v>
      </c>
      <c r="I13" s="171">
        <v>171.1</v>
      </c>
      <c r="J13" s="171">
        <v>108.4</v>
      </c>
    </row>
    <row r="14" spans="1:10" ht="37.5" customHeight="1" x14ac:dyDescent="0.2">
      <c r="A14" s="159" t="s">
        <v>223</v>
      </c>
      <c r="B14" s="171">
        <v>126.7</v>
      </c>
      <c r="C14" s="171">
        <v>147.19999999999999</v>
      </c>
      <c r="D14" s="171">
        <v>106.8</v>
      </c>
      <c r="E14" s="171">
        <v>119.8</v>
      </c>
      <c r="F14" s="171">
        <v>141.69999999999999</v>
      </c>
      <c r="G14" s="171">
        <v>102.9</v>
      </c>
      <c r="H14" s="172">
        <v>120</v>
      </c>
      <c r="I14" s="171">
        <v>140.80000000000001</v>
      </c>
      <c r="J14" s="171">
        <v>103.8</v>
      </c>
    </row>
    <row r="15" spans="1:10" ht="37.5" customHeight="1" x14ac:dyDescent="0.2">
      <c r="A15" s="159" t="s">
        <v>224</v>
      </c>
      <c r="B15" s="171">
        <v>143.6</v>
      </c>
      <c r="C15" s="171">
        <v>164.2</v>
      </c>
      <c r="D15" s="171">
        <v>133.69999999999999</v>
      </c>
      <c r="E15" s="171">
        <v>139</v>
      </c>
      <c r="F15" s="171">
        <v>167</v>
      </c>
      <c r="G15" s="171">
        <v>126.8</v>
      </c>
      <c r="H15" s="172">
        <v>137.1</v>
      </c>
      <c r="I15" s="171">
        <v>160.30000000000001</v>
      </c>
      <c r="J15" s="171">
        <v>128</v>
      </c>
    </row>
    <row r="16" spans="1:10" ht="37.5" customHeight="1" x14ac:dyDescent="0.2">
      <c r="A16" s="159" t="s">
        <v>225</v>
      </c>
      <c r="B16" s="171">
        <v>143.19999999999999</v>
      </c>
      <c r="C16" s="171">
        <v>155.19999999999999</v>
      </c>
      <c r="D16" s="171">
        <v>121.9</v>
      </c>
      <c r="E16" s="171">
        <v>134.1</v>
      </c>
      <c r="F16" s="171">
        <v>144.4</v>
      </c>
      <c r="G16" s="171">
        <v>117.1</v>
      </c>
      <c r="H16" s="172">
        <v>155.19999999999999</v>
      </c>
      <c r="I16" s="171">
        <v>165</v>
      </c>
      <c r="J16" s="171">
        <v>130.69999999999999</v>
      </c>
    </row>
    <row r="17" spans="1:10" ht="37.5" customHeight="1" x14ac:dyDescent="0.2">
      <c r="A17" s="159" t="s">
        <v>226</v>
      </c>
      <c r="B17" s="171">
        <v>146.1</v>
      </c>
      <c r="C17" s="171">
        <v>155.19999999999999</v>
      </c>
      <c r="D17" s="171">
        <v>126.3</v>
      </c>
      <c r="E17" s="171">
        <v>150.69999999999999</v>
      </c>
      <c r="F17" s="171">
        <v>158.1</v>
      </c>
      <c r="G17" s="171">
        <v>131.9</v>
      </c>
      <c r="H17" s="172">
        <v>148.19999999999999</v>
      </c>
      <c r="I17" s="171">
        <v>158.19999999999999</v>
      </c>
      <c r="J17" s="171">
        <v>129.69999999999999</v>
      </c>
    </row>
    <row r="18" spans="1:10" ht="37.5" customHeight="1" x14ac:dyDescent="0.2">
      <c r="A18" s="159" t="s">
        <v>227</v>
      </c>
      <c r="B18" s="171">
        <v>71.599999999999994</v>
      </c>
      <c r="C18" s="171">
        <v>76.400000000000006</v>
      </c>
      <c r="D18" s="171">
        <v>69.400000000000006</v>
      </c>
      <c r="E18" s="171">
        <v>78.7</v>
      </c>
      <c r="F18" s="171">
        <v>94.9</v>
      </c>
      <c r="G18" s="171">
        <v>70.5</v>
      </c>
      <c r="H18" s="172">
        <v>78.5</v>
      </c>
      <c r="I18" s="171">
        <v>98.8</v>
      </c>
      <c r="J18" s="171">
        <v>70.400000000000006</v>
      </c>
    </row>
    <row r="19" spans="1:10" ht="37.5" customHeight="1" x14ac:dyDescent="0.2">
      <c r="A19" s="159" t="s">
        <v>228</v>
      </c>
      <c r="B19" s="171">
        <v>101.9</v>
      </c>
      <c r="C19" s="171">
        <v>120.7</v>
      </c>
      <c r="D19" s="171">
        <v>83.2</v>
      </c>
      <c r="E19" s="171">
        <v>108.9</v>
      </c>
      <c r="F19" s="171">
        <v>125.9</v>
      </c>
      <c r="G19" s="171">
        <v>94.7</v>
      </c>
      <c r="H19" s="172">
        <v>97.7</v>
      </c>
      <c r="I19" s="171">
        <v>110.1</v>
      </c>
      <c r="J19" s="171">
        <v>85.1</v>
      </c>
    </row>
    <row r="20" spans="1:10" ht="37.5" customHeight="1" x14ac:dyDescent="0.2">
      <c r="A20" s="159" t="s">
        <v>229</v>
      </c>
      <c r="B20" s="171">
        <v>128.30000000000001</v>
      </c>
      <c r="C20" s="171">
        <v>135.1</v>
      </c>
      <c r="D20" s="171">
        <v>123.4</v>
      </c>
      <c r="E20" s="171">
        <v>122.3</v>
      </c>
      <c r="F20" s="171">
        <v>121.1</v>
      </c>
      <c r="G20" s="171">
        <v>123.3</v>
      </c>
      <c r="H20" s="172">
        <v>127.5</v>
      </c>
      <c r="I20" s="171">
        <v>129.69999999999999</v>
      </c>
      <c r="J20" s="171">
        <v>125.5</v>
      </c>
    </row>
    <row r="21" spans="1:10" ht="37.5" customHeight="1" x14ac:dyDescent="0.2">
      <c r="A21" s="159" t="s">
        <v>230</v>
      </c>
      <c r="B21" s="171">
        <v>124.7</v>
      </c>
      <c r="C21" s="171">
        <v>127.4</v>
      </c>
      <c r="D21" s="171">
        <v>123.7</v>
      </c>
      <c r="E21" s="171">
        <v>128.69999999999999</v>
      </c>
      <c r="F21" s="171">
        <v>126.4</v>
      </c>
      <c r="G21" s="171">
        <v>129.6</v>
      </c>
      <c r="H21" s="172">
        <v>123.9</v>
      </c>
      <c r="I21" s="171">
        <v>127.3</v>
      </c>
      <c r="J21" s="171">
        <v>122.8</v>
      </c>
    </row>
    <row r="22" spans="1:10" ht="37.5" customHeight="1" x14ac:dyDescent="0.2">
      <c r="A22" s="159" t="s">
        <v>231</v>
      </c>
      <c r="B22" s="171">
        <v>144.19999999999999</v>
      </c>
      <c r="C22" s="171">
        <v>149</v>
      </c>
      <c r="D22" s="171">
        <v>134.69999999999999</v>
      </c>
      <c r="E22" s="171">
        <v>141.4</v>
      </c>
      <c r="F22" s="171">
        <v>154.1</v>
      </c>
      <c r="G22" s="171">
        <v>121.7</v>
      </c>
      <c r="H22" s="172">
        <v>141.19999999999999</v>
      </c>
      <c r="I22" s="171">
        <v>157</v>
      </c>
      <c r="J22" s="171">
        <v>119.3</v>
      </c>
    </row>
    <row r="23" spans="1:10" ht="37.5" customHeight="1" x14ac:dyDescent="0.2">
      <c r="A23" s="164" t="s">
        <v>232</v>
      </c>
      <c r="B23" s="171">
        <v>135.6</v>
      </c>
      <c r="C23" s="171">
        <v>156</v>
      </c>
      <c r="D23" s="171">
        <v>107.6</v>
      </c>
      <c r="E23" s="171">
        <v>135.69999999999999</v>
      </c>
      <c r="F23" s="171">
        <v>152.19999999999999</v>
      </c>
      <c r="G23" s="171">
        <v>112.2</v>
      </c>
      <c r="H23" s="172">
        <v>133.5</v>
      </c>
      <c r="I23" s="171">
        <v>148.9</v>
      </c>
      <c r="J23" s="171">
        <v>111.1</v>
      </c>
    </row>
    <row r="24" spans="1:10" ht="15" customHeight="1" x14ac:dyDescent="0.2">
      <c r="A24" s="173"/>
      <c r="B24" s="173"/>
      <c r="C24" s="173"/>
      <c r="D24" s="173"/>
      <c r="E24" s="173"/>
      <c r="F24" s="173"/>
      <c r="G24" s="173"/>
      <c r="H24" s="173"/>
      <c r="I24" s="173"/>
      <c r="J24" s="167" t="s">
        <v>233</v>
      </c>
    </row>
  </sheetData>
  <mergeCells count="4">
    <mergeCell ref="A5:A6"/>
    <mergeCell ref="B5:D5"/>
    <mergeCell ref="E5:G5"/>
    <mergeCell ref="H5:J5"/>
  </mergeCells>
  <phoneticPr fontId="2"/>
  <hyperlinks>
    <hyperlink ref="A1" location="目次!A1" display="目次へもどる" xr:uid="{B3C3795A-E980-4E2F-AACF-6F8C5873D8AC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CAFE3-5FF8-4194-AA23-B5166AFE18A9}">
  <sheetPr codeName="Sheet11"/>
  <dimension ref="A1:S24"/>
  <sheetViews>
    <sheetView zoomScale="110" zoomScaleNormal="110" zoomScaleSheetLayoutView="100" workbookViewId="0"/>
  </sheetViews>
  <sheetFormatPr defaultColWidth="8.77734375" defaultRowHeight="15" customHeight="1" x14ac:dyDescent="0.2"/>
  <cols>
    <col min="1" max="1" width="18.77734375" style="150" customWidth="1"/>
    <col min="2" max="2" width="8.109375" style="150" customWidth="1"/>
    <col min="3" max="3" width="7.44140625" style="150" customWidth="1"/>
    <col min="4" max="4" width="8.109375" style="150" customWidth="1"/>
    <col min="5" max="5" width="7.44140625" style="150" customWidth="1"/>
    <col min="6" max="8" width="8.77734375" style="150" customWidth="1"/>
    <col min="9" max="9" width="10" style="150" customWidth="1"/>
    <col min="10" max="10" width="18.77734375" style="150" customWidth="1"/>
    <col min="11" max="11" width="8.109375" style="150" customWidth="1"/>
    <col min="12" max="12" width="7.44140625" style="150" customWidth="1"/>
    <col min="13" max="13" width="8.109375" style="150" customWidth="1"/>
    <col min="14" max="14" width="7.44140625" style="150" customWidth="1"/>
    <col min="15" max="17" width="8.77734375" style="150" customWidth="1"/>
    <col min="18" max="18" width="10" style="150" customWidth="1"/>
    <col min="19" max="16384" width="8.77734375" style="150"/>
  </cols>
  <sheetData>
    <row r="1" spans="1:19" s="176" customFormat="1" ht="15" customHeight="1" x14ac:dyDescent="0.2">
      <c r="A1" s="550" t="s">
        <v>763</v>
      </c>
    </row>
    <row r="2" spans="1:19" s="176" customFormat="1" ht="15" customHeight="1" x14ac:dyDescent="0.2"/>
    <row r="3" spans="1:19" ht="15" customHeight="1" x14ac:dyDescent="0.2">
      <c r="A3" s="148" t="s">
        <v>236</v>
      </c>
      <c r="B3" s="149"/>
      <c r="C3" s="149"/>
      <c r="D3" s="149"/>
      <c r="E3" s="149"/>
      <c r="F3" s="149"/>
      <c r="G3" s="149"/>
      <c r="H3" s="149"/>
      <c r="I3" s="149"/>
      <c r="J3" s="148"/>
      <c r="K3" s="149"/>
      <c r="L3" s="149"/>
      <c r="M3" s="149"/>
      <c r="N3" s="149"/>
      <c r="O3" s="149"/>
      <c r="P3" s="149"/>
      <c r="Q3" s="149"/>
      <c r="R3" s="149"/>
    </row>
    <row r="4" spans="1:19" s="176" customFormat="1" ht="15" customHeight="1" x14ac:dyDescent="0.15">
      <c r="A4" s="174" t="s">
        <v>237</v>
      </c>
      <c r="B4" s="175"/>
      <c r="C4" s="175"/>
      <c r="D4" s="175"/>
      <c r="E4" s="175"/>
      <c r="F4" s="175"/>
      <c r="G4" s="175"/>
      <c r="H4" s="175"/>
      <c r="I4" s="154" t="s">
        <v>238</v>
      </c>
      <c r="J4" s="174" t="s">
        <v>239</v>
      </c>
      <c r="K4" s="175"/>
      <c r="L4" s="175"/>
      <c r="M4" s="175"/>
      <c r="N4" s="175"/>
      <c r="O4" s="175"/>
      <c r="P4" s="175"/>
      <c r="Q4" s="175"/>
      <c r="R4" s="154" t="s">
        <v>238</v>
      </c>
    </row>
    <row r="5" spans="1:19" ht="15" customHeight="1" x14ac:dyDescent="0.2">
      <c r="A5" s="576" t="s">
        <v>208</v>
      </c>
      <c r="B5" s="577" t="s">
        <v>240</v>
      </c>
      <c r="C5" s="576"/>
      <c r="D5" s="577" t="s">
        <v>241</v>
      </c>
      <c r="E5" s="580"/>
      <c r="F5" s="580"/>
      <c r="G5" s="576"/>
      <c r="H5" s="577" t="s">
        <v>242</v>
      </c>
      <c r="I5" s="580"/>
      <c r="J5" s="576" t="s">
        <v>208</v>
      </c>
      <c r="K5" s="577" t="s">
        <v>240</v>
      </c>
      <c r="L5" s="580"/>
      <c r="M5" s="577" t="s">
        <v>241</v>
      </c>
      <c r="N5" s="580"/>
      <c r="O5" s="580"/>
      <c r="P5" s="576"/>
      <c r="Q5" s="577" t="s">
        <v>242</v>
      </c>
      <c r="R5" s="580"/>
    </row>
    <row r="6" spans="1:19" ht="30" customHeight="1" x14ac:dyDescent="0.2">
      <c r="A6" s="576"/>
      <c r="B6" s="177" t="s">
        <v>243</v>
      </c>
      <c r="C6" s="177" t="s">
        <v>244</v>
      </c>
      <c r="D6" s="177" t="s">
        <v>243</v>
      </c>
      <c r="E6" s="177" t="s">
        <v>244</v>
      </c>
      <c r="F6" s="178" t="s">
        <v>245</v>
      </c>
      <c r="G6" s="178" t="s">
        <v>246</v>
      </c>
      <c r="H6" s="177" t="s">
        <v>243</v>
      </c>
      <c r="I6" s="179" t="s">
        <v>247</v>
      </c>
      <c r="J6" s="576"/>
      <c r="K6" s="177" t="s">
        <v>243</v>
      </c>
      <c r="L6" s="177" t="s">
        <v>244</v>
      </c>
      <c r="M6" s="177" t="s">
        <v>243</v>
      </c>
      <c r="N6" s="177" t="s">
        <v>244</v>
      </c>
      <c r="O6" s="178" t="s">
        <v>245</v>
      </c>
      <c r="P6" s="178" t="s">
        <v>246</v>
      </c>
      <c r="Q6" s="177" t="s">
        <v>243</v>
      </c>
      <c r="R6" s="179" t="s">
        <v>247</v>
      </c>
    </row>
    <row r="7" spans="1:19" ht="37.5" customHeight="1" x14ac:dyDescent="0.2">
      <c r="A7" s="157" t="s">
        <v>215</v>
      </c>
      <c r="B7" s="180">
        <v>289092</v>
      </c>
      <c r="C7" s="181">
        <v>-0.9</v>
      </c>
      <c r="D7" s="182">
        <f>F7+G7</f>
        <v>245190</v>
      </c>
      <c r="E7" s="181">
        <v>0.1</v>
      </c>
      <c r="F7" s="182">
        <v>228193</v>
      </c>
      <c r="G7" s="182">
        <v>16997</v>
      </c>
      <c r="H7" s="182">
        <f>B7-D7</f>
        <v>43902</v>
      </c>
      <c r="I7" s="183">
        <v>-2714</v>
      </c>
      <c r="J7" s="157" t="s">
        <v>215</v>
      </c>
      <c r="K7" s="180">
        <v>289873</v>
      </c>
      <c r="L7" s="181">
        <f>(K7-B7)/B7*100</f>
        <v>0.27015621324699401</v>
      </c>
      <c r="M7" s="182">
        <f>O7+P7</f>
        <v>245539</v>
      </c>
      <c r="N7" s="181">
        <v>0.2</v>
      </c>
      <c r="O7" s="182">
        <v>228559</v>
      </c>
      <c r="P7" s="182">
        <v>16980</v>
      </c>
      <c r="Q7" s="182">
        <f>K7-M7</f>
        <v>44334</v>
      </c>
      <c r="R7" s="183">
        <f>Q7-H7</f>
        <v>432</v>
      </c>
    </row>
    <row r="8" spans="1:19" ht="37.5" customHeight="1" x14ac:dyDescent="0.2">
      <c r="A8" s="159" t="s">
        <v>216</v>
      </c>
      <c r="B8" s="184" t="s">
        <v>248</v>
      </c>
      <c r="C8" s="185" t="s">
        <v>249</v>
      </c>
      <c r="D8" s="184" t="s">
        <v>248</v>
      </c>
      <c r="E8" s="186" t="s">
        <v>250</v>
      </c>
      <c r="F8" s="184" t="s">
        <v>248</v>
      </c>
      <c r="G8" s="184" t="s">
        <v>248</v>
      </c>
      <c r="H8" s="187" t="s">
        <v>250</v>
      </c>
      <c r="I8" s="187" t="s">
        <v>250</v>
      </c>
      <c r="J8" s="159" t="s">
        <v>216</v>
      </c>
      <c r="K8" s="184" t="s">
        <v>248</v>
      </c>
      <c r="L8" s="186" t="s">
        <v>250</v>
      </c>
      <c r="M8" s="184" t="s">
        <v>248</v>
      </c>
      <c r="N8" s="186" t="s">
        <v>250</v>
      </c>
      <c r="O8" s="184" t="s">
        <v>248</v>
      </c>
      <c r="P8" s="184" t="s">
        <v>248</v>
      </c>
      <c r="Q8" s="187" t="s">
        <v>250</v>
      </c>
      <c r="R8" s="187" t="s">
        <v>250</v>
      </c>
      <c r="S8" s="161"/>
    </row>
    <row r="9" spans="1:19" ht="37.5" customHeight="1" x14ac:dyDescent="0.2">
      <c r="A9" s="159" t="s">
        <v>218</v>
      </c>
      <c r="B9" s="188">
        <v>430630</v>
      </c>
      <c r="C9" s="189">
        <v>0.4</v>
      </c>
      <c r="D9" s="186">
        <f t="shared" ref="D9:D23" si="0">F9+G9</f>
        <v>374796</v>
      </c>
      <c r="E9" s="189">
        <v>3</v>
      </c>
      <c r="F9" s="186">
        <v>343202</v>
      </c>
      <c r="G9" s="186">
        <v>31594</v>
      </c>
      <c r="H9" s="186">
        <f t="shared" ref="H9:H23" si="1">B9-D9</f>
        <v>55834</v>
      </c>
      <c r="I9" s="187">
        <v>-9139</v>
      </c>
      <c r="J9" s="159" t="s">
        <v>218</v>
      </c>
      <c r="K9" s="188">
        <v>425999</v>
      </c>
      <c r="L9" s="189">
        <v>-1</v>
      </c>
      <c r="M9" s="186">
        <f t="shared" ref="M9:M23" si="2">O9+P9</f>
        <v>368910</v>
      </c>
      <c r="N9" s="189">
        <v>-1.5</v>
      </c>
      <c r="O9" s="186">
        <v>343099</v>
      </c>
      <c r="P9" s="186">
        <v>25811</v>
      </c>
      <c r="Q9" s="186">
        <f t="shared" ref="Q9:Q23" si="3">K9-M9</f>
        <v>57089</v>
      </c>
      <c r="R9" s="187">
        <f t="shared" ref="R9:R23" si="4">Q9-H9</f>
        <v>1255</v>
      </c>
      <c r="S9" s="161"/>
    </row>
    <row r="10" spans="1:19" ht="37.5" customHeight="1" x14ac:dyDescent="0.2">
      <c r="A10" s="159" t="s">
        <v>219</v>
      </c>
      <c r="B10" s="188">
        <v>372158</v>
      </c>
      <c r="C10" s="189">
        <v>1.4</v>
      </c>
      <c r="D10" s="186">
        <f t="shared" si="0"/>
        <v>302274</v>
      </c>
      <c r="E10" s="189">
        <v>0</v>
      </c>
      <c r="F10" s="186">
        <v>276160</v>
      </c>
      <c r="G10" s="186">
        <v>26114</v>
      </c>
      <c r="H10" s="186">
        <f t="shared" si="1"/>
        <v>69884</v>
      </c>
      <c r="I10" s="187">
        <v>4878</v>
      </c>
      <c r="J10" s="159" t="s">
        <v>219</v>
      </c>
      <c r="K10" s="188">
        <v>371193</v>
      </c>
      <c r="L10" s="189">
        <f>(K10-B10)/B10*100</f>
        <v>-0.25929847000467543</v>
      </c>
      <c r="M10" s="186">
        <f t="shared" si="2"/>
        <v>304954</v>
      </c>
      <c r="N10" s="189">
        <f>(M10-D10)/D10*100</f>
        <v>0.88661280824682243</v>
      </c>
      <c r="O10" s="186">
        <v>278325</v>
      </c>
      <c r="P10" s="186">
        <v>26629</v>
      </c>
      <c r="Q10" s="186">
        <f t="shared" si="3"/>
        <v>66239</v>
      </c>
      <c r="R10" s="187">
        <f t="shared" si="4"/>
        <v>-3645</v>
      </c>
      <c r="S10" s="161"/>
    </row>
    <row r="11" spans="1:19" ht="37.5" customHeight="1" x14ac:dyDescent="0.2">
      <c r="A11" s="159" t="s">
        <v>220</v>
      </c>
      <c r="B11" s="188">
        <v>505943</v>
      </c>
      <c r="C11" s="189">
        <v>-4.7</v>
      </c>
      <c r="D11" s="186">
        <f t="shared" si="0"/>
        <v>416460</v>
      </c>
      <c r="E11" s="189">
        <v>-7.8</v>
      </c>
      <c r="F11" s="186">
        <v>373717</v>
      </c>
      <c r="G11" s="186">
        <v>42743</v>
      </c>
      <c r="H11" s="186">
        <f t="shared" si="1"/>
        <v>89483</v>
      </c>
      <c r="I11" s="187">
        <v>10138</v>
      </c>
      <c r="J11" s="159" t="s">
        <v>220</v>
      </c>
      <c r="K11" s="188">
        <v>534877</v>
      </c>
      <c r="L11" s="189">
        <v>5</v>
      </c>
      <c r="M11" s="186">
        <f t="shared" si="2"/>
        <v>460619</v>
      </c>
      <c r="N11" s="189">
        <v>10.7</v>
      </c>
      <c r="O11" s="186">
        <v>403818</v>
      </c>
      <c r="P11" s="186">
        <v>56801</v>
      </c>
      <c r="Q11" s="186">
        <f t="shared" si="3"/>
        <v>74258</v>
      </c>
      <c r="R11" s="187">
        <f t="shared" si="4"/>
        <v>-15225</v>
      </c>
      <c r="S11" s="161"/>
    </row>
    <row r="12" spans="1:19" ht="37.5" customHeight="1" x14ac:dyDescent="0.2">
      <c r="A12" s="159" t="s">
        <v>221</v>
      </c>
      <c r="B12" s="188">
        <v>389535</v>
      </c>
      <c r="C12" s="189">
        <v>-7.5</v>
      </c>
      <c r="D12" s="186">
        <f t="shared" si="0"/>
        <v>315692</v>
      </c>
      <c r="E12" s="189">
        <v>-1.8</v>
      </c>
      <c r="F12" s="186">
        <v>298102</v>
      </c>
      <c r="G12" s="186">
        <v>17590</v>
      </c>
      <c r="H12" s="186">
        <f t="shared" si="1"/>
        <v>73843</v>
      </c>
      <c r="I12" s="187">
        <v>-25894</v>
      </c>
      <c r="J12" s="159" t="s">
        <v>221</v>
      </c>
      <c r="K12" s="188">
        <v>446246</v>
      </c>
      <c r="L12" s="189">
        <v>14.3</v>
      </c>
      <c r="M12" s="186">
        <f t="shared" si="2"/>
        <v>351745</v>
      </c>
      <c r="N12" s="189">
        <v>11.3</v>
      </c>
      <c r="O12" s="186">
        <v>318249</v>
      </c>
      <c r="P12" s="186">
        <v>33496</v>
      </c>
      <c r="Q12" s="186">
        <f t="shared" si="3"/>
        <v>94501</v>
      </c>
      <c r="R12" s="187">
        <f t="shared" si="4"/>
        <v>20658</v>
      </c>
      <c r="S12" s="161"/>
    </row>
    <row r="13" spans="1:19" ht="37.5" customHeight="1" x14ac:dyDescent="0.2">
      <c r="A13" s="159" t="s">
        <v>222</v>
      </c>
      <c r="B13" s="188">
        <v>245428</v>
      </c>
      <c r="C13" s="189">
        <v>2</v>
      </c>
      <c r="D13" s="186">
        <f t="shared" si="0"/>
        <v>220229</v>
      </c>
      <c r="E13" s="189">
        <v>1.7</v>
      </c>
      <c r="F13" s="186">
        <v>188364</v>
      </c>
      <c r="G13" s="186">
        <v>31865</v>
      </c>
      <c r="H13" s="186">
        <f t="shared" si="1"/>
        <v>25199</v>
      </c>
      <c r="I13" s="187">
        <v>1227</v>
      </c>
      <c r="J13" s="159" t="s">
        <v>222</v>
      </c>
      <c r="K13" s="188">
        <v>273145</v>
      </c>
      <c r="L13" s="189">
        <v>11.5</v>
      </c>
      <c r="M13" s="186">
        <f t="shared" si="2"/>
        <v>248440</v>
      </c>
      <c r="N13" s="189">
        <f>(M13-D13)/D13*100</f>
        <v>12.809847931017259</v>
      </c>
      <c r="O13" s="186">
        <v>214341</v>
      </c>
      <c r="P13" s="186">
        <v>34099</v>
      </c>
      <c r="Q13" s="186">
        <f t="shared" si="3"/>
        <v>24705</v>
      </c>
      <c r="R13" s="187">
        <f t="shared" si="4"/>
        <v>-494</v>
      </c>
      <c r="S13" s="161"/>
    </row>
    <row r="14" spans="1:19" ht="37.5" customHeight="1" x14ac:dyDescent="0.2">
      <c r="A14" s="159" t="s">
        <v>223</v>
      </c>
      <c r="B14" s="188">
        <v>238214</v>
      </c>
      <c r="C14" s="189">
        <v>-7.3</v>
      </c>
      <c r="D14" s="186">
        <f t="shared" si="0"/>
        <v>202103</v>
      </c>
      <c r="E14" s="189">
        <v>-5.7</v>
      </c>
      <c r="F14" s="186">
        <v>190493</v>
      </c>
      <c r="G14" s="186">
        <v>11610</v>
      </c>
      <c r="H14" s="186">
        <f t="shared" si="1"/>
        <v>36111</v>
      </c>
      <c r="I14" s="187">
        <v>-6718</v>
      </c>
      <c r="J14" s="159" t="s">
        <v>223</v>
      </c>
      <c r="K14" s="188">
        <v>241261</v>
      </c>
      <c r="L14" s="189">
        <v>1.3</v>
      </c>
      <c r="M14" s="186">
        <f t="shared" si="2"/>
        <v>203445</v>
      </c>
      <c r="N14" s="189">
        <v>0.6</v>
      </c>
      <c r="O14" s="186">
        <v>192803</v>
      </c>
      <c r="P14" s="186">
        <v>10642</v>
      </c>
      <c r="Q14" s="186">
        <f t="shared" si="3"/>
        <v>37816</v>
      </c>
      <c r="R14" s="187">
        <f t="shared" si="4"/>
        <v>1705</v>
      </c>
      <c r="S14" s="161"/>
    </row>
    <row r="15" spans="1:19" ht="37.5" customHeight="1" x14ac:dyDescent="0.2">
      <c r="A15" s="159" t="s">
        <v>224</v>
      </c>
      <c r="B15" s="188">
        <v>408442</v>
      </c>
      <c r="C15" s="189">
        <v>-8.4</v>
      </c>
      <c r="D15" s="186">
        <f t="shared" si="0"/>
        <v>307745</v>
      </c>
      <c r="E15" s="189">
        <v>-8.3000000000000007</v>
      </c>
      <c r="F15" s="186">
        <v>285320</v>
      </c>
      <c r="G15" s="186">
        <v>22425</v>
      </c>
      <c r="H15" s="186">
        <f t="shared" si="1"/>
        <v>100697</v>
      </c>
      <c r="I15" s="187">
        <v>-9648</v>
      </c>
      <c r="J15" s="159" t="s">
        <v>224</v>
      </c>
      <c r="K15" s="188">
        <v>386947</v>
      </c>
      <c r="L15" s="189">
        <v>-5.5</v>
      </c>
      <c r="M15" s="186">
        <f t="shared" si="2"/>
        <v>300012</v>
      </c>
      <c r="N15" s="189">
        <f>(M15-D15)/D15*100</f>
        <v>-2.5127946839103803</v>
      </c>
      <c r="O15" s="186">
        <v>287577</v>
      </c>
      <c r="P15" s="186">
        <v>12435</v>
      </c>
      <c r="Q15" s="186">
        <f t="shared" si="3"/>
        <v>86935</v>
      </c>
      <c r="R15" s="187">
        <f t="shared" si="4"/>
        <v>-13762</v>
      </c>
      <c r="S15" s="161"/>
    </row>
    <row r="16" spans="1:19" ht="37.5" customHeight="1" x14ac:dyDescent="0.2">
      <c r="A16" s="159" t="s">
        <v>225</v>
      </c>
      <c r="B16" s="188">
        <v>271021</v>
      </c>
      <c r="C16" s="189">
        <v>-17.8</v>
      </c>
      <c r="D16" s="186">
        <f t="shared" si="0"/>
        <v>230832</v>
      </c>
      <c r="E16" s="189">
        <v>-13.1</v>
      </c>
      <c r="F16" s="186">
        <v>216637</v>
      </c>
      <c r="G16" s="186">
        <v>14195</v>
      </c>
      <c r="H16" s="186">
        <f t="shared" si="1"/>
        <v>40189</v>
      </c>
      <c r="I16" s="187">
        <v>-23831</v>
      </c>
      <c r="J16" s="159" t="s">
        <v>225</v>
      </c>
      <c r="K16" s="188">
        <v>387801</v>
      </c>
      <c r="L16" s="189">
        <v>42.5</v>
      </c>
      <c r="M16" s="186">
        <f t="shared" si="2"/>
        <v>309480</v>
      </c>
      <c r="N16" s="189">
        <v>33.799999999999997</v>
      </c>
      <c r="O16" s="186">
        <v>296866</v>
      </c>
      <c r="P16" s="186">
        <v>12614</v>
      </c>
      <c r="Q16" s="186">
        <f t="shared" si="3"/>
        <v>78321</v>
      </c>
      <c r="R16" s="187">
        <f t="shared" si="4"/>
        <v>38132</v>
      </c>
      <c r="S16" s="161"/>
    </row>
    <row r="17" spans="1:19" ht="37.5" customHeight="1" x14ac:dyDescent="0.2">
      <c r="A17" s="159" t="s">
        <v>226</v>
      </c>
      <c r="B17" s="188">
        <v>487125</v>
      </c>
      <c r="C17" s="189">
        <v>2.9</v>
      </c>
      <c r="D17" s="186">
        <f t="shared" si="0"/>
        <v>371055</v>
      </c>
      <c r="E17" s="189">
        <v>-2.2000000000000002</v>
      </c>
      <c r="F17" s="186">
        <v>339405</v>
      </c>
      <c r="G17" s="186">
        <v>31650</v>
      </c>
      <c r="H17" s="186">
        <f t="shared" si="1"/>
        <v>116070</v>
      </c>
      <c r="I17" s="187">
        <v>22216</v>
      </c>
      <c r="J17" s="159" t="s">
        <v>226</v>
      </c>
      <c r="K17" s="188">
        <v>454395</v>
      </c>
      <c r="L17" s="189">
        <v>-6.8</v>
      </c>
      <c r="M17" s="186">
        <f t="shared" si="2"/>
        <v>359054</v>
      </c>
      <c r="N17" s="189">
        <f>(M17-D17)/D17*100</f>
        <v>-3.2342914123243185</v>
      </c>
      <c r="O17" s="186">
        <v>331555</v>
      </c>
      <c r="P17" s="186">
        <v>27499</v>
      </c>
      <c r="Q17" s="186">
        <f t="shared" si="3"/>
        <v>95341</v>
      </c>
      <c r="R17" s="187">
        <f t="shared" si="4"/>
        <v>-20729</v>
      </c>
      <c r="S17" s="161"/>
    </row>
    <row r="18" spans="1:19" ht="37.5" customHeight="1" x14ac:dyDescent="0.2">
      <c r="A18" s="159" t="s">
        <v>227</v>
      </c>
      <c r="B18" s="188">
        <v>115300</v>
      </c>
      <c r="C18" s="189">
        <v>20</v>
      </c>
      <c r="D18" s="186">
        <f t="shared" si="0"/>
        <v>108220</v>
      </c>
      <c r="E18" s="189">
        <v>19.399999999999999</v>
      </c>
      <c r="F18" s="186">
        <v>103268</v>
      </c>
      <c r="G18" s="186">
        <v>4952</v>
      </c>
      <c r="H18" s="186">
        <f t="shared" si="1"/>
        <v>7080</v>
      </c>
      <c r="I18" s="187">
        <v>1611</v>
      </c>
      <c r="J18" s="159" t="s">
        <v>227</v>
      </c>
      <c r="K18" s="188">
        <v>112495</v>
      </c>
      <c r="L18" s="189">
        <v>-2.2999999999999998</v>
      </c>
      <c r="M18" s="186">
        <f t="shared" si="2"/>
        <v>107733</v>
      </c>
      <c r="N18" s="189">
        <v>-0.4</v>
      </c>
      <c r="O18" s="186">
        <v>102758</v>
      </c>
      <c r="P18" s="186">
        <v>4975</v>
      </c>
      <c r="Q18" s="186">
        <f t="shared" si="3"/>
        <v>4762</v>
      </c>
      <c r="R18" s="187">
        <f t="shared" si="4"/>
        <v>-2318</v>
      </c>
      <c r="S18" s="161"/>
    </row>
    <row r="19" spans="1:19" ht="37.5" customHeight="1" x14ac:dyDescent="0.2">
      <c r="A19" s="159" t="s">
        <v>228</v>
      </c>
      <c r="B19" s="188">
        <v>171820</v>
      </c>
      <c r="C19" s="189">
        <v>-3.1</v>
      </c>
      <c r="D19" s="186">
        <f t="shared" si="0"/>
        <v>163563</v>
      </c>
      <c r="E19" s="189">
        <v>-0.1</v>
      </c>
      <c r="F19" s="186">
        <v>157193</v>
      </c>
      <c r="G19" s="186">
        <v>6370</v>
      </c>
      <c r="H19" s="186">
        <f t="shared" si="1"/>
        <v>8257</v>
      </c>
      <c r="I19" s="187">
        <v>-5436</v>
      </c>
      <c r="J19" s="159" t="s">
        <v>228</v>
      </c>
      <c r="K19" s="188">
        <v>159015</v>
      </c>
      <c r="L19" s="189">
        <v>-7.3</v>
      </c>
      <c r="M19" s="186">
        <f t="shared" si="2"/>
        <v>149260</v>
      </c>
      <c r="N19" s="189">
        <f>(M19-D19)/D19*100</f>
        <v>-8.7446427370493325</v>
      </c>
      <c r="O19" s="186">
        <v>145108</v>
      </c>
      <c r="P19" s="186">
        <v>4152</v>
      </c>
      <c r="Q19" s="186">
        <f t="shared" si="3"/>
        <v>9755</v>
      </c>
      <c r="R19" s="187">
        <f t="shared" si="4"/>
        <v>1498</v>
      </c>
      <c r="S19" s="161"/>
    </row>
    <row r="20" spans="1:19" ht="37.5" customHeight="1" x14ac:dyDescent="0.2">
      <c r="A20" s="159" t="s">
        <v>229</v>
      </c>
      <c r="B20" s="188">
        <v>358976</v>
      </c>
      <c r="C20" s="189">
        <v>-2.4</v>
      </c>
      <c r="D20" s="186">
        <f t="shared" si="0"/>
        <v>280112</v>
      </c>
      <c r="E20" s="189">
        <v>-0.7</v>
      </c>
      <c r="F20" s="186">
        <v>277423</v>
      </c>
      <c r="G20" s="186">
        <v>2689</v>
      </c>
      <c r="H20" s="186">
        <f t="shared" si="1"/>
        <v>78864</v>
      </c>
      <c r="I20" s="187">
        <v>-6758</v>
      </c>
      <c r="J20" s="159" t="s">
        <v>229</v>
      </c>
      <c r="K20" s="188">
        <v>401444</v>
      </c>
      <c r="L20" s="189">
        <v>11.6</v>
      </c>
      <c r="M20" s="186">
        <f t="shared" si="2"/>
        <v>310788</v>
      </c>
      <c r="N20" s="189">
        <f>(M20-D20)/D20*100</f>
        <v>10.951333752213401</v>
      </c>
      <c r="O20" s="186">
        <v>307536</v>
      </c>
      <c r="P20" s="186">
        <v>3252</v>
      </c>
      <c r="Q20" s="186">
        <f t="shared" si="3"/>
        <v>90656</v>
      </c>
      <c r="R20" s="187">
        <f t="shared" si="4"/>
        <v>11792</v>
      </c>
      <c r="S20" s="161"/>
    </row>
    <row r="21" spans="1:19" ht="37.5" customHeight="1" x14ac:dyDescent="0.2">
      <c r="A21" s="159" t="s">
        <v>230</v>
      </c>
      <c r="B21" s="188">
        <v>320694</v>
      </c>
      <c r="C21" s="189">
        <v>7.9</v>
      </c>
      <c r="D21" s="186">
        <f t="shared" si="0"/>
        <v>282870</v>
      </c>
      <c r="E21" s="189">
        <v>9.1</v>
      </c>
      <c r="F21" s="186">
        <v>270549</v>
      </c>
      <c r="G21" s="186">
        <v>12321</v>
      </c>
      <c r="H21" s="186">
        <f t="shared" si="1"/>
        <v>37824</v>
      </c>
      <c r="I21" s="187">
        <v>-303</v>
      </c>
      <c r="J21" s="159" t="s">
        <v>230</v>
      </c>
      <c r="K21" s="188">
        <v>295480</v>
      </c>
      <c r="L21" s="189">
        <v>-7.8</v>
      </c>
      <c r="M21" s="186">
        <f t="shared" si="2"/>
        <v>255503</v>
      </c>
      <c r="N21" s="189">
        <v>-9.6</v>
      </c>
      <c r="O21" s="186">
        <v>241197</v>
      </c>
      <c r="P21" s="186">
        <v>14306</v>
      </c>
      <c r="Q21" s="186">
        <f t="shared" si="3"/>
        <v>39977</v>
      </c>
      <c r="R21" s="187">
        <f t="shared" si="4"/>
        <v>2153</v>
      </c>
      <c r="S21" s="161"/>
    </row>
    <row r="22" spans="1:19" ht="37.5" customHeight="1" x14ac:dyDescent="0.2">
      <c r="A22" s="159" t="s">
        <v>231</v>
      </c>
      <c r="B22" s="190">
        <v>359951</v>
      </c>
      <c r="C22" s="189">
        <v>-11</v>
      </c>
      <c r="D22" s="186">
        <f t="shared" si="0"/>
        <v>284802</v>
      </c>
      <c r="E22" s="189">
        <v>-7.2</v>
      </c>
      <c r="F22" s="186">
        <v>264508</v>
      </c>
      <c r="G22" s="186">
        <v>20294</v>
      </c>
      <c r="H22" s="186">
        <f t="shared" si="1"/>
        <v>75149</v>
      </c>
      <c r="I22" s="187">
        <v>-22305</v>
      </c>
      <c r="J22" s="159" t="s">
        <v>231</v>
      </c>
      <c r="K22" s="190">
        <v>357990</v>
      </c>
      <c r="L22" s="189">
        <f>(K22-B22)/B22*100</f>
        <v>-0.54479637506216128</v>
      </c>
      <c r="M22" s="186">
        <f t="shared" si="2"/>
        <v>279499</v>
      </c>
      <c r="N22" s="189">
        <v>-1.7</v>
      </c>
      <c r="O22" s="186">
        <v>259690</v>
      </c>
      <c r="P22" s="186">
        <v>19809</v>
      </c>
      <c r="Q22" s="186">
        <f t="shared" si="3"/>
        <v>78491</v>
      </c>
      <c r="R22" s="187">
        <f t="shared" si="4"/>
        <v>3342</v>
      </c>
      <c r="S22" s="161"/>
    </row>
    <row r="23" spans="1:19" ht="37.5" customHeight="1" x14ac:dyDescent="0.2">
      <c r="A23" s="164" t="s">
        <v>232</v>
      </c>
      <c r="B23" s="190">
        <v>247579</v>
      </c>
      <c r="C23" s="189">
        <v>-6.6</v>
      </c>
      <c r="D23" s="186">
        <f t="shared" si="0"/>
        <v>220151</v>
      </c>
      <c r="E23" s="189">
        <v>-4</v>
      </c>
      <c r="F23" s="186">
        <v>202276</v>
      </c>
      <c r="G23" s="186">
        <v>17875</v>
      </c>
      <c r="H23" s="186">
        <f t="shared" si="1"/>
        <v>27428</v>
      </c>
      <c r="I23" s="187">
        <v>-8317</v>
      </c>
      <c r="J23" s="164" t="s">
        <v>232</v>
      </c>
      <c r="K23" s="190">
        <v>261906</v>
      </c>
      <c r="L23" s="189">
        <f>(K23-B23)/B23*100</f>
        <v>5.7868397561990319</v>
      </c>
      <c r="M23" s="186">
        <f t="shared" si="2"/>
        <v>230437</v>
      </c>
      <c r="N23" s="189">
        <v>4.5999999999999996</v>
      </c>
      <c r="O23" s="186">
        <v>210365</v>
      </c>
      <c r="P23" s="186">
        <v>20072</v>
      </c>
      <c r="Q23" s="186">
        <f t="shared" si="3"/>
        <v>31469</v>
      </c>
      <c r="R23" s="187">
        <f t="shared" si="4"/>
        <v>4041</v>
      </c>
      <c r="S23" s="161"/>
    </row>
    <row r="24" spans="1:19" ht="15.9" customHeight="1" x14ac:dyDescent="0.2">
      <c r="A24" s="166"/>
      <c r="B24" s="173"/>
      <c r="C24" s="173"/>
      <c r="D24" s="173"/>
      <c r="E24" s="173"/>
      <c r="F24" s="173"/>
      <c r="G24" s="173"/>
      <c r="H24" s="173"/>
      <c r="I24" s="173"/>
      <c r="J24" s="166"/>
      <c r="K24" s="173"/>
      <c r="L24" s="173"/>
      <c r="M24" s="173"/>
      <c r="N24" s="173"/>
      <c r="O24" s="173"/>
      <c r="P24" s="173"/>
      <c r="Q24" s="173"/>
      <c r="R24" s="167" t="s">
        <v>233</v>
      </c>
    </row>
  </sheetData>
  <mergeCells count="8">
    <mergeCell ref="M5:P5"/>
    <mergeCell ref="Q5:R5"/>
    <mergeCell ref="A5:A6"/>
    <mergeCell ref="B5:C5"/>
    <mergeCell ref="D5:G5"/>
    <mergeCell ref="H5:I5"/>
    <mergeCell ref="J5:J6"/>
    <mergeCell ref="K5:L5"/>
  </mergeCells>
  <phoneticPr fontId="2"/>
  <hyperlinks>
    <hyperlink ref="A1" location="目次!A1" display="目次へもどる" xr:uid="{5EA73C40-F9BE-40B4-AF17-1C5FA0AD574A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M10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0CBED-5FFA-4D9D-B796-44CF38E514E2}">
  <sheetPr codeName="Sheet12"/>
  <dimension ref="A1:U24"/>
  <sheetViews>
    <sheetView zoomScale="110" zoomScaleNormal="110" workbookViewId="0">
      <pane xSplit="1" ySplit="6" topLeftCell="B7" activePane="bottomRight" state="frozen"/>
      <selection activeCell="E24" sqref="E24"/>
      <selection pane="topRight" activeCell="E24" sqref="E24"/>
      <selection pane="bottomLeft" activeCell="E24" sqref="E24"/>
      <selection pane="bottomRight"/>
    </sheetView>
  </sheetViews>
  <sheetFormatPr defaultColWidth="8.77734375" defaultRowHeight="15" customHeight="1" x14ac:dyDescent="0.2"/>
  <cols>
    <col min="1" max="1" width="18.77734375" style="195" customWidth="1"/>
    <col min="2" max="2" width="8.77734375" style="195" customWidth="1"/>
    <col min="3" max="4" width="6.88671875" style="195" customWidth="1"/>
    <col min="5" max="5" width="8.77734375" style="195" customWidth="1"/>
    <col min="6" max="7" width="6.88671875" style="195" customWidth="1"/>
    <col min="8" max="8" width="8.77734375" style="195" customWidth="1"/>
    <col min="9" max="10" width="6.88671875" style="195" customWidth="1"/>
    <col min="11" max="11" width="18.77734375" style="195" customWidth="1"/>
    <col min="12" max="12" width="8.77734375" style="195" customWidth="1"/>
    <col min="13" max="14" width="6.88671875" style="195" customWidth="1"/>
    <col min="15" max="15" width="8.77734375" style="195" customWidth="1"/>
    <col min="16" max="17" width="6.88671875" style="195" customWidth="1"/>
    <col min="18" max="18" width="8.77734375" style="195" customWidth="1"/>
    <col min="19" max="20" width="6.88671875" style="195" customWidth="1"/>
    <col min="21" max="16384" width="8.77734375" style="195"/>
  </cols>
  <sheetData>
    <row r="1" spans="1:21" s="551" customFormat="1" ht="15" customHeight="1" x14ac:dyDescent="0.2">
      <c r="A1" s="550" t="s">
        <v>763</v>
      </c>
    </row>
    <row r="2" spans="1:21" s="551" customFormat="1" ht="15" customHeight="1" x14ac:dyDescent="0.2"/>
    <row r="3" spans="1:21" ht="15" customHeight="1" x14ac:dyDescent="0.15">
      <c r="A3" s="191" t="s">
        <v>251</v>
      </c>
      <c r="B3" s="192"/>
      <c r="C3" s="192"/>
      <c r="D3" s="192"/>
      <c r="E3" s="193"/>
      <c r="F3" s="193"/>
      <c r="G3" s="193"/>
      <c r="H3" s="193"/>
      <c r="I3" s="193"/>
      <c r="J3" s="193"/>
      <c r="K3" s="194"/>
      <c r="L3" s="193"/>
      <c r="M3" s="193"/>
      <c r="N3" s="193"/>
      <c r="O3" s="193"/>
      <c r="P3" s="193"/>
      <c r="Q3" s="193"/>
      <c r="R3" s="193"/>
      <c r="S3" s="193"/>
      <c r="T3" s="193"/>
    </row>
    <row r="4" spans="1:21" ht="15" customHeight="1" x14ac:dyDescent="0.15">
      <c r="A4" s="174" t="s">
        <v>252</v>
      </c>
      <c r="B4" s="192"/>
      <c r="C4" s="192"/>
      <c r="D4" s="192"/>
      <c r="E4" s="193"/>
      <c r="F4" s="193"/>
      <c r="G4" s="193"/>
      <c r="H4" s="193"/>
      <c r="I4" s="193"/>
      <c r="J4" s="196" t="s">
        <v>253</v>
      </c>
      <c r="K4" s="174" t="s">
        <v>254</v>
      </c>
      <c r="L4" s="193"/>
      <c r="M4" s="193"/>
      <c r="N4" s="193"/>
      <c r="O4" s="193"/>
      <c r="P4" s="193"/>
      <c r="Q4" s="193"/>
      <c r="R4" s="193"/>
      <c r="S4" s="193"/>
      <c r="T4" s="196" t="s">
        <v>255</v>
      </c>
    </row>
    <row r="5" spans="1:21" ht="15" customHeight="1" x14ac:dyDescent="0.2">
      <c r="A5" s="583" t="s">
        <v>256</v>
      </c>
      <c r="B5" s="581" t="s">
        <v>257</v>
      </c>
      <c r="C5" s="581"/>
      <c r="D5" s="581"/>
      <c r="E5" s="581" t="s">
        <v>213</v>
      </c>
      <c r="F5" s="581"/>
      <c r="G5" s="581"/>
      <c r="H5" s="581" t="s">
        <v>214</v>
      </c>
      <c r="I5" s="581"/>
      <c r="J5" s="582"/>
      <c r="K5" s="583" t="s">
        <v>256</v>
      </c>
      <c r="L5" s="581" t="s">
        <v>257</v>
      </c>
      <c r="M5" s="581"/>
      <c r="N5" s="581"/>
      <c r="O5" s="581" t="s">
        <v>213</v>
      </c>
      <c r="P5" s="581"/>
      <c r="Q5" s="581"/>
      <c r="R5" s="581" t="s">
        <v>214</v>
      </c>
      <c r="S5" s="581"/>
      <c r="T5" s="582"/>
    </row>
    <row r="6" spans="1:21" ht="30" customHeight="1" x14ac:dyDescent="0.2">
      <c r="A6" s="584"/>
      <c r="B6" s="197" t="s">
        <v>258</v>
      </c>
      <c r="C6" s="198" t="s">
        <v>259</v>
      </c>
      <c r="D6" s="199" t="s">
        <v>260</v>
      </c>
      <c r="E6" s="197" t="s">
        <v>258</v>
      </c>
      <c r="F6" s="198" t="s">
        <v>259</v>
      </c>
      <c r="G6" s="199" t="s">
        <v>260</v>
      </c>
      <c r="H6" s="197" t="s">
        <v>258</v>
      </c>
      <c r="I6" s="198" t="s">
        <v>259</v>
      </c>
      <c r="J6" s="200" t="s">
        <v>260</v>
      </c>
      <c r="K6" s="584"/>
      <c r="L6" s="197" t="s">
        <v>258</v>
      </c>
      <c r="M6" s="198" t="s">
        <v>259</v>
      </c>
      <c r="N6" s="199" t="s">
        <v>260</v>
      </c>
      <c r="O6" s="197" t="s">
        <v>258</v>
      </c>
      <c r="P6" s="198" t="s">
        <v>259</v>
      </c>
      <c r="Q6" s="199" t="s">
        <v>260</v>
      </c>
      <c r="R6" s="197" t="s">
        <v>258</v>
      </c>
      <c r="S6" s="198" t="s">
        <v>259</v>
      </c>
      <c r="T6" s="200" t="s">
        <v>260</v>
      </c>
    </row>
    <row r="7" spans="1:21" ht="37.5" customHeight="1" x14ac:dyDescent="0.2">
      <c r="A7" s="157" t="s">
        <v>215</v>
      </c>
      <c r="B7" s="201">
        <v>22152</v>
      </c>
      <c r="C7" s="202">
        <v>100</v>
      </c>
      <c r="D7" s="202">
        <v>40.4</v>
      </c>
      <c r="E7" s="201">
        <v>10998</v>
      </c>
      <c r="F7" s="202">
        <v>100</v>
      </c>
      <c r="G7" s="203">
        <v>23.5</v>
      </c>
      <c r="H7" s="201">
        <v>11154</v>
      </c>
      <c r="I7" s="202">
        <v>100</v>
      </c>
      <c r="J7" s="203">
        <v>57</v>
      </c>
      <c r="K7" s="157" t="s">
        <v>215</v>
      </c>
      <c r="L7" s="201">
        <v>22388</v>
      </c>
      <c r="M7" s="202">
        <v>100</v>
      </c>
      <c r="N7" s="202">
        <v>40.1</v>
      </c>
      <c r="O7" s="201">
        <v>11099</v>
      </c>
      <c r="P7" s="202">
        <v>100</v>
      </c>
      <c r="Q7" s="203">
        <v>22.2</v>
      </c>
      <c r="R7" s="201">
        <v>11289</v>
      </c>
      <c r="S7" s="202">
        <v>100</v>
      </c>
      <c r="T7" s="203">
        <v>57.7</v>
      </c>
      <c r="U7" s="204"/>
    </row>
    <row r="8" spans="1:21" ht="37.5" customHeight="1" x14ac:dyDescent="0.2">
      <c r="A8" s="159" t="s">
        <v>216</v>
      </c>
      <c r="B8" s="205" t="s">
        <v>248</v>
      </c>
      <c r="C8" s="206" t="s">
        <v>249</v>
      </c>
      <c r="D8" s="205" t="s">
        <v>248</v>
      </c>
      <c r="E8" s="205" t="s">
        <v>248</v>
      </c>
      <c r="F8" s="205" t="s">
        <v>250</v>
      </c>
      <c r="G8" s="205" t="s">
        <v>248</v>
      </c>
      <c r="H8" s="205" t="s">
        <v>248</v>
      </c>
      <c r="I8" s="205" t="s">
        <v>250</v>
      </c>
      <c r="J8" s="205" t="s">
        <v>248</v>
      </c>
      <c r="K8" s="159" t="s">
        <v>216</v>
      </c>
      <c r="L8" s="205" t="s">
        <v>248</v>
      </c>
      <c r="M8" s="205" t="s">
        <v>250</v>
      </c>
      <c r="N8" s="205" t="s">
        <v>248</v>
      </c>
      <c r="O8" s="205" t="s">
        <v>248</v>
      </c>
      <c r="P8" s="205" t="s">
        <v>250</v>
      </c>
      <c r="Q8" s="205" t="s">
        <v>248</v>
      </c>
      <c r="R8" s="205" t="s">
        <v>248</v>
      </c>
      <c r="S8" s="205" t="s">
        <v>250</v>
      </c>
      <c r="T8" s="205" t="s">
        <v>248</v>
      </c>
      <c r="U8" s="204"/>
    </row>
    <row r="9" spans="1:21" ht="37.5" customHeight="1" x14ac:dyDescent="0.2">
      <c r="A9" s="159" t="s">
        <v>218</v>
      </c>
      <c r="B9" s="207">
        <v>1001</v>
      </c>
      <c r="C9" s="208">
        <f t="shared" ref="C9:C23" si="0">B9/$B$7*100</f>
        <v>4.518779342723005</v>
      </c>
      <c r="D9" s="209">
        <v>6.4</v>
      </c>
      <c r="E9" s="207">
        <v>794</v>
      </c>
      <c r="F9" s="208">
        <f t="shared" ref="F9:F23" si="1">E9/$E$7*100</f>
        <v>7.2194944535370063</v>
      </c>
      <c r="G9" s="210">
        <v>1.1000000000000001</v>
      </c>
      <c r="H9" s="207">
        <v>206</v>
      </c>
      <c r="I9" s="208">
        <f t="shared" ref="I9:I23" si="2">H9/$H$7*100</f>
        <v>1.8468710776403083</v>
      </c>
      <c r="J9" s="210">
        <v>26.3</v>
      </c>
      <c r="K9" s="159" t="s">
        <v>218</v>
      </c>
      <c r="L9" s="207">
        <v>1008</v>
      </c>
      <c r="M9" s="208">
        <f t="shared" ref="M9:M23" si="3">L9/$L$7*100</f>
        <v>4.5024120064320172</v>
      </c>
      <c r="N9" s="209">
        <v>4.3</v>
      </c>
      <c r="O9" s="207">
        <v>815</v>
      </c>
      <c r="P9" s="208">
        <f t="shared" ref="P9:P23" si="4">O9/$O$7*100</f>
        <v>7.3430038742229033</v>
      </c>
      <c r="Q9" s="210">
        <v>1.8</v>
      </c>
      <c r="R9" s="207">
        <v>192</v>
      </c>
      <c r="S9" s="208">
        <f t="shared" ref="S9:S20" si="5">R9/$R$7*100</f>
        <v>1.7007706617060854</v>
      </c>
      <c r="T9" s="210">
        <v>14.7</v>
      </c>
      <c r="U9" s="204"/>
    </row>
    <row r="10" spans="1:21" ht="37.5" customHeight="1" x14ac:dyDescent="0.2">
      <c r="A10" s="159" t="s">
        <v>219</v>
      </c>
      <c r="B10" s="207">
        <v>3774</v>
      </c>
      <c r="C10" s="208">
        <f t="shared" si="0"/>
        <v>17.036836403033586</v>
      </c>
      <c r="D10" s="209">
        <v>18.5</v>
      </c>
      <c r="E10" s="207">
        <v>2635</v>
      </c>
      <c r="F10" s="208">
        <f t="shared" si="1"/>
        <v>23.958901618476087</v>
      </c>
      <c r="G10" s="210">
        <v>6.9</v>
      </c>
      <c r="H10" s="207">
        <v>1139</v>
      </c>
      <c r="I10" s="208">
        <f t="shared" si="2"/>
        <v>10.211583288506365</v>
      </c>
      <c r="J10" s="210">
        <v>45.3</v>
      </c>
      <c r="K10" s="159" t="s">
        <v>219</v>
      </c>
      <c r="L10" s="207">
        <v>3753</v>
      </c>
      <c r="M10" s="208">
        <f t="shared" si="3"/>
        <v>16.763444702519205</v>
      </c>
      <c r="N10" s="209">
        <v>20.7</v>
      </c>
      <c r="O10" s="207">
        <v>2535</v>
      </c>
      <c r="P10" s="208">
        <f t="shared" si="4"/>
        <v>22.839895486079829</v>
      </c>
      <c r="Q10" s="210">
        <v>7.9</v>
      </c>
      <c r="R10" s="207">
        <v>1218</v>
      </c>
      <c r="S10" s="208">
        <f t="shared" si="5"/>
        <v>10.789263885197981</v>
      </c>
      <c r="T10" s="210">
        <v>47.3</v>
      </c>
      <c r="U10" s="204"/>
    </row>
    <row r="11" spans="1:21" ht="37.5" customHeight="1" x14ac:dyDescent="0.2">
      <c r="A11" s="159" t="s">
        <v>220</v>
      </c>
      <c r="B11" s="207">
        <v>55</v>
      </c>
      <c r="C11" s="208">
        <f t="shared" si="0"/>
        <v>0.24828457927049477</v>
      </c>
      <c r="D11" s="209">
        <v>6.1</v>
      </c>
      <c r="E11" s="207">
        <v>46</v>
      </c>
      <c r="F11" s="208">
        <f t="shared" si="1"/>
        <v>0.41825786506637574</v>
      </c>
      <c r="G11" s="210">
        <v>3.6</v>
      </c>
      <c r="H11" s="207">
        <v>8</v>
      </c>
      <c r="I11" s="208">
        <f t="shared" si="2"/>
        <v>7.1723148646225574E-2</v>
      </c>
      <c r="J11" s="210">
        <v>20.399999999999999</v>
      </c>
      <c r="K11" s="159" t="s">
        <v>220</v>
      </c>
      <c r="L11" s="207">
        <v>47</v>
      </c>
      <c r="M11" s="208">
        <f t="shared" si="3"/>
        <v>0.20993389315704841</v>
      </c>
      <c r="N11" s="209">
        <v>5.9</v>
      </c>
      <c r="O11" s="207">
        <v>40</v>
      </c>
      <c r="P11" s="208">
        <f t="shared" si="4"/>
        <v>0.36039282818271917</v>
      </c>
      <c r="Q11" s="210">
        <v>1.2</v>
      </c>
      <c r="R11" s="207">
        <v>7</v>
      </c>
      <c r="S11" s="208">
        <f t="shared" si="5"/>
        <v>6.2007263708034374E-2</v>
      </c>
      <c r="T11" s="210">
        <v>31.1</v>
      </c>
      <c r="U11" s="204"/>
    </row>
    <row r="12" spans="1:21" ht="37.5" customHeight="1" x14ac:dyDescent="0.2">
      <c r="A12" s="159" t="s">
        <v>221</v>
      </c>
      <c r="B12" s="207">
        <v>161</v>
      </c>
      <c r="C12" s="208">
        <f t="shared" si="0"/>
        <v>0.72679667750090282</v>
      </c>
      <c r="D12" s="209">
        <v>6.3</v>
      </c>
      <c r="E12" s="207">
        <v>102</v>
      </c>
      <c r="F12" s="208">
        <f t="shared" si="1"/>
        <v>0.9274413529732678</v>
      </c>
      <c r="G12" s="210">
        <v>1.8</v>
      </c>
      <c r="H12" s="207">
        <v>58</v>
      </c>
      <c r="I12" s="208">
        <f t="shared" si="2"/>
        <v>0.51999282768513533</v>
      </c>
      <c r="J12" s="210">
        <v>14</v>
      </c>
      <c r="K12" s="159" t="s">
        <v>221</v>
      </c>
      <c r="L12" s="207">
        <v>169</v>
      </c>
      <c r="M12" s="208">
        <f t="shared" si="3"/>
        <v>0.75486867964981241</v>
      </c>
      <c r="N12" s="209">
        <v>5.6</v>
      </c>
      <c r="O12" s="207">
        <v>113</v>
      </c>
      <c r="P12" s="208">
        <f t="shared" si="4"/>
        <v>1.0181097396161818</v>
      </c>
      <c r="Q12" s="210">
        <v>2.1</v>
      </c>
      <c r="R12" s="207">
        <v>57</v>
      </c>
      <c r="S12" s="208">
        <f t="shared" si="5"/>
        <v>0.50491629019399409</v>
      </c>
      <c r="T12" s="210">
        <v>11.8</v>
      </c>
      <c r="U12" s="204"/>
    </row>
    <row r="13" spans="1:21" ht="37.5" customHeight="1" x14ac:dyDescent="0.2">
      <c r="A13" s="159" t="s">
        <v>222</v>
      </c>
      <c r="B13" s="207">
        <v>2012</v>
      </c>
      <c r="C13" s="208">
        <f t="shared" si="0"/>
        <v>9.0827013362224616</v>
      </c>
      <c r="D13" s="209">
        <v>48.9</v>
      </c>
      <c r="E13" s="207">
        <v>1207</v>
      </c>
      <c r="F13" s="208">
        <f t="shared" si="1"/>
        <v>10.974722676850336</v>
      </c>
      <c r="G13" s="210">
        <v>26.8</v>
      </c>
      <c r="H13" s="207">
        <v>805</v>
      </c>
      <c r="I13" s="208">
        <f t="shared" si="2"/>
        <v>7.2171418325264485</v>
      </c>
      <c r="J13" s="210">
        <v>82.2</v>
      </c>
      <c r="K13" s="159" t="s">
        <v>222</v>
      </c>
      <c r="L13" s="207">
        <v>1986</v>
      </c>
      <c r="M13" s="208">
        <f t="shared" si="3"/>
        <v>8.8708236555297493</v>
      </c>
      <c r="N13" s="209">
        <v>38.299999999999997</v>
      </c>
      <c r="O13" s="207">
        <v>1395</v>
      </c>
      <c r="P13" s="208">
        <f t="shared" si="4"/>
        <v>12.56869988287233</v>
      </c>
      <c r="Q13" s="210">
        <v>22.8</v>
      </c>
      <c r="R13" s="207">
        <v>590</v>
      </c>
      <c r="S13" s="208">
        <f t="shared" si="5"/>
        <v>5.2263265125343255</v>
      </c>
      <c r="T13" s="210">
        <v>75.099999999999994</v>
      </c>
      <c r="U13" s="204"/>
    </row>
    <row r="14" spans="1:21" ht="37.5" customHeight="1" x14ac:dyDescent="0.2">
      <c r="A14" s="159" t="s">
        <v>223</v>
      </c>
      <c r="B14" s="207">
        <v>4632</v>
      </c>
      <c r="C14" s="208">
        <f t="shared" si="0"/>
        <v>20.910075839653306</v>
      </c>
      <c r="D14" s="209">
        <v>56.5</v>
      </c>
      <c r="E14" s="207">
        <v>2018</v>
      </c>
      <c r="F14" s="208">
        <f t="shared" si="1"/>
        <v>18.348790689216223</v>
      </c>
      <c r="G14" s="210">
        <v>31.4</v>
      </c>
      <c r="H14" s="207">
        <v>2613</v>
      </c>
      <c r="I14" s="208">
        <f t="shared" si="2"/>
        <v>23.426573426573427</v>
      </c>
      <c r="J14" s="210">
        <v>75.900000000000006</v>
      </c>
      <c r="K14" s="159" t="s">
        <v>223</v>
      </c>
      <c r="L14" s="207">
        <v>4667</v>
      </c>
      <c r="M14" s="208">
        <f t="shared" si="3"/>
        <v>20.845988922637126</v>
      </c>
      <c r="N14" s="209">
        <v>54.2</v>
      </c>
      <c r="O14" s="207">
        <v>2047</v>
      </c>
      <c r="P14" s="208">
        <f t="shared" si="4"/>
        <v>18.443102982250654</v>
      </c>
      <c r="Q14" s="210">
        <v>30.2</v>
      </c>
      <c r="R14" s="207">
        <v>2620</v>
      </c>
      <c r="S14" s="208">
        <f t="shared" si="5"/>
        <v>23.208432987864292</v>
      </c>
      <c r="T14" s="210">
        <v>73</v>
      </c>
      <c r="U14" s="204"/>
    </row>
    <row r="15" spans="1:21" ht="37.5" customHeight="1" x14ac:dyDescent="0.2">
      <c r="A15" s="159" t="s">
        <v>224</v>
      </c>
      <c r="B15" s="207">
        <v>436</v>
      </c>
      <c r="C15" s="208">
        <f t="shared" si="0"/>
        <v>1.9682195738533768</v>
      </c>
      <c r="D15" s="209">
        <v>15.2</v>
      </c>
      <c r="E15" s="207">
        <v>131</v>
      </c>
      <c r="F15" s="208">
        <f t="shared" si="1"/>
        <v>1.1911256592107657</v>
      </c>
      <c r="G15" s="210">
        <v>3.7</v>
      </c>
      <c r="H15" s="207">
        <v>304</v>
      </c>
      <c r="I15" s="208">
        <f t="shared" si="2"/>
        <v>2.7254796485565715</v>
      </c>
      <c r="J15" s="210">
        <v>20.100000000000001</v>
      </c>
      <c r="K15" s="159" t="s">
        <v>224</v>
      </c>
      <c r="L15" s="207">
        <v>415</v>
      </c>
      <c r="M15" s="208">
        <f t="shared" si="3"/>
        <v>1.8536716097909596</v>
      </c>
      <c r="N15" s="209">
        <v>22.2</v>
      </c>
      <c r="O15" s="207">
        <v>116</v>
      </c>
      <c r="P15" s="208">
        <f t="shared" si="4"/>
        <v>1.0451392017298855</v>
      </c>
      <c r="Q15" s="210">
        <v>2.2000000000000002</v>
      </c>
      <c r="R15" s="207">
        <v>299</v>
      </c>
      <c r="S15" s="208">
        <f t="shared" si="5"/>
        <v>2.6485959783860396</v>
      </c>
      <c r="T15" s="210">
        <v>30</v>
      </c>
      <c r="U15" s="204"/>
    </row>
    <row r="16" spans="1:21" ht="37.5" customHeight="1" x14ac:dyDescent="0.2">
      <c r="A16" s="159" t="s">
        <v>225</v>
      </c>
      <c r="B16" s="207">
        <v>287</v>
      </c>
      <c r="C16" s="208">
        <f t="shared" si="0"/>
        <v>1.2955940772842183</v>
      </c>
      <c r="D16" s="209">
        <v>41.2</v>
      </c>
      <c r="E16" s="207">
        <v>177</v>
      </c>
      <c r="F16" s="208">
        <f t="shared" si="1"/>
        <v>1.609383524277141</v>
      </c>
      <c r="G16" s="210">
        <v>34.9</v>
      </c>
      <c r="H16" s="207">
        <v>110</v>
      </c>
      <c r="I16" s="208">
        <f t="shared" si="2"/>
        <v>0.98619329388560162</v>
      </c>
      <c r="J16" s="210">
        <v>51.5</v>
      </c>
      <c r="K16" s="159" t="s">
        <v>225</v>
      </c>
      <c r="L16" s="207">
        <v>300</v>
      </c>
      <c r="M16" s="208">
        <f t="shared" si="3"/>
        <v>1.3400035733428624</v>
      </c>
      <c r="N16" s="209">
        <v>24</v>
      </c>
      <c r="O16" s="207">
        <v>214</v>
      </c>
      <c r="P16" s="208">
        <f t="shared" si="4"/>
        <v>1.9281016307775476</v>
      </c>
      <c r="Q16" s="210">
        <v>19.3</v>
      </c>
      <c r="R16" s="207">
        <v>86</v>
      </c>
      <c r="S16" s="208">
        <f t="shared" si="5"/>
        <v>0.76180352555585085</v>
      </c>
      <c r="T16" s="210">
        <v>35.1</v>
      </c>
      <c r="U16" s="204"/>
    </row>
    <row r="17" spans="1:21" ht="37.5" customHeight="1" x14ac:dyDescent="0.2">
      <c r="A17" s="159" t="s">
        <v>226</v>
      </c>
      <c r="B17" s="207">
        <v>433</v>
      </c>
      <c r="C17" s="208">
        <f t="shared" si="0"/>
        <v>1.9546767786204406</v>
      </c>
      <c r="D17" s="209">
        <v>11.3</v>
      </c>
      <c r="E17" s="207">
        <v>309</v>
      </c>
      <c r="F17" s="208">
        <f t="shared" si="1"/>
        <v>2.8096017457719586</v>
      </c>
      <c r="G17" s="210">
        <v>5</v>
      </c>
      <c r="H17" s="207">
        <v>123</v>
      </c>
      <c r="I17" s="208">
        <f t="shared" si="2"/>
        <v>1.1027434104357181</v>
      </c>
      <c r="J17" s="210">
        <v>26.8</v>
      </c>
      <c r="K17" s="159" t="s">
        <v>226</v>
      </c>
      <c r="L17" s="207">
        <v>434</v>
      </c>
      <c r="M17" s="208">
        <f t="shared" si="3"/>
        <v>1.9385385027693407</v>
      </c>
      <c r="N17" s="209">
        <v>14.8</v>
      </c>
      <c r="O17" s="207">
        <v>282</v>
      </c>
      <c r="P17" s="208">
        <f t="shared" si="4"/>
        <v>2.5407694386881703</v>
      </c>
      <c r="Q17" s="210">
        <v>5.2</v>
      </c>
      <c r="R17" s="207">
        <v>152</v>
      </c>
      <c r="S17" s="208">
        <f t="shared" si="5"/>
        <v>1.3464434405173178</v>
      </c>
      <c r="T17" s="210">
        <v>32.299999999999997</v>
      </c>
      <c r="U17" s="204"/>
    </row>
    <row r="18" spans="1:21" ht="37.5" customHeight="1" x14ac:dyDescent="0.2">
      <c r="A18" s="159" t="s">
        <v>227</v>
      </c>
      <c r="B18" s="207">
        <v>2079</v>
      </c>
      <c r="C18" s="208">
        <f t="shared" si="0"/>
        <v>9.3851570964247024</v>
      </c>
      <c r="D18" s="209">
        <v>83</v>
      </c>
      <c r="E18" s="207">
        <v>688</v>
      </c>
      <c r="F18" s="208">
        <f t="shared" si="1"/>
        <v>6.2556828514275322</v>
      </c>
      <c r="G18" s="210">
        <v>73.599999999999994</v>
      </c>
      <c r="H18" s="207">
        <v>1391</v>
      </c>
      <c r="I18" s="208">
        <f t="shared" si="2"/>
        <v>12.470862470862471</v>
      </c>
      <c r="J18" s="210">
        <v>87.6</v>
      </c>
      <c r="K18" s="159" t="s">
        <v>227</v>
      </c>
      <c r="L18" s="207">
        <v>2246</v>
      </c>
      <c r="M18" s="208">
        <f t="shared" si="3"/>
        <v>10.032160085760228</v>
      </c>
      <c r="N18" s="209">
        <v>85.5</v>
      </c>
      <c r="O18" s="207">
        <v>637</v>
      </c>
      <c r="P18" s="208">
        <f t="shared" si="4"/>
        <v>5.7392557888098032</v>
      </c>
      <c r="Q18" s="210">
        <v>73.8</v>
      </c>
      <c r="R18" s="207">
        <v>1609</v>
      </c>
      <c r="S18" s="208">
        <f t="shared" si="5"/>
        <v>14.252812472318185</v>
      </c>
      <c r="T18" s="210">
        <v>90.1</v>
      </c>
      <c r="U18" s="204"/>
    </row>
    <row r="19" spans="1:21" ht="37.5" customHeight="1" x14ac:dyDescent="0.2">
      <c r="A19" s="159" t="s">
        <v>228</v>
      </c>
      <c r="B19" s="207">
        <v>666</v>
      </c>
      <c r="C19" s="208">
        <f t="shared" si="0"/>
        <v>3.0065005417118091</v>
      </c>
      <c r="D19" s="209">
        <v>60.7</v>
      </c>
      <c r="E19" s="207">
        <v>303</v>
      </c>
      <c r="F19" s="208">
        <f t="shared" si="1"/>
        <v>2.7550463720676488</v>
      </c>
      <c r="G19" s="210">
        <v>47.2</v>
      </c>
      <c r="H19" s="207">
        <v>363</v>
      </c>
      <c r="I19" s="208">
        <f t="shared" si="2"/>
        <v>3.2544378698224854</v>
      </c>
      <c r="J19" s="210">
        <v>72.2</v>
      </c>
      <c r="K19" s="159" t="s">
        <v>228</v>
      </c>
      <c r="L19" s="207">
        <v>661</v>
      </c>
      <c r="M19" s="208">
        <f t="shared" si="3"/>
        <v>2.9524745399321062</v>
      </c>
      <c r="N19" s="209">
        <v>66.3</v>
      </c>
      <c r="O19" s="207">
        <v>335</v>
      </c>
      <c r="P19" s="208">
        <f t="shared" si="4"/>
        <v>3.0182899360302731</v>
      </c>
      <c r="Q19" s="210">
        <v>55.6</v>
      </c>
      <c r="R19" s="207">
        <v>326</v>
      </c>
      <c r="S19" s="208">
        <f t="shared" si="5"/>
        <v>2.8877668526884577</v>
      </c>
      <c r="T19" s="210">
        <v>77.400000000000006</v>
      </c>
      <c r="U19" s="204"/>
    </row>
    <row r="20" spans="1:21" ht="37.5" customHeight="1" x14ac:dyDescent="0.2">
      <c r="A20" s="159" t="s">
        <v>229</v>
      </c>
      <c r="B20" s="207">
        <v>1205</v>
      </c>
      <c r="C20" s="208">
        <f t="shared" si="0"/>
        <v>5.4396894185626579</v>
      </c>
      <c r="D20" s="209">
        <v>34</v>
      </c>
      <c r="E20" s="207">
        <v>543</v>
      </c>
      <c r="F20" s="208">
        <f t="shared" si="1"/>
        <v>4.9372613202400437</v>
      </c>
      <c r="G20" s="210">
        <v>33.9</v>
      </c>
      <c r="H20" s="207">
        <v>661</v>
      </c>
      <c r="I20" s="208">
        <f t="shared" si="2"/>
        <v>5.926125156894388</v>
      </c>
      <c r="J20" s="210">
        <v>34</v>
      </c>
      <c r="K20" s="159" t="s">
        <v>229</v>
      </c>
      <c r="L20" s="207">
        <v>1208</v>
      </c>
      <c r="M20" s="208">
        <f t="shared" si="3"/>
        <v>5.3957477219939252</v>
      </c>
      <c r="N20" s="209">
        <v>24.6</v>
      </c>
      <c r="O20" s="207">
        <v>568</v>
      </c>
      <c r="P20" s="208">
        <f t="shared" si="4"/>
        <v>5.1175781601946122</v>
      </c>
      <c r="Q20" s="210">
        <v>22</v>
      </c>
      <c r="R20" s="207">
        <v>640</v>
      </c>
      <c r="S20" s="208">
        <f t="shared" si="5"/>
        <v>5.6692355390202849</v>
      </c>
      <c r="T20" s="210">
        <v>26.8</v>
      </c>
      <c r="U20" s="204"/>
    </row>
    <row r="21" spans="1:21" ht="37.5" customHeight="1" x14ac:dyDescent="0.2">
      <c r="A21" s="159" t="s">
        <v>230</v>
      </c>
      <c r="B21" s="207">
        <v>3525</v>
      </c>
      <c r="C21" s="208">
        <f t="shared" si="0"/>
        <v>15.912784398699891</v>
      </c>
      <c r="D21" s="209">
        <v>32.799999999999997</v>
      </c>
      <c r="E21" s="207">
        <v>930</v>
      </c>
      <c r="F21" s="208">
        <f t="shared" si="1"/>
        <v>8.4560829241680313</v>
      </c>
      <c r="G21" s="210">
        <v>32</v>
      </c>
      <c r="H21" s="207">
        <v>2594</v>
      </c>
      <c r="I21" s="208">
        <f t="shared" si="2"/>
        <v>23.256230948538644</v>
      </c>
      <c r="J21" s="210">
        <v>33.1</v>
      </c>
      <c r="K21" s="159" t="s">
        <v>230</v>
      </c>
      <c r="L21" s="207">
        <v>3587</v>
      </c>
      <c r="M21" s="208">
        <f t="shared" si="3"/>
        <v>16.021976058602824</v>
      </c>
      <c r="N21" s="209">
        <v>37.299999999999997</v>
      </c>
      <c r="O21" s="207">
        <v>871</v>
      </c>
      <c r="P21" s="208">
        <f t="shared" si="4"/>
        <v>7.8475538336787096</v>
      </c>
      <c r="Q21" s="210">
        <v>30.4</v>
      </c>
      <c r="R21" s="207">
        <v>2715</v>
      </c>
      <c r="S21" s="208">
        <v>24.1</v>
      </c>
      <c r="T21" s="210">
        <v>39.5</v>
      </c>
      <c r="U21" s="204"/>
    </row>
    <row r="22" spans="1:21" ht="37.5" customHeight="1" x14ac:dyDescent="0.2">
      <c r="A22" s="159" t="s">
        <v>231</v>
      </c>
      <c r="B22" s="207">
        <v>231</v>
      </c>
      <c r="C22" s="208">
        <f t="shared" si="0"/>
        <v>1.0427952329360781</v>
      </c>
      <c r="D22" s="209">
        <v>23.4</v>
      </c>
      <c r="E22" s="207">
        <v>140</v>
      </c>
      <c r="F22" s="208">
        <f t="shared" si="1"/>
        <v>1.2729587197672305</v>
      </c>
      <c r="G22" s="210">
        <v>7.9</v>
      </c>
      <c r="H22" s="207">
        <v>91</v>
      </c>
      <c r="I22" s="208">
        <f t="shared" si="2"/>
        <v>0.81585081585081576</v>
      </c>
      <c r="J22" s="210">
        <v>46.9</v>
      </c>
      <c r="K22" s="159" t="s">
        <v>231</v>
      </c>
      <c r="L22" s="207">
        <v>216</v>
      </c>
      <c r="M22" s="208">
        <f t="shared" si="3"/>
        <v>0.96480257280686077</v>
      </c>
      <c r="N22" s="209">
        <v>26.4</v>
      </c>
      <c r="O22" s="207">
        <v>125</v>
      </c>
      <c r="P22" s="208">
        <f t="shared" si="4"/>
        <v>1.1262275880709973</v>
      </c>
      <c r="Q22" s="210">
        <v>8.1</v>
      </c>
      <c r="R22" s="207">
        <v>90</v>
      </c>
      <c r="S22" s="208">
        <f>R22/$R$7*100</f>
        <v>0.79723624767472756</v>
      </c>
      <c r="T22" s="210">
        <v>51.8</v>
      </c>
      <c r="U22" s="204"/>
    </row>
    <row r="23" spans="1:21" ht="37.5" customHeight="1" x14ac:dyDescent="0.2">
      <c r="A23" s="164" t="s">
        <v>232</v>
      </c>
      <c r="B23" s="207">
        <v>1648</v>
      </c>
      <c r="C23" s="208">
        <f t="shared" si="0"/>
        <v>7.4395088479595533</v>
      </c>
      <c r="D23" s="210">
        <v>35</v>
      </c>
      <c r="E23" s="207">
        <v>968</v>
      </c>
      <c r="F23" s="208">
        <f t="shared" si="1"/>
        <v>8.8016002909619928</v>
      </c>
      <c r="G23" s="210">
        <v>21.4</v>
      </c>
      <c r="H23" s="207">
        <v>680</v>
      </c>
      <c r="I23" s="208">
        <f t="shared" si="2"/>
        <v>6.0964676349291738</v>
      </c>
      <c r="J23" s="210">
        <v>54.5</v>
      </c>
      <c r="K23" s="164" t="s">
        <v>232</v>
      </c>
      <c r="L23" s="207">
        <v>1691</v>
      </c>
      <c r="M23" s="208">
        <f t="shared" si="3"/>
        <v>7.5531534750759342</v>
      </c>
      <c r="N23" s="210">
        <v>34</v>
      </c>
      <c r="O23" s="207">
        <v>1005</v>
      </c>
      <c r="P23" s="208">
        <f t="shared" si="4"/>
        <v>9.0548698080908192</v>
      </c>
      <c r="Q23" s="210">
        <v>19.5</v>
      </c>
      <c r="R23" s="207">
        <v>686</v>
      </c>
      <c r="S23" s="208">
        <f>R23/$R$7*100</f>
        <v>6.0767118433873684</v>
      </c>
      <c r="T23" s="210">
        <v>55.2</v>
      </c>
      <c r="U23" s="204"/>
    </row>
    <row r="24" spans="1:21" ht="15" customHeight="1" x14ac:dyDescent="0.2">
      <c r="A24" s="211" t="s">
        <v>261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1"/>
      <c r="L24" s="212"/>
      <c r="M24" s="212"/>
      <c r="N24" s="212"/>
      <c r="O24" s="212"/>
      <c r="P24" s="212"/>
      <c r="Q24" s="212"/>
      <c r="R24" s="212"/>
      <c r="S24" s="212"/>
      <c r="T24" s="213" t="s">
        <v>233</v>
      </c>
    </row>
  </sheetData>
  <mergeCells count="8">
    <mergeCell ref="O5:Q5"/>
    <mergeCell ref="R5:T5"/>
    <mergeCell ref="A5:A6"/>
    <mergeCell ref="B5:D5"/>
    <mergeCell ref="E5:G5"/>
    <mergeCell ref="H5:J5"/>
    <mergeCell ref="K5:K6"/>
    <mergeCell ref="L5:N5"/>
  </mergeCells>
  <phoneticPr fontId="2"/>
  <dataValidations count="1">
    <dataValidation type="whole" allowBlank="1" showInputMessage="1" showErrorMessage="1" errorTitle="入力エラー" error="入力した値に誤りがあります" sqref="A7:A9 A11:A19 K7:K9 K11:K19" xr:uid="{DE12A4CA-4FAE-4353-97A1-959A52AFDE49}">
      <formula1>-999999999999</formula1>
      <formula2>999999999999</formula2>
    </dataValidation>
  </dataValidations>
  <hyperlinks>
    <hyperlink ref="A1" location="目次!A1" display="目次へもどる" xr:uid="{7CC141C1-CF2B-4418-B304-31329CB65E82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9A6D1-2EE9-4CC4-8BDB-2857CFF34D98}">
  <sheetPr codeName="Sheet13"/>
  <dimension ref="A1:J9"/>
  <sheetViews>
    <sheetView zoomScale="110" zoomScaleNormal="110" workbookViewId="0"/>
  </sheetViews>
  <sheetFormatPr defaultColWidth="8.77734375" defaultRowHeight="15" customHeight="1" x14ac:dyDescent="0.2"/>
  <cols>
    <col min="1" max="1" width="11.21875" style="118" customWidth="1"/>
    <col min="2" max="2" width="8.6640625" style="118" customWidth="1"/>
    <col min="3" max="9" width="8.21875" style="118" customWidth="1"/>
    <col min="10" max="10" width="8.6640625" style="118" customWidth="1"/>
    <col min="11" max="16384" width="8.77734375" style="118"/>
  </cols>
  <sheetData>
    <row r="1" spans="1:10" ht="15" customHeight="1" x14ac:dyDescent="0.2">
      <c r="A1" s="547" t="s">
        <v>763</v>
      </c>
    </row>
    <row r="3" spans="1:10" ht="15" customHeight="1" x14ac:dyDescent="0.2">
      <c r="A3" s="32" t="s">
        <v>262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s="33" customFormat="1" ht="15" customHeight="1" x14ac:dyDescent="0.15">
      <c r="J4" s="35" t="s">
        <v>263</v>
      </c>
    </row>
    <row r="5" spans="1:10" s="216" customFormat="1" ht="15" customHeight="1" x14ac:dyDescent="0.2">
      <c r="A5" s="99" t="s">
        <v>170</v>
      </c>
      <c r="B5" s="214" t="s">
        <v>264</v>
      </c>
      <c r="C5" s="215" t="s">
        <v>265</v>
      </c>
      <c r="D5" s="215" t="s">
        <v>266</v>
      </c>
      <c r="E5" s="215" t="s">
        <v>267</v>
      </c>
      <c r="F5" s="215" t="s">
        <v>268</v>
      </c>
      <c r="G5" s="215" t="s">
        <v>269</v>
      </c>
      <c r="H5" s="215" t="s">
        <v>270</v>
      </c>
      <c r="I5" s="215" t="s">
        <v>271</v>
      </c>
      <c r="J5" s="215" t="s">
        <v>38</v>
      </c>
    </row>
    <row r="6" spans="1:10" s="33" customFormat="1" ht="15" customHeight="1" x14ac:dyDescent="0.2">
      <c r="A6" s="39" t="s">
        <v>175</v>
      </c>
      <c r="B6" s="217">
        <v>34</v>
      </c>
      <c r="C6" s="123">
        <v>6</v>
      </c>
      <c r="D6" s="123">
        <v>5</v>
      </c>
      <c r="E6" s="123">
        <v>13</v>
      </c>
      <c r="F6" s="123">
        <v>0</v>
      </c>
      <c r="G6" s="123">
        <v>0</v>
      </c>
      <c r="H6" s="123">
        <v>1</v>
      </c>
      <c r="I6" s="123">
        <v>9</v>
      </c>
      <c r="J6" s="123">
        <v>0</v>
      </c>
    </row>
    <row r="7" spans="1:10" s="33" customFormat="1" ht="15" customHeight="1" x14ac:dyDescent="0.2">
      <c r="A7" s="39" t="s">
        <v>41</v>
      </c>
      <c r="B7" s="217">
        <v>63</v>
      </c>
      <c r="C7" s="123">
        <v>10</v>
      </c>
      <c r="D7" s="123">
        <v>15</v>
      </c>
      <c r="E7" s="123">
        <v>18</v>
      </c>
      <c r="F7" s="123">
        <v>0</v>
      </c>
      <c r="G7" s="123">
        <v>0</v>
      </c>
      <c r="H7" s="123">
        <v>7</v>
      </c>
      <c r="I7" s="123">
        <v>10</v>
      </c>
      <c r="J7" s="123">
        <v>3</v>
      </c>
    </row>
    <row r="8" spans="1:10" s="33" customFormat="1" ht="15" customHeight="1" x14ac:dyDescent="0.2">
      <c r="A8" s="39" t="s">
        <v>176</v>
      </c>
      <c r="B8" s="217">
        <v>72</v>
      </c>
      <c r="C8" s="124">
        <v>23</v>
      </c>
      <c r="D8" s="124">
        <v>13</v>
      </c>
      <c r="E8" s="124">
        <v>14</v>
      </c>
      <c r="F8" s="124">
        <v>0</v>
      </c>
      <c r="G8" s="124">
        <v>0</v>
      </c>
      <c r="H8" s="124">
        <v>6</v>
      </c>
      <c r="I8" s="124">
        <v>13</v>
      </c>
      <c r="J8" s="124">
        <v>3</v>
      </c>
    </row>
    <row r="9" spans="1:10" s="33" customFormat="1" ht="15" customHeight="1" x14ac:dyDescent="0.2">
      <c r="A9" s="126"/>
      <c r="B9" s="126"/>
      <c r="C9" s="126"/>
      <c r="D9" s="126"/>
      <c r="E9" s="126"/>
      <c r="F9" s="126"/>
      <c r="G9" s="126"/>
      <c r="H9" s="126"/>
      <c r="I9" s="126"/>
      <c r="J9" s="117" t="s">
        <v>272</v>
      </c>
    </row>
  </sheetData>
  <phoneticPr fontId="2"/>
  <hyperlinks>
    <hyperlink ref="A1" location="目次!A1" display="目次へもどる" xr:uid="{E19F29D2-5640-4C03-8ABA-46836ADCFB56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7:A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50CAC-ECC8-43AB-B4A3-D0C67A4E06EA}">
  <sheetPr codeName="Sheet14"/>
  <dimension ref="A1:D9"/>
  <sheetViews>
    <sheetView zoomScale="110" zoomScaleNormal="110" workbookViewId="0"/>
  </sheetViews>
  <sheetFormatPr defaultColWidth="8.77734375" defaultRowHeight="15" customHeight="1" x14ac:dyDescent="0.2"/>
  <cols>
    <col min="1" max="1" width="11.21875" style="118" customWidth="1"/>
    <col min="2" max="4" width="25" style="118" customWidth="1"/>
    <col min="5" max="16384" width="8.77734375" style="118"/>
  </cols>
  <sheetData>
    <row r="1" spans="1:4" ht="15" customHeight="1" x14ac:dyDescent="0.2">
      <c r="A1" s="547" t="s">
        <v>763</v>
      </c>
    </row>
    <row r="3" spans="1:4" ht="15" customHeight="1" x14ac:dyDescent="0.2">
      <c r="A3" s="32" t="s">
        <v>273</v>
      </c>
    </row>
    <row r="4" spans="1:4" ht="15" customHeight="1" x14ac:dyDescent="0.15">
      <c r="D4" s="35" t="s">
        <v>274</v>
      </c>
    </row>
    <row r="5" spans="1:4" ht="15" customHeight="1" x14ac:dyDescent="0.2">
      <c r="A5" s="141" t="s">
        <v>170</v>
      </c>
      <c r="B5" s="129" t="s">
        <v>275</v>
      </c>
      <c r="C5" s="129" t="s">
        <v>276</v>
      </c>
      <c r="D5" s="129" t="s">
        <v>277</v>
      </c>
    </row>
    <row r="6" spans="1:4" ht="15" customHeight="1" x14ac:dyDescent="0.2">
      <c r="A6" s="39" t="s">
        <v>175</v>
      </c>
      <c r="B6" s="218">
        <v>4591</v>
      </c>
      <c r="C6" s="218">
        <v>5116</v>
      </c>
      <c r="D6" s="218">
        <v>1220</v>
      </c>
    </row>
    <row r="7" spans="1:4" ht="15" customHeight="1" x14ac:dyDescent="0.2">
      <c r="A7" s="39" t="s">
        <v>41</v>
      </c>
      <c r="B7" s="218">
        <v>4540</v>
      </c>
      <c r="C7" s="218">
        <v>4648</v>
      </c>
      <c r="D7" s="218">
        <v>1245</v>
      </c>
    </row>
    <row r="8" spans="1:4" ht="15" customHeight="1" x14ac:dyDescent="0.2">
      <c r="A8" s="39" t="s">
        <v>176</v>
      </c>
      <c r="B8" s="218">
        <v>4570</v>
      </c>
      <c r="C8" s="218">
        <v>4543</v>
      </c>
      <c r="D8" s="218">
        <v>1201</v>
      </c>
    </row>
    <row r="9" spans="1:4" ht="15" customHeight="1" x14ac:dyDescent="0.2">
      <c r="A9" s="219"/>
      <c r="B9" s="219"/>
      <c r="C9" s="219"/>
      <c r="D9" s="117" t="s">
        <v>272</v>
      </c>
    </row>
  </sheetData>
  <phoneticPr fontId="2"/>
  <hyperlinks>
    <hyperlink ref="A1" location="目次!A1" display="目次へもどる" xr:uid="{2CFC450B-5651-4308-8BF4-4D7CBD5B0292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7:A8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8543E-A7E6-4DC4-BAFD-8DCB040BC972}">
  <sheetPr codeName="Sheet15"/>
  <dimension ref="A1:E9"/>
  <sheetViews>
    <sheetView zoomScale="110" zoomScaleNormal="110" workbookViewId="0"/>
  </sheetViews>
  <sheetFormatPr defaultColWidth="8.77734375" defaultRowHeight="15" customHeight="1" x14ac:dyDescent="0.2"/>
  <cols>
    <col min="1" max="1" width="11.21875" style="118" customWidth="1"/>
    <col min="2" max="5" width="18.77734375" style="118" customWidth="1"/>
    <col min="6" max="16384" width="8.77734375" style="118"/>
  </cols>
  <sheetData>
    <row r="1" spans="1:5" ht="15" customHeight="1" x14ac:dyDescent="0.2">
      <c r="A1" s="547" t="s">
        <v>763</v>
      </c>
    </row>
    <row r="3" spans="1:5" ht="15" customHeight="1" x14ac:dyDescent="0.2">
      <c r="A3" s="220" t="s">
        <v>278</v>
      </c>
    </row>
    <row r="4" spans="1:5" ht="15" customHeight="1" x14ac:dyDescent="0.15">
      <c r="B4" s="221"/>
      <c r="C4" s="221"/>
      <c r="D4" s="221"/>
      <c r="E4" s="222" t="s">
        <v>169</v>
      </c>
    </row>
    <row r="5" spans="1:5" ht="15" customHeight="1" x14ac:dyDescent="0.2">
      <c r="A5" s="36" t="s">
        <v>170</v>
      </c>
      <c r="B5" s="223" t="s">
        <v>279</v>
      </c>
      <c r="C5" s="223" t="s">
        <v>280</v>
      </c>
      <c r="D5" s="223" t="s">
        <v>281</v>
      </c>
      <c r="E5" s="223" t="s">
        <v>282</v>
      </c>
    </row>
    <row r="6" spans="1:5" ht="15" customHeight="1" x14ac:dyDescent="0.2">
      <c r="A6" s="39" t="s">
        <v>175</v>
      </c>
      <c r="B6" s="224">
        <v>156</v>
      </c>
      <c r="C6" s="224">
        <v>373</v>
      </c>
      <c r="D6" s="224">
        <v>119</v>
      </c>
      <c r="E6" s="224">
        <v>42</v>
      </c>
    </row>
    <row r="7" spans="1:5" ht="15" customHeight="1" x14ac:dyDescent="0.2">
      <c r="A7" s="39" t="s">
        <v>41</v>
      </c>
      <c r="B7" s="224">
        <v>184</v>
      </c>
      <c r="C7" s="224">
        <v>421</v>
      </c>
      <c r="D7" s="224">
        <v>144</v>
      </c>
      <c r="E7" s="224">
        <v>43</v>
      </c>
    </row>
    <row r="8" spans="1:5" ht="15" customHeight="1" x14ac:dyDescent="0.2">
      <c r="A8" s="39" t="s">
        <v>176</v>
      </c>
      <c r="B8" s="224">
        <v>135</v>
      </c>
      <c r="C8" s="224">
        <v>292</v>
      </c>
      <c r="D8" s="224">
        <v>118</v>
      </c>
      <c r="E8" s="224">
        <v>36</v>
      </c>
    </row>
    <row r="9" spans="1:5" ht="15" customHeight="1" x14ac:dyDescent="0.2">
      <c r="A9" s="219"/>
      <c r="B9" s="219"/>
      <c r="C9" s="219"/>
      <c r="D9" s="219"/>
      <c r="E9" s="225" t="s">
        <v>272</v>
      </c>
    </row>
  </sheetData>
  <phoneticPr fontId="2"/>
  <hyperlinks>
    <hyperlink ref="A1" location="目次!A1" display="目次へもどる" xr:uid="{E10335EA-8333-40B7-8FEE-7E5631A75F99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landscape" cellComments="atEnd" r:id="rId1"/>
  <headerFooter alignWithMargins="0"/>
  <ignoredErrors>
    <ignoredError sqref="A7:A8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70CB1-04B7-46D2-BA07-0DD31A7A98B5}">
  <sheetPr codeName="Sheet16"/>
  <dimension ref="A1:F28"/>
  <sheetViews>
    <sheetView zoomScale="110" zoomScaleNormal="110" workbookViewId="0"/>
  </sheetViews>
  <sheetFormatPr defaultColWidth="8.77734375" defaultRowHeight="15" customHeight="1" x14ac:dyDescent="0.15"/>
  <cols>
    <col min="1" max="1" width="6.21875" style="228" customWidth="1"/>
    <col min="2" max="2" width="13.77734375" style="228" customWidth="1"/>
    <col min="3" max="3" width="25" style="228" customWidth="1"/>
    <col min="4" max="6" width="13.77734375" style="228" customWidth="1"/>
    <col min="7" max="16384" width="8.77734375" style="228"/>
  </cols>
  <sheetData>
    <row r="1" spans="1:6" s="552" customFormat="1" ht="15" customHeight="1" x14ac:dyDescent="0.2">
      <c r="A1" s="550" t="s">
        <v>763</v>
      </c>
    </row>
    <row r="2" spans="1:6" s="552" customFormat="1" ht="15" customHeight="1" x14ac:dyDescent="0.2"/>
    <row r="3" spans="1:6" ht="15" customHeight="1" x14ac:dyDescent="0.15">
      <c r="A3" s="226" t="s">
        <v>283</v>
      </c>
      <c r="B3" s="227"/>
      <c r="C3" s="227"/>
      <c r="D3" s="227"/>
      <c r="E3" s="227"/>
      <c r="F3" s="227"/>
    </row>
    <row r="4" spans="1:6" ht="15" customHeight="1" x14ac:dyDescent="0.15">
      <c r="A4" s="229" t="s">
        <v>284</v>
      </c>
      <c r="B4" s="230"/>
      <c r="C4" s="231"/>
      <c r="D4" s="232"/>
      <c r="E4" s="232"/>
      <c r="F4" s="233" t="s">
        <v>285</v>
      </c>
    </row>
    <row r="5" spans="1:6" ht="15" customHeight="1" x14ac:dyDescent="0.15">
      <c r="A5" s="585" t="s">
        <v>286</v>
      </c>
      <c r="B5" s="585"/>
      <c r="C5" s="586"/>
      <c r="D5" s="234" t="s">
        <v>287</v>
      </c>
      <c r="E5" s="235" t="s">
        <v>288</v>
      </c>
      <c r="F5" s="236" t="s">
        <v>289</v>
      </c>
    </row>
    <row r="6" spans="1:6" ht="15" customHeight="1" x14ac:dyDescent="0.15">
      <c r="A6" s="587" t="s">
        <v>290</v>
      </c>
      <c r="B6" s="590" t="s">
        <v>291</v>
      </c>
      <c r="C6" s="591"/>
      <c r="D6" s="237">
        <v>1700</v>
      </c>
      <c r="E6" s="237">
        <v>500</v>
      </c>
      <c r="F6" s="237">
        <v>2200</v>
      </c>
    </row>
    <row r="7" spans="1:6" ht="15" customHeight="1" x14ac:dyDescent="0.15">
      <c r="A7" s="588"/>
      <c r="B7" s="592" t="s">
        <v>292</v>
      </c>
      <c r="C7" s="593"/>
      <c r="D7" s="238">
        <v>6600</v>
      </c>
      <c r="E7" s="238">
        <v>1500</v>
      </c>
      <c r="F7" s="238">
        <v>8100</v>
      </c>
    </row>
    <row r="8" spans="1:6" ht="15" customHeight="1" x14ac:dyDescent="0.15">
      <c r="A8" s="588"/>
      <c r="B8" s="592" t="s">
        <v>293</v>
      </c>
      <c r="C8" s="593"/>
      <c r="D8" s="239" t="s">
        <v>249</v>
      </c>
      <c r="E8" s="238">
        <v>500</v>
      </c>
      <c r="F8" s="238">
        <v>500</v>
      </c>
    </row>
    <row r="9" spans="1:6" ht="15" customHeight="1" x14ac:dyDescent="0.15">
      <c r="A9" s="589"/>
      <c r="B9" s="594" t="s">
        <v>294</v>
      </c>
      <c r="C9" s="595"/>
      <c r="D9" s="238">
        <v>8300</v>
      </c>
      <c r="E9" s="238">
        <v>2500</v>
      </c>
      <c r="F9" s="238">
        <v>10800</v>
      </c>
    </row>
    <row r="10" spans="1:6" ht="15" customHeight="1" x14ac:dyDescent="0.15">
      <c r="A10" s="600" t="s">
        <v>295</v>
      </c>
      <c r="B10" s="600"/>
      <c r="C10" s="240"/>
      <c r="D10" s="241">
        <v>500</v>
      </c>
      <c r="E10" s="241">
        <v>1400</v>
      </c>
      <c r="F10" s="241">
        <v>1900</v>
      </c>
    </row>
    <row r="11" spans="1:6" ht="15" customHeight="1" x14ac:dyDescent="0.15">
      <c r="A11" s="601" t="s">
        <v>296</v>
      </c>
      <c r="B11" s="242" t="s">
        <v>297</v>
      </c>
      <c r="C11" s="243"/>
      <c r="D11" s="238">
        <v>6500</v>
      </c>
      <c r="E11" s="238">
        <v>2800</v>
      </c>
      <c r="F11" s="238">
        <v>9400</v>
      </c>
    </row>
    <row r="12" spans="1:6" ht="15" customHeight="1" x14ac:dyDescent="0.15">
      <c r="A12" s="602"/>
      <c r="B12" s="604" t="s">
        <v>298</v>
      </c>
      <c r="C12" s="244" t="s">
        <v>299</v>
      </c>
      <c r="D12" s="245">
        <v>66800</v>
      </c>
      <c r="E12" s="245">
        <v>32300</v>
      </c>
      <c r="F12" s="245">
        <v>99100</v>
      </c>
    </row>
    <row r="13" spans="1:6" ht="15" customHeight="1" x14ac:dyDescent="0.15">
      <c r="A13" s="602"/>
      <c r="B13" s="605"/>
      <c r="C13" s="246" t="s">
        <v>300</v>
      </c>
      <c r="D13" s="238">
        <v>4400</v>
      </c>
      <c r="E13" s="238">
        <v>26500</v>
      </c>
      <c r="F13" s="238">
        <v>30900</v>
      </c>
    </row>
    <row r="14" spans="1:6" ht="15" customHeight="1" x14ac:dyDescent="0.15">
      <c r="A14" s="602"/>
      <c r="B14" s="605"/>
      <c r="C14" s="246" t="s">
        <v>301</v>
      </c>
      <c r="D14" s="238">
        <v>7200</v>
      </c>
      <c r="E14" s="238">
        <v>9600</v>
      </c>
      <c r="F14" s="238">
        <v>16700</v>
      </c>
    </row>
    <row r="15" spans="1:6" ht="15" customHeight="1" x14ac:dyDescent="0.15">
      <c r="A15" s="602"/>
      <c r="B15" s="605"/>
      <c r="C15" s="247" t="s">
        <v>302</v>
      </c>
      <c r="D15" s="238">
        <v>800</v>
      </c>
      <c r="E15" s="238">
        <v>3400</v>
      </c>
      <c r="F15" s="238">
        <v>4200</v>
      </c>
    </row>
    <row r="16" spans="1:6" ht="15" customHeight="1" x14ac:dyDescent="0.15">
      <c r="A16" s="602"/>
      <c r="B16" s="605"/>
      <c r="C16" s="246" t="s">
        <v>303</v>
      </c>
      <c r="D16" s="238">
        <v>5700</v>
      </c>
      <c r="E16" s="238">
        <v>1500</v>
      </c>
      <c r="F16" s="238">
        <v>7200</v>
      </c>
    </row>
    <row r="17" spans="1:6" ht="15" customHeight="1" x14ac:dyDescent="0.15">
      <c r="A17" s="602"/>
      <c r="B17" s="605"/>
      <c r="C17" s="246" t="s">
        <v>304</v>
      </c>
      <c r="D17" s="238">
        <v>500</v>
      </c>
      <c r="E17" s="238">
        <v>500</v>
      </c>
      <c r="F17" s="238">
        <v>1000</v>
      </c>
    </row>
    <row r="18" spans="1:6" ht="15" customHeight="1" x14ac:dyDescent="0.15">
      <c r="A18" s="602"/>
      <c r="B18" s="606"/>
      <c r="C18" s="248" t="s">
        <v>305</v>
      </c>
      <c r="D18" s="238">
        <v>85300</v>
      </c>
      <c r="E18" s="238">
        <v>73800</v>
      </c>
      <c r="F18" s="238">
        <v>159100</v>
      </c>
    </row>
    <row r="19" spans="1:6" ht="15" customHeight="1" x14ac:dyDescent="0.15">
      <c r="A19" s="602"/>
      <c r="B19" s="607" t="s">
        <v>306</v>
      </c>
      <c r="C19" s="608"/>
      <c r="D19" s="245">
        <v>91800</v>
      </c>
      <c r="E19" s="245">
        <v>76700</v>
      </c>
      <c r="F19" s="245">
        <v>168500</v>
      </c>
    </row>
    <row r="20" spans="1:6" ht="15" customHeight="1" x14ac:dyDescent="0.15">
      <c r="A20" s="603"/>
      <c r="B20" s="609" t="s">
        <v>307</v>
      </c>
      <c r="C20" s="595"/>
      <c r="D20" s="249">
        <f>IFERROR(D19/D21*100,"")</f>
        <v>90.981169474727452</v>
      </c>
      <c r="E20" s="249">
        <f>IFERROR(E19/E21*100,"")</f>
        <v>94.925742574257427</v>
      </c>
      <c r="F20" s="249">
        <f>IFERROR(F19/F21*100,"")</f>
        <v>92.735277930654931</v>
      </c>
    </row>
    <row r="21" spans="1:6" ht="15" customHeight="1" x14ac:dyDescent="0.15">
      <c r="A21" s="610" t="s">
        <v>308</v>
      </c>
      <c r="B21" s="610"/>
      <c r="C21" s="611"/>
      <c r="D21" s="250">
        <v>100900</v>
      </c>
      <c r="E21" s="250">
        <v>80800</v>
      </c>
      <c r="F21" s="250">
        <v>181700</v>
      </c>
    </row>
    <row r="22" spans="1:6" ht="15" customHeight="1" x14ac:dyDescent="0.15">
      <c r="A22" s="596" t="s">
        <v>309</v>
      </c>
      <c r="B22" s="598" t="s">
        <v>310</v>
      </c>
      <c r="C22" s="251" t="s">
        <v>311</v>
      </c>
      <c r="D22" s="249">
        <f>IFERROR(D12/D19*100,"")</f>
        <v>72.766884531590421</v>
      </c>
      <c r="E22" s="249">
        <f>IFERROR(E12/E19*100,"")</f>
        <v>42.112125162972617</v>
      </c>
      <c r="F22" s="249">
        <f>IFERROR(F12/F19*100,"")</f>
        <v>58.813056379821958</v>
      </c>
    </row>
    <row r="23" spans="1:6" ht="15" customHeight="1" x14ac:dyDescent="0.15">
      <c r="A23" s="597"/>
      <c r="B23" s="599"/>
      <c r="C23" s="252" t="s">
        <v>312</v>
      </c>
      <c r="D23" s="249">
        <f>IFERROR(SUM(D13:D14)/D19*100,"")</f>
        <v>12.636165577342048</v>
      </c>
      <c r="E23" s="249">
        <f>IFERROR(SUM(E13:E14)/E19*100,"")</f>
        <v>47.066492829204691</v>
      </c>
      <c r="F23" s="249">
        <f>IFERROR(SUM(F13:F14)/F19*100,"")</f>
        <v>28.249258160237389</v>
      </c>
    </row>
    <row r="24" spans="1:6" ht="15" customHeight="1" x14ac:dyDescent="0.15">
      <c r="A24" s="253" t="s">
        <v>313</v>
      </c>
      <c r="B24" s="254"/>
      <c r="C24" s="254"/>
      <c r="D24" s="254"/>
      <c r="E24" s="254"/>
      <c r="F24" s="254"/>
    </row>
    <row r="25" spans="1:6" ht="15" customHeight="1" x14ac:dyDescent="0.15">
      <c r="A25" s="255" t="s">
        <v>314</v>
      </c>
      <c r="B25" s="255"/>
      <c r="C25" s="255"/>
      <c r="D25" s="255"/>
      <c r="E25" s="255"/>
      <c r="F25" s="255"/>
    </row>
    <row r="26" spans="1:6" ht="15" customHeight="1" x14ac:dyDescent="0.15">
      <c r="A26" s="255" t="s">
        <v>315</v>
      </c>
      <c r="B26" s="255"/>
      <c r="C26" s="255"/>
      <c r="D26" s="255"/>
      <c r="E26" s="255"/>
      <c r="F26" s="255"/>
    </row>
    <row r="27" spans="1:6" ht="15" customHeight="1" x14ac:dyDescent="0.15">
      <c r="A27" s="255" t="s">
        <v>316</v>
      </c>
      <c r="B27" s="255" t="s">
        <v>317</v>
      </c>
      <c r="C27" s="255"/>
      <c r="D27" s="255"/>
      <c r="E27" s="255"/>
      <c r="F27" s="255"/>
    </row>
    <row r="28" spans="1:6" ht="15" customHeight="1" x14ac:dyDescent="0.15">
      <c r="A28" s="255"/>
      <c r="B28" s="255"/>
      <c r="C28" s="255"/>
      <c r="D28" s="255"/>
      <c r="E28" s="255"/>
      <c r="F28" s="256" t="s">
        <v>318</v>
      </c>
    </row>
  </sheetData>
  <mergeCells count="14">
    <mergeCell ref="A22:A23"/>
    <mergeCell ref="B22:B23"/>
    <mergeCell ref="A10:B10"/>
    <mergeCell ref="A11:A20"/>
    <mergeCell ref="B12:B18"/>
    <mergeCell ref="B19:C19"/>
    <mergeCell ref="B20:C20"/>
    <mergeCell ref="A21:C21"/>
    <mergeCell ref="A5:C5"/>
    <mergeCell ref="A6:A9"/>
    <mergeCell ref="B6:C6"/>
    <mergeCell ref="B7:C7"/>
    <mergeCell ref="B8:C8"/>
    <mergeCell ref="B9:C9"/>
  </mergeCells>
  <phoneticPr fontId="2"/>
  <dataValidations count="1">
    <dataValidation imeMode="off" allowBlank="1" showInputMessage="1" showErrorMessage="1" sqref="D6:F23" xr:uid="{3A5FA020-8A04-40BE-9A34-D95D5ED4DD5B}"/>
  </dataValidations>
  <hyperlinks>
    <hyperlink ref="A1" location="目次!A1" display="目次へもどる" xr:uid="{4F2EB928-068D-4654-85B3-533AE3C80897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92869-0E28-45AF-82CA-2DFDD202B7A3}">
  <sheetPr codeName="Sheet17"/>
  <dimension ref="A1:G28"/>
  <sheetViews>
    <sheetView zoomScale="110" zoomScaleNormal="110" workbookViewId="0"/>
  </sheetViews>
  <sheetFormatPr defaultColWidth="9" defaultRowHeight="15" customHeight="1" x14ac:dyDescent="0.15"/>
  <cols>
    <col min="1" max="1" width="22.44140625" style="273" customWidth="1"/>
    <col min="2" max="7" width="10.6640625" style="273" customWidth="1"/>
    <col min="8" max="8" width="9" style="273"/>
    <col min="9" max="9" width="8.77734375" style="273" customWidth="1"/>
    <col min="10" max="16384" width="9" style="273"/>
  </cols>
  <sheetData>
    <row r="1" spans="1:7" s="258" customFormat="1" ht="15" customHeight="1" x14ac:dyDescent="0.2">
      <c r="A1" s="550" t="s">
        <v>763</v>
      </c>
    </row>
    <row r="2" spans="1:7" s="258" customFormat="1" ht="15" customHeight="1" x14ac:dyDescent="0.2"/>
    <row r="3" spans="1:7" s="258" customFormat="1" ht="15" customHeight="1" x14ac:dyDescent="0.2">
      <c r="A3" s="257" t="s">
        <v>319</v>
      </c>
    </row>
    <row r="4" spans="1:7" s="258" customFormat="1" ht="15" customHeight="1" x14ac:dyDescent="0.15">
      <c r="A4" s="259" t="s">
        <v>320</v>
      </c>
      <c r="G4" s="260" t="s">
        <v>321</v>
      </c>
    </row>
    <row r="5" spans="1:7" s="258" customFormat="1" ht="15" customHeight="1" x14ac:dyDescent="0.2">
      <c r="A5" s="612" t="s">
        <v>322</v>
      </c>
      <c r="B5" s="613" t="s">
        <v>323</v>
      </c>
      <c r="C5" s="613" t="s">
        <v>324</v>
      </c>
      <c r="D5" s="613" t="s">
        <v>325</v>
      </c>
      <c r="E5" s="614" t="s">
        <v>326</v>
      </c>
      <c r="F5" s="615"/>
      <c r="G5" s="615"/>
    </row>
    <row r="6" spans="1:7" s="258" customFormat="1" ht="15" customHeight="1" x14ac:dyDescent="0.2">
      <c r="A6" s="612"/>
      <c r="B6" s="613"/>
      <c r="C6" s="613"/>
      <c r="D6" s="613"/>
      <c r="E6" s="261" t="s">
        <v>323</v>
      </c>
      <c r="F6" s="261" t="s">
        <v>324</v>
      </c>
      <c r="G6" s="262" t="s">
        <v>325</v>
      </c>
    </row>
    <row r="7" spans="1:7" s="258" customFormat="1" ht="15" customHeight="1" x14ac:dyDescent="0.2">
      <c r="A7" s="263" t="s">
        <v>327</v>
      </c>
      <c r="B7" s="264">
        <v>100900</v>
      </c>
      <c r="C7" s="264">
        <v>80800</v>
      </c>
      <c r="D7" s="264">
        <v>181700</v>
      </c>
      <c r="E7" s="264">
        <v>91800</v>
      </c>
      <c r="F7" s="264">
        <v>76700</v>
      </c>
      <c r="G7" s="264">
        <v>168500</v>
      </c>
    </row>
    <row r="8" spans="1:7" s="258" customFormat="1" ht="15" customHeight="1" x14ac:dyDescent="0.2">
      <c r="A8" s="265" t="s">
        <v>328</v>
      </c>
      <c r="B8" s="266">
        <v>3200</v>
      </c>
      <c r="C8" s="266">
        <v>6900</v>
      </c>
      <c r="D8" s="266">
        <v>10100</v>
      </c>
      <c r="E8" s="266">
        <v>1900</v>
      </c>
      <c r="F8" s="266">
        <v>5700</v>
      </c>
      <c r="G8" s="266">
        <v>7600</v>
      </c>
    </row>
    <row r="9" spans="1:7" s="258" customFormat="1" ht="15" customHeight="1" x14ac:dyDescent="0.2">
      <c r="A9" s="265" t="s">
        <v>329</v>
      </c>
      <c r="B9" s="266">
        <v>8300</v>
      </c>
      <c r="C9" s="266">
        <v>12500</v>
      </c>
      <c r="D9" s="266">
        <v>20800</v>
      </c>
      <c r="E9" s="266">
        <v>7100</v>
      </c>
      <c r="F9" s="266">
        <v>12300</v>
      </c>
      <c r="G9" s="266">
        <v>19400</v>
      </c>
    </row>
    <row r="10" spans="1:7" s="258" customFormat="1" ht="15" customHeight="1" x14ac:dyDescent="0.2">
      <c r="A10" s="265" t="s">
        <v>330</v>
      </c>
      <c r="B10" s="266">
        <v>1600</v>
      </c>
      <c r="C10" s="266">
        <v>10900</v>
      </c>
      <c r="D10" s="266">
        <v>12500</v>
      </c>
      <c r="E10" s="266">
        <v>1400</v>
      </c>
      <c r="F10" s="266">
        <v>10900</v>
      </c>
      <c r="G10" s="266">
        <v>12200</v>
      </c>
    </row>
    <row r="11" spans="1:7" s="258" customFormat="1" ht="15" customHeight="1" x14ac:dyDescent="0.2">
      <c r="A11" s="265" t="s">
        <v>331</v>
      </c>
      <c r="B11" s="266">
        <v>3600</v>
      </c>
      <c r="C11" s="266">
        <v>7000</v>
      </c>
      <c r="D11" s="266">
        <v>10600</v>
      </c>
      <c r="E11" s="266">
        <v>3200</v>
      </c>
      <c r="F11" s="266">
        <v>6400</v>
      </c>
      <c r="G11" s="266">
        <v>9600</v>
      </c>
    </row>
    <row r="12" spans="1:7" s="258" customFormat="1" ht="15" customHeight="1" x14ac:dyDescent="0.2">
      <c r="A12" s="265" t="s">
        <v>332</v>
      </c>
      <c r="B12" s="266">
        <v>4300</v>
      </c>
      <c r="C12" s="266">
        <v>6700</v>
      </c>
      <c r="D12" s="266">
        <v>11000</v>
      </c>
      <c r="E12" s="266">
        <v>3400</v>
      </c>
      <c r="F12" s="266">
        <v>6700</v>
      </c>
      <c r="G12" s="266">
        <v>10100</v>
      </c>
    </row>
    <row r="13" spans="1:7" s="258" customFormat="1" ht="15" customHeight="1" x14ac:dyDescent="0.2">
      <c r="A13" s="265" t="s">
        <v>333</v>
      </c>
      <c r="B13" s="266">
        <v>4300</v>
      </c>
      <c r="C13" s="266">
        <v>7500</v>
      </c>
      <c r="D13" s="266">
        <v>11800</v>
      </c>
      <c r="E13" s="266">
        <v>3500</v>
      </c>
      <c r="F13" s="266">
        <v>7500</v>
      </c>
      <c r="G13" s="266">
        <v>11000</v>
      </c>
    </row>
    <row r="14" spans="1:7" s="258" customFormat="1" ht="15" customHeight="1" x14ac:dyDescent="0.2">
      <c r="A14" s="265" t="s">
        <v>334</v>
      </c>
      <c r="B14" s="266">
        <v>14200</v>
      </c>
      <c r="C14" s="266">
        <v>7800</v>
      </c>
      <c r="D14" s="266">
        <v>22000</v>
      </c>
      <c r="E14" s="266">
        <v>13300</v>
      </c>
      <c r="F14" s="266">
        <v>7600</v>
      </c>
      <c r="G14" s="266">
        <v>20800</v>
      </c>
    </row>
    <row r="15" spans="1:7" s="258" customFormat="1" ht="15" customHeight="1" x14ac:dyDescent="0.2">
      <c r="A15" s="265" t="s">
        <v>335</v>
      </c>
      <c r="B15" s="266">
        <v>15800</v>
      </c>
      <c r="C15" s="266">
        <v>8200</v>
      </c>
      <c r="D15" s="266">
        <v>24000</v>
      </c>
      <c r="E15" s="266">
        <v>15500</v>
      </c>
      <c r="F15" s="266">
        <v>8200</v>
      </c>
      <c r="G15" s="266">
        <v>23700</v>
      </c>
    </row>
    <row r="16" spans="1:7" s="258" customFormat="1" ht="15" customHeight="1" x14ac:dyDescent="0.2">
      <c r="A16" s="265" t="s">
        <v>336</v>
      </c>
      <c r="B16" s="266">
        <v>12300</v>
      </c>
      <c r="C16" s="266">
        <v>5400</v>
      </c>
      <c r="D16" s="266">
        <v>17700</v>
      </c>
      <c r="E16" s="266">
        <v>11400</v>
      </c>
      <c r="F16" s="266">
        <v>5400</v>
      </c>
      <c r="G16" s="266">
        <v>16800</v>
      </c>
    </row>
    <row r="17" spans="1:7" s="258" customFormat="1" ht="15" customHeight="1" x14ac:dyDescent="0.2">
      <c r="A17" s="265" t="s">
        <v>337</v>
      </c>
      <c r="B17" s="266">
        <v>10300</v>
      </c>
      <c r="C17" s="266">
        <v>2000</v>
      </c>
      <c r="D17" s="266">
        <v>12300</v>
      </c>
      <c r="E17" s="266">
        <v>10000</v>
      </c>
      <c r="F17" s="266">
        <v>2000</v>
      </c>
      <c r="G17" s="266">
        <v>12000</v>
      </c>
    </row>
    <row r="18" spans="1:7" s="258" customFormat="1" ht="15" customHeight="1" x14ac:dyDescent="0.2">
      <c r="A18" s="265" t="s">
        <v>338</v>
      </c>
      <c r="B18" s="266">
        <v>5300</v>
      </c>
      <c r="C18" s="266">
        <v>300</v>
      </c>
      <c r="D18" s="266">
        <v>5600</v>
      </c>
      <c r="E18" s="266">
        <v>5100</v>
      </c>
      <c r="F18" s="266">
        <v>300</v>
      </c>
      <c r="G18" s="266">
        <v>5400</v>
      </c>
    </row>
    <row r="19" spans="1:7" s="258" customFormat="1" ht="15" customHeight="1" x14ac:dyDescent="0.2">
      <c r="A19" s="265" t="s">
        <v>339</v>
      </c>
      <c r="B19" s="266">
        <v>4300</v>
      </c>
      <c r="C19" s="266">
        <v>900</v>
      </c>
      <c r="D19" s="266">
        <v>5300</v>
      </c>
      <c r="E19" s="266">
        <v>4200</v>
      </c>
      <c r="F19" s="266">
        <v>900</v>
      </c>
      <c r="G19" s="266">
        <v>5100</v>
      </c>
    </row>
    <row r="20" spans="1:7" s="258" customFormat="1" ht="15" customHeight="1" x14ac:dyDescent="0.2">
      <c r="A20" s="265" t="s">
        <v>340</v>
      </c>
      <c r="B20" s="266">
        <v>3000</v>
      </c>
      <c r="C20" s="267" t="s">
        <v>249</v>
      </c>
      <c r="D20" s="266">
        <v>3000</v>
      </c>
      <c r="E20" s="266">
        <v>3000</v>
      </c>
      <c r="F20" s="267" t="s">
        <v>250</v>
      </c>
      <c r="G20" s="266">
        <v>3000</v>
      </c>
    </row>
    <row r="21" spans="1:7" s="258" customFormat="1" ht="15" customHeight="1" x14ac:dyDescent="0.2">
      <c r="A21" s="265" t="s">
        <v>341</v>
      </c>
      <c r="B21" s="266">
        <v>4500</v>
      </c>
      <c r="C21" s="267" t="s">
        <v>250</v>
      </c>
      <c r="D21" s="266">
        <v>4500</v>
      </c>
      <c r="E21" s="266">
        <v>4500</v>
      </c>
      <c r="F21" s="267" t="s">
        <v>250</v>
      </c>
      <c r="G21" s="266">
        <v>4500</v>
      </c>
    </row>
    <row r="22" spans="1:7" s="258" customFormat="1" ht="15" customHeight="1" x14ac:dyDescent="0.2">
      <c r="A22" s="265" t="s">
        <v>342</v>
      </c>
      <c r="B22" s="266">
        <v>1700</v>
      </c>
      <c r="C22" s="267">
        <v>300</v>
      </c>
      <c r="D22" s="266">
        <v>1900</v>
      </c>
      <c r="E22" s="266">
        <v>1700</v>
      </c>
      <c r="F22" s="267">
        <v>300</v>
      </c>
      <c r="G22" s="266">
        <v>1900</v>
      </c>
    </row>
    <row r="23" spans="1:7" s="258" customFormat="1" ht="15" customHeight="1" x14ac:dyDescent="0.2">
      <c r="A23" s="268" t="s">
        <v>343</v>
      </c>
      <c r="B23" s="269">
        <v>1200</v>
      </c>
      <c r="C23" s="267">
        <v>700</v>
      </c>
      <c r="D23" s="269">
        <v>1900</v>
      </c>
      <c r="E23" s="269">
        <v>1000</v>
      </c>
      <c r="F23" s="267">
        <v>400</v>
      </c>
      <c r="G23" s="269">
        <v>1300</v>
      </c>
    </row>
    <row r="24" spans="1:7" s="258" customFormat="1" ht="15" customHeight="1" x14ac:dyDescent="0.2">
      <c r="A24" s="270" t="s">
        <v>313</v>
      </c>
      <c r="B24" s="271"/>
      <c r="C24" s="271"/>
      <c r="D24" s="271"/>
      <c r="E24" s="271"/>
      <c r="F24" s="271"/>
      <c r="G24" s="271"/>
    </row>
    <row r="25" spans="1:7" s="258" customFormat="1" ht="15" customHeight="1" x14ac:dyDescent="0.2">
      <c r="A25" s="270" t="s">
        <v>314</v>
      </c>
    </row>
    <row r="26" spans="1:7" s="258" customFormat="1" ht="15" customHeight="1" x14ac:dyDescent="0.2">
      <c r="A26" s="258" t="s">
        <v>315</v>
      </c>
      <c r="G26" s="272"/>
    </row>
    <row r="27" spans="1:7" s="258" customFormat="1" ht="15" customHeight="1" x14ac:dyDescent="0.2">
      <c r="A27" s="270" t="s">
        <v>344</v>
      </c>
    </row>
    <row r="28" spans="1:7" s="258" customFormat="1" ht="15" customHeight="1" x14ac:dyDescent="0.2">
      <c r="G28" s="272" t="s">
        <v>345</v>
      </c>
    </row>
  </sheetData>
  <mergeCells count="5">
    <mergeCell ref="A5:A6"/>
    <mergeCell ref="B5:B6"/>
    <mergeCell ref="C5:C6"/>
    <mergeCell ref="D5:D6"/>
    <mergeCell ref="E5:G5"/>
  </mergeCells>
  <phoneticPr fontId="2"/>
  <hyperlinks>
    <hyperlink ref="A1" location="目次!A1" display="目次へもどる" xr:uid="{9D624507-4DA5-449B-8197-C7FCDAE01F8F}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BF54E-ACFD-44F0-ADE0-7C2B61B7EA78}">
  <sheetPr codeName="Sheet18"/>
  <dimension ref="A1:F32"/>
  <sheetViews>
    <sheetView zoomScale="110" zoomScaleNormal="110" zoomScaleSheetLayoutView="115" workbookViewId="0">
      <pane xSplit="1" ySplit="5" topLeftCell="B6" activePane="bottomRight" state="frozen"/>
      <selection pane="topRight" activeCell="B1" sqref="B1"/>
      <selection pane="bottomLeft" activeCell="A4" sqref="A4"/>
      <selection pane="bottomRight"/>
    </sheetView>
  </sheetViews>
  <sheetFormatPr defaultColWidth="8.77734375" defaultRowHeight="15" customHeight="1" x14ac:dyDescent="0.2"/>
  <cols>
    <col min="1" max="1" width="30" style="275" customWidth="1"/>
    <col min="2" max="6" width="11.21875" style="275" customWidth="1"/>
    <col min="7" max="16384" width="8.77734375" style="275"/>
  </cols>
  <sheetData>
    <row r="1" spans="1:6" ht="15" customHeight="1" x14ac:dyDescent="0.2">
      <c r="A1" s="547" t="s">
        <v>763</v>
      </c>
    </row>
    <row r="3" spans="1:6" ht="15" customHeight="1" x14ac:dyDescent="0.2">
      <c r="A3" s="274" t="s">
        <v>346</v>
      </c>
    </row>
    <row r="4" spans="1:6" ht="15" customHeight="1" x14ac:dyDescent="0.15">
      <c r="A4" s="276"/>
      <c r="F4" s="277" t="s">
        <v>347</v>
      </c>
    </row>
    <row r="5" spans="1:6" s="280" customFormat="1" ht="15" customHeight="1" x14ac:dyDescent="0.2">
      <c r="A5" s="278" t="s">
        <v>348</v>
      </c>
      <c r="B5" s="279" t="s">
        <v>349</v>
      </c>
      <c r="C5" s="279" t="s">
        <v>350</v>
      </c>
      <c r="D5" s="279" t="s">
        <v>351</v>
      </c>
      <c r="E5" s="279" t="s">
        <v>352</v>
      </c>
      <c r="F5" s="279" t="s">
        <v>353</v>
      </c>
    </row>
    <row r="6" spans="1:6" s="280" customFormat="1" ht="15" customHeight="1" x14ac:dyDescent="0.2">
      <c r="A6" s="281" t="s">
        <v>354</v>
      </c>
      <c r="B6" s="282">
        <v>852959</v>
      </c>
      <c r="C6" s="282">
        <v>856730</v>
      </c>
      <c r="D6" s="282">
        <v>855998</v>
      </c>
      <c r="E6" s="282">
        <v>840493</v>
      </c>
      <c r="F6" s="282">
        <v>852541</v>
      </c>
    </row>
    <row r="7" spans="1:6" s="280" customFormat="1" ht="15" customHeight="1" x14ac:dyDescent="0.2">
      <c r="A7" s="283" t="s">
        <v>244</v>
      </c>
      <c r="B7" s="284">
        <v>2.3387875999999998E-2</v>
      </c>
      <c r="C7" s="284">
        <v>4.42108E-3</v>
      </c>
      <c r="D7" s="284">
        <v>-8.5441100000000002E-4</v>
      </c>
      <c r="E7" s="284">
        <v>-1.8113359999999998E-2</v>
      </c>
      <c r="F7" s="284">
        <v>1.4334444E-2</v>
      </c>
    </row>
    <row r="8" spans="1:6" ht="15" customHeight="1" x14ac:dyDescent="0.2">
      <c r="A8" s="285" t="s">
        <v>355</v>
      </c>
      <c r="B8" s="286">
        <v>2366</v>
      </c>
      <c r="C8" s="286">
        <v>1997</v>
      </c>
      <c r="D8" s="286">
        <v>1186</v>
      </c>
      <c r="E8" s="286">
        <v>1145</v>
      </c>
      <c r="F8" s="286">
        <v>913</v>
      </c>
    </row>
    <row r="9" spans="1:6" ht="15" customHeight="1" x14ac:dyDescent="0.2">
      <c r="A9" s="287" t="s">
        <v>356</v>
      </c>
      <c r="B9" s="286">
        <v>2357</v>
      </c>
      <c r="C9" s="286">
        <v>1990</v>
      </c>
      <c r="D9" s="286">
        <v>1183</v>
      </c>
      <c r="E9" s="286">
        <v>1139</v>
      </c>
      <c r="F9" s="286">
        <v>907</v>
      </c>
    </row>
    <row r="10" spans="1:6" ht="15" customHeight="1" x14ac:dyDescent="0.2">
      <c r="A10" s="287" t="s">
        <v>357</v>
      </c>
      <c r="B10" s="288">
        <v>5</v>
      </c>
      <c r="C10" s="286">
        <v>4</v>
      </c>
      <c r="D10" s="288" t="s">
        <v>249</v>
      </c>
      <c r="E10" s="288">
        <v>3</v>
      </c>
      <c r="F10" s="288">
        <v>3</v>
      </c>
    </row>
    <row r="11" spans="1:6" ht="15" customHeight="1" x14ac:dyDescent="0.2">
      <c r="A11" s="287" t="s">
        <v>358</v>
      </c>
      <c r="B11" s="286">
        <v>3</v>
      </c>
      <c r="C11" s="286">
        <v>3</v>
      </c>
      <c r="D11" s="286">
        <v>3</v>
      </c>
      <c r="E11" s="286">
        <v>3</v>
      </c>
      <c r="F11" s="286">
        <v>3</v>
      </c>
    </row>
    <row r="12" spans="1:6" ht="15" customHeight="1" x14ac:dyDescent="0.2">
      <c r="A12" s="285" t="s">
        <v>359</v>
      </c>
      <c r="B12" s="286">
        <v>140210</v>
      </c>
      <c r="C12" s="286">
        <v>137789</v>
      </c>
      <c r="D12" s="286">
        <v>138502</v>
      </c>
      <c r="E12" s="286">
        <v>145798</v>
      </c>
      <c r="F12" s="286">
        <v>139508</v>
      </c>
    </row>
    <row r="13" spans="1:6" ht="15" customHeight="1" x14ac:dyDescent="0.2">
      <c r="A13" s="287" t="s">
        <v>360</v>
      </c>
      <c r="B13" s="286" t="s">
        <v>250</v>
      </c>
      <c r="C13" s="286" t="s">
        <v>250</v>
      </c>
      <c r="D13" s="286" t="s">
        <v>250</v>
      </c>
      <c r="E13" s="286" t="s">
        <v>250</v>
      </c>
      <c r="F13" s="286" t="s">
        <v>250</v>
      </c>
    </row>
    <row r="14" spans="1:6" ht="15" customHeight="1" x14ac:dyDescent="0.2">
      <c r="A14" s="287" t="s">
        <v>361</v>
      </c>
      <c r="B14" s="286">
        <v>87053</v>
      </c>
      <c r="C14" s="286">
        <v>90084</v>
      </c>
      <c r="D14" s="286">
        <v>89765</v>
      </c>
      <c r="E14" s="286">
        <v>97206</v>
      </c>
      <c r="F14" s="286">
        <v>99176</v>
      </c>
    </row>
    <row r="15" spans="1:6" ht="15" customHeight="1" x14ac:dyDescent="0.2">
      <c r="A15" s="287" t="s">
        <v>362</v>
      </c>
      <c r="B15" s="286">
        <v>53157</v>
      </c>
      <c r="C15" s="286">
        <v>47705</v>
      </c>
      <c r="D15" s="286">
        <v>48736</v>
      </c>
      <c r="E15" s="286">
        <v>48592</v>
      </c>
      <c r="F15" s="286">
        <v>40332</v>
      </c>
    </row>
    <row r="16" spans="1:6" ht="15" customHeight="1" x14ac:dyDescent="0.2">
      <c r="A16" s="285" t="s">
        <v>363</v>
      </c>
      <c r="B16" s="286">
        <v>705567</v>
      </c>
      <c r="C16" s="286">
        <v>711592</v>
      </c>
      <c r="D16" s="286">
        <v>711629</v>
      </c>
      <c r="E16" s="286">
        <v>689210</v>
      </c>
      <c r="F16" s="286">
        <v>703269</v>
      </c>
    </row>
    <row r="17" spans="1:6" ht="15" customHeight="1" x14ac:dyDescent="0.2">
      <c r="A17" s="287" t="s">
        <v>364</v>
      </c>
      <c r="B17" s="286">
        <v>14111</v>
      </c>
      <c r="C17" s="286">
        <v>13880</v>
      </c>
      <c r="D17" s="286">
        <v>14382</v>
      </c>
      <c r="E17" s="286">
        <v>14838</v>
      </c>
      <c r="F17" s="286">
        <v>15264</v>
      </c>
    </row>
    <row r="18" spans="1:6" ht="15" customHeight="1" x14ac:dyDescent="0.2">
      <c r="A18" s="287" t="s">
        <v>365</v>
      </c>
      <c r="B18" s="286">
        <v>136953</v>
      </c>
      <c r="C18" s="286">
        <v>136812</v>
      </c>
      <c r="D18" s="286">
        <v>136092</v>
      </c>
      <c r="E18" s="286">
        <v>134580</v>
      </c>
      <c r="F18" s="286">
        <v>140686</v>
      </c>
    </row>
    <row r="19" spans="1:6" ht="15" customHeight="1" x14ac:dyDescent="0.2">
      <c r="A19" s="289" t="s">
        <v>366</v>
      </c>
      <c r="B19" s="286">
        <v>45177</v>
      </c>
      <c r="C19" s="286">
        <v>48630</v>
      </c>
      <c r="D19" s="286">
        <v>50780</v>
      </c>
      <c r="E19" s="286">
        <v>44282</v>
      </c>
      <c r="F19" s="286">
        <v>45135</v>
      </c>
    </row>
    <row r="20" spans="1:6" ht="15" customHeight="1" x14ac:dyDescent="0.2">
      <c r="A20" s="289" t="s">
        <v>367</v>
      </c>
      <c r="B20" s="286">
        <v>30907</v>
      </c>
      <c r="C20" s="286">
        <v>31876</v>
      </c>
      <c r="D20" s="286">
        <v>29950</v>
      </c>
      <c r="E20" s="286">
        <v>20242</v>
      </c>
      <c r="F20" s="286">
        <v>19444</v>
      </c>
    </row>
    <row r="21" spans="1:6" ht="15" customHeight="1" x14ac:dyDescent="0.2">
      <c r="A21" s="289" t="s">
        <v>368</v>
      </c>
      <c r="B21" s="286">
        <v>17338</v>
      </c>
      <c r="C21" s="286">
        <v>15775</v>
      </c>
      <c r="D21" s="286">
        <v>14030</v>
      </c>
      <c r="E21" s="286">
        <v>13512</v>
      </c>
      <c r="F21" s="286">
        <v>13169</v>
      </c>
    </row>
    <row r="22" spans="1:6" ht="15" customHeight="1" x14ac:dyDescent="0.2">
      <c r="A22" s="289" t="s">
        <v>369</v>
      </c>
      <c r="B22" s="286">
        <v>41831</v>
      </c>
      <c r="C22" s="286">
        <v>41933</v>
      </c>
      <c r="D22" s="286">
        <v>39877</v>
      </c>
      <c r="E22" s="286">
        <v>37858</v>
      </c>
      <c r="F22" s="286">
        <v>38592</v>
      </c>
    </row>
    <row r="23" spans="1:6" ht="15" customHeight="1" x14ac:dyDescent="0.2">
      <c r="A23" s="287" t="s">
        <v>370</v>
      </c>
      <c r="B23" s="286">
        <v>162178</v>
      </c>
      <c r="C23" s="286">
        <v>159672</v>
      </c>
      <c r="D23" s="286">
        <v>158666</v>
      </c>
      <c r="E23" s="286">
        <v>156325</v>
      </c>
      <c r="F23" s="286">
        <v>153204</v>
      </c>
    </row>
    <row r="24" spans="1:6" ht="15" customHeight="1" x14ac:dyDescent="0.2">
      <c r="A24" s="290" t="s">
        <v>371</v>
      </c>
      <c r="B24" s="286">
        <v>50019</v>
      </c>
      <c r="C24" s="286">
        <v>51136</v>
      </c>
      <c r="D24" s="286">
        <v>52310</v>
      </c>
      <c r="E24" s="286">
        <v>53192</v>
      </c>
      <c r="F24" s="286">
        <v>55611</v>
      </c>
    </row>
    <row r="25" spans="1:6" ht="15" customHeight="1" x14ac:dyDescent="0.2">
      <c r="A25" s="291" t="s">
        <v>372</v>
      </c>
      <c r="B25" s="286">
        <v>43081</v>
      </c>
      <c r="C25" s="286">
        <v>44216</v>
      </c>
      <c r="D25" s="286">
        <v>45339</v>
      </c>
      <c r="E25" s="286">
        <v>46323</v>
      </c>
      <c r="F25" s="286">
        <v>46243</v>
      </c>
    </row>
    <row r="26" spans="1:6" ht="15" customHeight="1" x14ac:dyDescent="0.2">
      <c r="A26" s="283" t="s">
        <v>373</v>
      </c>
      <c r="B26" s="286">
        <v>37834</v>
      </c>
      <c r="C26" s="286">
        <v>36859</v>
      </c>
      <c r="D26" s="286">
        <v>36399</v>
      </c>
      <c r="E26" s="286">
        <v>36655</v>
      </c>
      <c r="F26" s="286">
        <v>36918</v>
      </c>
    </row>
    <row r="27" spans="1:6" ht="15" customHeight="1" x14ac:dyDescent="0.2">
      <c r="A27" s="283" t="s">
        <v>374</v>
      </c>
      <c r="B27" s="292">
        <v>94550</v>
      </c>
      <c r="C27" s="292">
        <v>99787</v>
      </c>
      <c r="D27" s="292">
        <v>103913</v>
      </c>
      <c r="E27" s="292">
        <v>105125</v>
      </c>
      <c r="F27" s="292">
        <v>111517</v>
      </c>
    </row>
    <row r="28" spans="1:6" ht="15" customHeight="1" x14ac:dyDescent="0.2">
      <c r="A28" s="283" t="s">
        <v>375</v>
      </c>
      <c r="B28" s="292">
        <v>31587</v>
      </c>
      <c r="C28" s="292">
        <v>31017</v>
      </c>
      <c r="D28" s="292">
        <v>29891</v>
      </c>
      <c r="E28" s="292">
        <v>26278</v>
      </c>
      <c r="F28" s="292">
        <v>27486</v>
      </c>
    </row>
    <row r="29" spans="1:6" ht="15" customHeight="1" x14ac:dyDescent="0.2">
      <c r="A29" s="283" t="s">
        <v>376</v>
      </c>
      <c r="B29" s="292">
        <v>13985</v>
      </c>
      <c r="C29" s="292">
        <v>15046</v>
      </c>
      <c r="D29" s="292">
        <v>14835</v>
      </c>
      <c r="E29" s="292">
        <v>14864</v>
      </c>
      <c r="F29" s="292">
        <v>17492</v>
      </c>
    </row>
    <row r="30" spans="1:6" ht="15" customHeight="1" x14ac:dyDescent="0.2">
      <c r="A30" s="293" t="s">
        <v>377</v>
      </c>
      <c r="B30" s="294">
        <v>9168</v>
      </c>
      <c r="C30" s="294">
        <v>9694</v>
      </c>
      <c r="D30" s="294">
        <v>10154</v>
      </c>
      <c r="E30" s="294">
        <v>10524</v>
      </c>
      <c r="F30" s="294">
        <v>8641</v>
      </c>
    </row>
    <row r="31" spans="1:6" ht="15" customHeight="1" x14ac:dyDescent="0.2">
      <c r="A31" s="295" t="s">
        <v>378</v>
      </c>
      <c r="F31" s="296"/>
    </row>
    <row r="32" spans="1:6" ht="15" customHeight="1" x14ac:dyDescent="0.2">
      <c r="A32" s="297" t="s">
        <v>379</v>
      </c>
      <c r="F32" s="298" t="s">
        <v>380</v>
      </c>
    </row>
  </sheetData>
  <phoneticPr fontId="2"/>
  <hyperlinks>
    <hyperlink ref="A1" location="目次!A1" display="目次へもどる" xr:uid="{3E89A006-3D86-43AD-BDD8-AB9F6EE30FBE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11682-B1B1-4380-8681-A2C1502A3AD8}">
  <sheetPr codeName="Sheet19"/>
  <dimension ref="A1:F18"/>
  <sheetViews>
    <sheetView zoomScale="110" zoomScaleNormal="110" zoomScaleSheetLayoutView="115" workbookViewId="0">
      <pane xSplit="1" ySplit="5" topLeftCell="B6" activePane="bottomRight" state="frozen"/>
      <selection pane="topRight" activeCell="B1" sqref="B1"/>
      <selection pane="bottomLeft" activeCell="A4" sqref="A4"/>
      <selection pane="bottomRight"/>
    </sheetView>
  </sheetViews>
  <sheetFormatPr defaultColWidth="8.77734375" defaultRowHeight="15" customHeight="1" x14ac:dyDescent="0.2"/>
  <cols>
    <col min="1" max="1" width="30" style="275" customWidth="1"/>
    <col min="2" max="6" width="11.21875" style="275" customWidth="1"/>
    <col min="7" max="16384" width="8.77734375" style="275"/>
  </cols>
  <sheetData>
    <row r="1" spans="1:6" ht="15" customHeight="1" x14ac:dyDescent="0.2">
      <c r="A1" s="547" t="s">
        <v>763</v>
      </c>
    </row>
    <row r="3" spans="1:6" ht="15" customHeight="1" x14ac:dyDescent="0.2">
      <c r="A3" s="274" t="s">
        <v>381</v>
      </c>
    </row>
    <row r="4" spans="1:6" ht="15" customHeight="1" x14ac:dyDescent="0.15">
      <c r="A4" s="276"/>
      <c r="C4" s="299"/>
      <c r="D4" s="299"/>
      <c r="E4" s="299"/>
      <c r="F4" s="300" t="s">
        <v>347</v>
      </c>
    </row>
    <row r="5" spans="1:6" ht="15" customHeight="1" x14ac:dyDescent="0.2">
      <c r="A5" s="278" t="s">
        <v>382</v>
      </c>
      <c r="B5" s="279" t="s">
        <v>349</v>
      </c>
      <c r="C5" s="279" t="s">
        <v>383</v>
      </c>
      <c r="D5" s="279" t="s">
        <v>351</v>
      </c>
      <c r="E5" s="279" t="s">
        <v>352</v>
      </c>
      <c r="F5" s="279" t="s">
        <v>353</v>
      </c>
    </row>
    <row r="6" spans="1:6" ht="15" customHeight="1" x14ac:dyDescent="0.2">
      <c r="A6" s="301" t="s">
        <v>384</v>
      </c>
      <c r="B6" s="302">
        <v>985555</v>
      </c>
      <c r="C6" s="302">
        <v>989032</v>
      </c>
      <c r="D6" s="302">
        <v>978661</v>
      </c>
      <c r="E6" s="302">
        <v>947113</v>
      </c>
      <c r="F6" s="302">
        <v>1012075</v>
      </c>
    </row>
    <row r="7" spans="1:6" ht="15" customHeight="1" x14ac:dyDescent="0.2">
      <c r="A7" s="283" t="s">
        <v>244</v>
      </c>
      <c r="B7" s="303">
        <v>3.1369462000000001E-2</v>
      </c>
      <c r="C7" s="303">
        <v>3.527961E-3</v>
      </c>
      <c r="D7" s="303">
        <v>-1.048601E-2</v>
      </c>
      <c r="E7" s="303">
        <v>-3.2235881000000001E-2</v>
      </c>
      <c r="F7" s="303">
        <v>6.8589492000000002E-2</v>
      </c>
    </row>
    <row r="8" spans="1:6" ht="15" customHeight="1" x14ac:dyDescent="0.2">
      <c r="A8" s="285" t="s">
        <v>385</v>
      </c>
      <c r="B8" s="304">
        <v>747504</v>
      </c>
      <c r="C8" s="304">
        <v>772111</v>
      </c>
      <c r="D8" s="304">
        <v>768522</v>
      </c>
      <c r="E8" s="304">
        <v>765233</v>
      </c>
      <c r="F8" s="304">
        <v>779318</v>
      </c>
    </row>
    <row r="9" spans="1:6" ht="15" customHeight="1" x14ac:dyDescent="0.2">
      <c r="A9" s="285" t="s">
        <v>386</v>
      </c>
      <c r="B9" s="304">
        <v>49275</v>
      </c>
      <c r="C9" s="304">
        <v>50315</v>
      </c>
      <c r="D9" s="304">
        <v>52686</v>
      </c>
      <c r="E9" s="304">
        <v>50073</v>
      </c>
      <c r="F9" s="304">
        <v>67189</v>
      </c>
    </row>
    <row r="10" spans="1:6" ht="15" customHeight="1" x14ac:dyDescent="0.2">
      <c r="A10" s="287" t="s">
        <v>387</v>
      </c>
      <c r="B10" s="304">
        <v>-636</v>
      </c>
      <c r="C10" s="304">
        <v>-338</v>
      </c>
      <c r="D10" s="304">
        <v>-193</v>
      </c>
      <c r="E10" s="304">
        <v>-167</v>
      </c>
      <c r="F10" s="304">
        <v>-42</v>
      </c>
    </row>
    <row r="11" spans="1:6" ht="15" customHeight="1" x14ac:dyDescent="0.2">
      <c r="A11" s="287" t="s">
        <v>388</v>
      </c>
      <c r="B11" s="304">
        <v>49262</v>
      </c>
      <c r="C11" s="304">
        <v>49933</v>
      </c>
      <c r="D11" s="304">
        <v>52211</v>
      </c>
      <c r="E11" s="304">
        <v>49554</v>
      </c>
      <c r="F11" s="304">
        <v>66424</v>
      </c>
    </row>
    <row r="12" spans="1:6" ht="15" customHeight="1" x14ac:dyDescent="0.2">
      <c r="A12" s="287" t="s">
        <v>389</v>
      </c>
      <c r="B12" s="304">
        <v>649</v>
      </c>
      <c r="C12" s="304">
        <v>720</v>
      </c>
      <c r="D12" s="304">
        <v>667</v>
      </c>
      <c r="E12" s="304">
        <v>687</v>
      </c>
      <c r="F12" s="304">
        <v>808</v>
      </c>
    </row>
    <row r="13" spans="1:6" ht="15" customHeight="1" x14ac:dyDescent="0.2">
      <c r="A13" s="285" t="s">
        <v>390</v>
      </c>
      <c r="B13" s="304">
        <v>188776</v>
      </c>
      <c r="C13" s="304">
        <v>166605</v>
      </c>
      <c r="D13" s="304">
        <v>157453</v>
      </c>
      <c r="E13" s="304">
        <v>131807</v>
      </c>
      <c r="F13" s="304">
        <v>165567</v>
      </c>
    </row>
    <row r="14" spans="1:6" ht="15" customHeight="1" x14ac:dyDescent="0.2">
      <c r="A14" s="287" t="s">
        <v>391</v>
      </c>
      <c r="B14" s="304">
        <v>98684</v>
      </c>
      <c r="C14" s="304">
        <v>80994</v>
      </c>
      <c r="D14" s="304">
        <v>76092</v>
      </c>
      <c r="E14" s="304">
        <v>49708</v>
      </c>
      <c r="F14" s="304">
        <v>85053</v>
      </c>
    </row>
    <row r="15" spans="1:6" ht="15" customHeight="1" x14ac:dyDescent="0.2">
      <c r="A15" s="287" t="s">
        <v>392</v>
      </c>
      <c r="B15" s="304">
        <v>3678</v>
      </c>
      <c r="C15" s="304">
        <v>3420</v>
      </c>
      <c r="D15" s="304">
        <v>2191</v>
      </c>
      <c r="E15" s="304">
        <v>2263</v>
      </c>
      <c r="F15" s="304">
        <v>2375</v>
      </c>
    </row>
    <row r="16" spans="1:6" ht="15" customHeight="1" x14ac:dyDescent="0.2">
      <c r="A16" s="287" t="s">
        <v>393</v>
      </c>
      <c r="B16" s="304">
        <v>86414</v>
      </c>
      <c r="C16" s="304">
        <v>82192</v>
      </c>
      <c r="D16" s="304">
        <v>79170</v>
      </c>
      <c r="E16" s="304">
        <v>79835</v>
      </c>
      <c r="F16" s="304">
        <v>78139</v>
      </c>
    </row>
    <row r="17" spans="1:6" ht="15" customHeight="1" x14ac:dyDescent="0.2">
      <c r="A17" s="305" t="s">
        <v>378</v>
      </c>
      <c r="B17" s="305"/>
      <c r="C17" s="305"/>
      <c r="D17" s="305"/>
      <c r="E17" s="305"/>
      <c r="F17" s="306"/>
    </row>
    <row r="18" spans="1:6" ht="15" customHeight="1" x14ac:dyDescent="0.2">
      <c r="A18" s="275" t="s">
        <v>394</v>
      </c>
      <c r="F18" s="296" t="s">
        <v>380</v>
      </c>
    </row>
  </sheetData>
  <phoneticPr fontId="2"/>
  <hyperlinks>
    <hyperlink ref="A1" location="目次!A1" display="目次へもどる" xr:uid="{CFEDBB32-A198-407E-B642-4D869DDA8E80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0DD91-BAA4-4D9F-AECA-649D33340141}">
  <sheetPr codeName="Sheet20"/>
  <dimension ref="A1:F15"/>
  <sheetViews>
    <sheetView zoomScale="110" zoomScaleNormal="110" workbookViewId="0"/>
  </sheetViews>
  <sheetFormatPr defaultColWidth="8.77734375" defaultRowHeight="15" customHeight="1" x14ac:dyDescent="0.2"/>
  <cols>
    <col min="1" max="1" width="22.44140625" style="118" customWidth="1"/>
    <col min="2" max="6" width="12.77734375" style="118" customWidth="1"/>
    <col min="7" max="16384" width="8.77734375" style="118"/>
  </cols>
  <sheetData>
    <row r="1" spans="1:6" ht="15" customHeight="1" x14ac:dyDescent="0.2">
      <c r="A1" s="547" t="s">
        <v>763</v>
      </c>
    </row>
    <row r="3" spans="1:6" ht="15" customHeight="1" x14ac:dyDescent="0.2">
      <c r="A3" s="32" t="s">
        <v>395</v>
      </c>
    </row>
    <row r="4" spans="1:6" s="33" customFormat="1" ht="15" customHeight="1" x14ac:dyDescent="0.2">
      <c r="A4" s="307" t="s">
        <v>396</v>
      </c>
    </row>
    <row r="5" spans="1:6" s="116" customFormat="1" ht="15" customHeight="1" x14ac:dyDescent="0.2">
      <c r="A5" s="36" t="s">
        <v>397</v>
      </c>
      <c r="B5" s="129" t="s">
        <v>398</v>
      </c>
      <c r="C5" s="129" t="s">
        <v>399</v>
      </c>
      <c r="D5" s="129" t="s">
        <v>400</v>
      </c>
      <c r="E5" s="129" t="s">
        <v>401</v>
      </c>
      <c r="F5" s="129" t="s">
        <v>402</v>
      </c>
    </row>
    <row r="6" spans="1:6" s="33" customFormat="1" ht="15" customHeight="1" x14ac:dyDescent="0.2">
      <c r="A6" s="308" t="s">
        <v>403</v>
      </c>
      <c r="B6" s="309" t="s">
        <v>404</v>
      </c>
      <c r="C6" s="310">
        <f>SUM(C7:C14)</f>
        <v>20</v>
      </c>
      <c r="D6" s="310">
        <f>SUM(D7:D14)</f>
        <v>250</v>
      </c>
      <c r="E6" s="310">
        <f>SUM(E7:E14)</f>
        <v>197</v>
      </c>
      <c r="F6" s="310">
        <f>SUM(F7:F14)</f>
        <v>335</v>
      </c>
    </row>
    <row r="7" spans="1:6" s="33" customFormat="1" ht="15" customHeight="1" x14ac:dyDescent="0.2">
      <c r="A7" s="616" t="s">
        <v>405</v>
      </c>
      <c r="B7" s="311" t="s">
        <v>406</v>
      </c>
      <c r="C7" s="138">
        <v>5</v>
      </c>
      <c r="D7" s="138">
        <v>20</v>
      </c>
      <c r="E7" s="138">
        <v>17</v>
      </c>
      <c r="F7" s="138">
        <v>21</v>
      </c>
    </row>
    <row r="8" spans="1:6" s="33" customFormat="1" ht="15" customHeight="1" x14ac:dyDescent="0.2">
      <c r="A8" s="616"/>
      <c r="B8" s="311">
        <v>43</v>
      </c>
      <c r="C8" s="138">
        <v>7</v>
      </c>
      <c r="D8" s="138">
        <v>28</v>
      </c>
      <c r="E8" s="138">
        <v>24</v>
      </c>
      <c r="F8" s="138">
        <v>30</v>
      </c>
    </row>
    <row r="9" spans="1:6" s="33" customFormat="1" ht="15" customHeight="1" x14ac:dyDescent="0.2">
      <c r="A9" s="312" t="s">
        <v>407</v>
      </c>
      <c r="B9" s="311">
        <v>44</v>
      </c>
      <c r="C9" s="138">
        <v>2</v>
      </c>
      <c r="D9" s="138">
        <v>36</v>
      </c>
      <c r="E9" s="138">
        <v>10</v>
      </c>
      <c r="F9" s="138">
        <v>13</v>
      </c>
    </row>
    <row r="10" spans="1:6" s="33" customFormat="1" ht="15" customHeight="1" x14ac:dyDescent="0.2">
      <c r="A10" s="312" t="s">
        <v>408</v>
      </c>
      <c r="B10" s="311">
        <v>45</v>
      </c>
      <c r="C10" s="138">
        <v>2</v>
      </c>
      <c r="D10" s="138">
        <v>36</v>
      </c>
      <c r="E10" s="138">
        <v>30</v>
      </c>
      <c r="F10" s="138">
        <v>42</v>
      </c>
    </row>
    <row r="11" spans="1:6" s="33" customFormat="1" ht="15" customHeight="1" x14ac:dyDescent="0.2">
      <c r="A11" s="312" t="s">
        <v>409</v>
      </c>
      <c r="B11" s="311">
        <v>45</v>
      </c>
      <c r="C11" s="138">
        <v>1</v>
      </c>
      <c r="D11" s="138">
        <v>8</v>
      </c>
      <c r="E11" s="138">
        <v>4</v>
      </c>
      <c r="F11" s="138">
        <v>4</v>
      </c>
    </row>
    <row r="12" spans="1:6" s="33" customFormat="1" ht="15" customHeight="1" x14ac:dyDescent="0.2">
      <c r="A12" s="312" t="s">
        <v>410</v>
      </c>
      <c r="B12" s="311" t="s">
        <v>411</v>
      </c>
      <c r="C12" s="138">
        <v>1</v>
      </c>
      <c r="D12" s="138">
        <v>54</v>
      </c>
      <c r="E12" s="138">
        <v>50</v>
      </c>
      <c r="F12" s="138">
        <v>128</v>
      </c>
    </row>
    <row r="13" spans="1:6" s="33" customFormat="1" ht="15" customHeight="1" x14ac:dyDescent="0.2">
      <c r="A13" s="312" t="s">
        <v>412</v>
      </c>
      <c r="B13" s="311">
        <v>17</v>
      </c>
      <c r="C13" s="138">
        <v>1</v>
      </c>
      <c r="D13" s="138">
        <v>18</v>
      </c>
      <c r="E13" s="138">
        <v>16</v>
      </c>
      <c r="F13" s="138">
        <v>26</v>
      </c>
    </row>
    <row r="14" spans="1:6" s="33" customFormat="1" ht="15" customHeight="1" x14ac:dyDescent="0.2">
      <c r="A14" s="313" t="s">
        <v>413</v>
      </c>
      <c r="B14" s="314">
        <v>18</v>
      </c>
      <c r="C14" s="315">
        <v>1</v>
      </c>
      <c r="D14" s="315">
        <v>50</v>
      </c>
      <c r="E14" s="315">
        <v>46</v>
      </c>
      <c r="F14" s="315">
        <v>71</v>
      </c>
    </row>
    <row r="15" spans="1:6" s="33" customFormat="1" ht="15" customHeight="1" x14ac:dyDescent="0.2">
      <c r="C15" s="126"/>
      <c r="D15" s="126"/>
      <c r="E15" s="126"/>
      <c r="F15" s="117" t="s">
        <v>414</v>
      </c>
    </row>
  </sheetData>
  <mergeCells count="1">
    <mergeCell ref="A7:A8"/>
  </mergeCells>
  <phoneticPr fontId="2"/>
  <hyperlinks>
    <hyperlink ref="A1" location="目次!A1" display="目次へもどる" xr:uid="{9EF19263-6C17-4D0B-8AF4-77E77EBEC8A0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03B5A-6938-43A4-945B-9EA0DA3FCDE4}">
  <sheetPr codeName="Sheet21"/>
  <dimension ref="A1:D15"/>
  <sheetViews>
    <sheetView zoomScale="110" zoomScaleNormal="110" workbookViewId="0"/>
  </sheetViews>
  <sheetFormatPr defaultColWidth="8.77734375" defaultRowHeight="15" customHeight="1" x14ac:dyDescent="0.2"/>
  <cols>
    <col min="1" max="1" width="26.21875" style="118" customWidth="1"/>
    <col min="2" max="4" width="20" style="118" customWidth="1"/>
    <col min="5" max="16384" width="8.77734375" style="118"/>
  </cols>
  <sheetData>
    <row r="1" spans="1:4" ht="15" customHeight="1" x14ac:dyDescent="0.2">
      <c r="A1" s="547" t="s">
        <v>763</v>
      </c>
    </row>
    <row r="3" spans="1:4" ht="15" customHeight="1" x14ac:dyDescent="0.2">
      <c r="A3" s="32" t="s">
        <v>415</v>
      </c>
    </row>
    <row r="4" spans="1:4" s="33" customFormat="1" ht="15" customHeight="1" x14ac:dyDescent="0.2">
      <c r="A4" s="316" t="s">
        <v>416</v>
      </c>
      <c r="B4" s="317"/>
      <c r="D4" s="119"/>
    </row>
    <row r="5" spans="1:4" s="321" customFormat="1" ht="15" customHeight="1" x14ac:dyDescent="0.2">
      <c r="A5" s="318" t="s">
        <v>417</v>
      </c>
      <c r="B5" s="319" t="s">
        <v>418</v>
      </c>
      <c r="C5" s="319" t="s">
        <v>419</v>
      </c>
      <c r="D5" s="320" t="s">
        <v>420</v>
      </c>
    </row>
    <row r="6" spans="1:4" s="33" customFormat="1" ht="15" customHeight="1" x14ac:dyDescent="0.2">
      <c r="A6" s="312" t="s">
        <v>421</v>
      </c>
      <c r="B6" s="322">
        <v>142590</v>
      </c>
      <c r="C6" s="322">
        <v>336940</v>
      </c>
      <c r="D6" s="323">
        <v>2.3629988077705311</v>
      </c>
    </row>
    <row r="7" spans="1:4" s="33" customFormat="1" ht="15" customHeight="1" x14ac:dyDescent="0.2">
      <c r="A7" s="312" t="s">
        <v>422</v>
      </c>
      <c r="B7" s="322">
        <v>141339</v>
      </c>
      <c r="C7" s="322">
        <v>335124</v>
      </c>
      <c r="D7" s="323">
        <v>2.3710653110606414</v>
      </c>
    </row>
    <row r="8" spans="1:4" s="33" customFormat="1" ht="15" customHeight="1" x14ac:dyDescent="0.2">
      <c r="A8" s="324" t="s">
        <v>423</v>
      </c>
      <c r="B8" s="322">
        <v>95890</v>
      </c>
      <c r="C8" s="322">
        <v>255873</v>
      </c>
      <c r="D8" s="323">
        <v>2.6684012931483991</v>
      </c>
    </row>
    <row r="9" spans="1:4" s="33" customFormat="1" ht="15" customHeight="1" x14ac:dyDescent="0.2">
      <c r="A9" s="324" t="s">
        <v>424</v>
      </c>
      <c r="B9" s="322">
        <v>1743</v>
      </c>
      <c r="C9" s="322">
        <v>3901</v>
      </c>
      <c r="D9" s="323">
        <v>2.2380952380952381</v>
      </c>
    </row>
    <row r="10" spans="1:4" s="33" customFormat="1" ht="15" customHeight="1" x14ac:dyDescent="0.2">
      <c r="A10" s="324" t="s">
        <v>425</v>
      </c>
      <c r="B10" s="325">
        <v>38660</v>
      </c>
      <c r="C10" s="325">
        <v>66502</v>
      </c>
      <c r="D10" s="323">
        <v>1.7201758923952406</v>
      </c>
    </row>
    <row r="11" spans="1:4" s="33" customFormat="1" ht="15" customHeight="1" x14ac:dyDescent="0.2">
      <c r="A11" s="324" t="s">
        <v>426</v>
      </c>
      <c r="B11" s="322">
        <v>3223</v>
      </c>
      <c r="C11" s="322">
        <v>5836</v>
      </c>
      <c r="D11" s="323">
        <v>1.8107353397455785</v>
      </c>
    </row>
    <row r="12" spans="1:4" s="33" customFormat="1" ht="15" customHeight="1" x14ac:dyDescent="0.2">
      <c r="A12" s="324" t="s">
        <v>427</v>
      </c>
      <c r="B12" s="322">
        <v>1823</v>
      </c>
      <c r="C12" s="322">
        <v>3012</v>
      </c>
      <c r="D12" s="323">
        <v>1.6522216127262754</v>
      </c>
    </row>
    <row r="13" spans="1:4" s="33" customFormat="1" ht="15" customHeight="1" x14ac:dyDescent="0.2">
      <c r="A13" s="313" t="s">
        <v>428</v>
      </c>
      <c r="B13" s="326">
        <v>1251</v>
      </c>
      <c r="C13" s="326">
        <v>1816</v>
      </c>
      <c r="D13" s="327">
        <v>1.4516386890487609</v>
      </c>
    </row>
    <row r="14" spans="1:4" s="33" customFormat="1" ht="15" customHeight="1" x14ac:dyDescent="0.2">
      <c r="A14" s="275" t="s">
        <v>429</v>
      </c>
    </row>
    <row r="15" spans="1:4" ht="15" customHeight="1" x14ac:dyDescent="0.2">
      <c r="D15" s="34" t="s">
        <v>430</v>
      </c>
    </row>
  </sheetData>
  <phoneticPr fontId="2"/>
  <hyperlinks>
    <hyperlink ref="A1" location="目次!A1" display="目次へもどる" xr:uid="{CB2EAC3A-EDC8-4803-8EB0-B440DDC4413C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5D82B-5B5F-4724-95A2-40023D4A7C50}">
  <sheetPr codeName="Sheet22"/>
  <dimension ref="A1:K11"/>
  <sheetViews>
    <sheetView zoomScale="110" zoomScaleNormal="110" workbookViewId="0"/>
  </sheetViews>
  <sheetFormatPr defaultColWidth="9" defaultRowHeight="15" customHeight="1" x14ac:dyDescent="0.15"/>
  <cols>
    <col min="1" max="2" width="8.77734375" style="94" customWidth="1"/>
    <col min="3" max="9" width="7.44140625" style="94" customWidth="1"/>
    <col min="10" max="10" width="8.77734375" style="94" customWidth="1"/>
    <col min="11" max="11" width="7.44140625" style="94" customWidth="1"/>
    <col min="12" max="16384" width="9" style="94"/>
  </cols>
  <sheetData>
    <row r="1" spans="1:11" s="118" customFormat="1" ht="15" customHeight="1" x14ac:dyDescent="0.2">
      <c r="A1" s="547" t="s">
        <v>763</v>
      </c>
    </row>
    <row r="2" spans="1:11" s="118" customFormat="1" ht="15" customHeight="1" x14ac:dyDescent="0.2"/>
    <row r="3" spans="1:11" ht="15" customHeight="1" x14ac:dyDescent="0.15">
      <c r="A3" s="32" t="s">
        <v>431</v>
      </c>
    </row>
    <row r="4" spans="1:11" s="97" customFormat="1" ht="15" customHeight="1" x14ac:dyDescent="0.15">
      <c r="A4" s="328" t="s">
        <v>432</v>
      </c>
      <c r="B4" s="329"/>
      <c r="C4" s="329"/>
      <c r="D4" s="329"/>
      <c r="E4" s="329"/>
      <c r="F4" s="329"/>
      <c r="G4" s="329"/>
      <c r="H4" s="329"/>
      <c r="I4" s="329"/>
      <c r="K4" s="329"/>
    </row>
    <row r="5" spans="1:11" s="97" customFormat="1" ht="15" customHeight="1" x14ac:dyDescent="0.15">
      <c r="A5" s="617" t="s">
        <v>143</v>
      </c>
      <c r="B5" s="619" t="s">
        <v>433</v>
      </c>
      <c r="C5" s="562"/>
      <c r="D5" s="562"/>
      <c r="E5" s="562"/>
      <c r="F5" s="562"/>
      <c r="G5" s="562"/>
      <c r="H5" s="562"/>
      <c r="I5" s="563"/>
      <c r="J5" s="620" t="s">
        <v>434</v>
      </c>
      <c r="K5" s="622" t="s">
        <v>435</v>
      </c>
    </row>
    <row r="6" spans="1:11" s="321" customFormat="1" ht="30" customHeight="1" x14ac:dyDescent="0.2">
      <c r="A6" s="618"/>
      <c r="B6" s="330" t="s">
        <v>436</v>
      </c>
      <c r="C6" s="319" t="s">
        <v>437</v>
      </c>
      <c r="D6" s="319" t="s">
        <v>438</v>
      </c>
      <c r="E6" s="319" t="s">
        <v>439</v>
      </c>
      <c r="F6" s="319" t="s">
        <v>440</v>
      </c>
      <c r="G6" s="319" t="s">
        <v>441</v>
      </c>
      <c r="H6" s="319" t="s">
        <v>442</v>
      </c>
      <c r="I6" s="319" t="s">
        <v>443</v>
      </c>
      <c r="J6" s="621"/>
      <c r="K6" s="623"/>
    </row>
    <row r="7" spans="1:11" s="97" customFormat="1" ht="15" customHeight="1" x14ac:dyDescent="0.15">
      <c r="A7" s="331" t="s">
        <v>444</v>
      </c>
      <c r="B7" s="332">
        <v>128264</v>
      </c>
      <c r="C7" s="333">
        <v>35482</v>
      </c>
      <c r="D7" s="333">
        <v>34761</v>
      </c>
      <c r="E7" s="334">
        <v>26664</v>
      </c>
      <c r="F7" s="334">
        <v>22204</v>
      </c>
      <c r="G7" s="334">
        <v>6516</v>
      </c>
      <c r="H7" s="334">
        <v>1905</v>
      </c>
      <c r="I7" s="124">
        <v>732</v>
      </c>
      <c r="J7" s="124">
        <v>323199</v>
      </c>
      <c r="K7" s="323">
        <v>2.52</v>
      </c>
    </row>
    <row r="8" spans="1:11" s="97" customFormat="1" ht="15" customHeight="1" x14ac:dyDescent="0.15">
      <c r="A8" s="39" t="s">
        <v>445</v>
      </c>
      <c r="B8" s="332">
        <v>136363</v>
      </c>
      <c r="C8" s="333">
        <v>40065</v>
      </c>
      <c r="D8" s="333">
        <v>38319</v>
      </c>
      <c r="E8" s="334">
        <v>27218</v>
      </c>
      <c r="F8" s="334">
        <v>21798</v>
      </c>
      <c r="G8" s="334">
        <v>6475</v>
      </c>
      <c r="H8" s="334">
        <v>1805</v>
      </c>
      <c r="I8" s="124">
        <v>683</v>
      </c>
      <c r="J8" s="124">
        <v>333744</v>
      </c>
      <c r="K8" s="323">
        <v>2.4500000000000002</v>
      </c>
    </row>
    <row r="9" spans="1:11" s="97" customFormat="1" ht="15" customHeight="1" x14ac:dyDescent="0.15">
      <c r="A9" s="335" t="s">
        <v>446</v>
      </c>
      <c r="B9" s="336">
        <v>142590</v>
      </c>
      <c r="C9" s="337">
        <v>43572</v>
      </c>
      <c r="D9" s="337">
        <v>42411</v>
      </c>
      <c r="E9" s="338">
        <v>27901</v>
      </c>
      <c r="F9" s="338">
        <v>21088</v>
      </c>
      <c r="G9" s="338">
        <v>5832</v>
      </c>
      <c r="H9" s="338">
        <v>1320</v>
      </c>
      <c r="I9" s="339">
        <v>466</v>
      </c>
      <c r="J9" s="339">
        <v>336940</v>
      </c>
      <c r="K9" s="327">
        <v>2.363</v>
      </c>
    </row>
    <row r="10" spans="1:11" s="97" customFormat="1" ht="15" customHeight="1" x14ac:dyDescent="0.15">
      <c r="A10" s="275" t="s">
        <v>429</v>
      </c>
      <c r="K10" s="34"/>
    </row>
    <row r="11" spans="1:11" s="97" customFormat="1" ht="15" customHeight="1" x14ac:dyDescent="0.15">
      <c r="K11" s="34" t="s">
        <v>430</v>
      </c>
    </row>
  </sheetData>
  <mergeCells count="4">
    <mergeCell ref="A5:A6"/>
    <mergeCell ref="B5:I5"/>
    <mergeCell ref="J5:J6"/>
    <mergeCell ref="K5:K6"/>
  </mergeCells>
  <phoneticPr fontId="2"/>
  <hyperlinks>
    <hyperlink ref="A1" location="目次!A1" display="目次へもどる" xr:uid="{167BC2EB-99EF-48FB-A764-5C8F1049373C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8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9E56C-9496-4F1A-A04E-2CCE31A7C978}">
  <sheetPr codeName="Sheet23"/>
  <dimension ref="A1:J14"/>
  <sheetViews>
    <sheetView zoomScale="110" zoomScaleNormal="110" workbookViewId="0"/>
  </sheetViews>
  <sheetFormatPr defaultColWidth="8.77734375" defaultRowHeight="15" customHeight="1" x14ac:dyDescent="0.2"/>
  <cols>
    <col min="1" max="4" width="8.77734375" style="341" customWidth="1"/>
    <col min="5" max="5" width="8.109375" style="341" customWidth="1"/>
    <col min="6" max="8" width="8.77734375" style="341" customWidth="1"/>
    <col min="9" max="9" width="8.109375" style="341" customWidth="1"/>
    <col min="10" max="10" width="8.77734375" style="341" customWidth="1"/>
    <col min="11" max="16384" width="8.77734375" style="341"/>
  </cols>
  <sheetData>
    <row r="1" spans="1:10" s="127" customFormat="1" ht="15" customHeight="1" x14ac:dyDescent="0.2">
      <c r="A1" s="547" t="s">
        <v>763</v>
      </c>
    </row>
    <row r="2" spans="1:10" s="127" customFormat="1" ht="15" customHeight="1" x14ac:dyDescent="0.2"/>
    <row r="3" spans="1:10" ht="15" customHeight="1" x14ac:dyDescent="0.2">
      <c r="A3" s="274" t="s">
        <v>447</v>
      </c>
      <c r="B3" s="340"/>
      <c r="C3" s="340"/>
      <c r="D3" s="340"/>
      <c r="E3" s="340"/>
      <c r="F3" s="340"/>
      <c r="G3" s="340"/>
      <c r="H3" s="340"/>
      <c r="I3" s="340"/>
      <c r="J3" s="340"/>
    </row>
    <row r="4" spans="1:10" ht="15" customHeight="1" x14ac:dyDescent="0.2">
      <c r="A4" s="342" t="s">
        <v>432</v>
      </c>
      <c r="B4" s="343"/>
      <c r="C4" s="343"/>
      <c r="D4" s="343"/>
      <c r="E4" s="343"/>
      <c r="F4" s="343"/>
      <c r="G4" s="343"/>
      <c r="H4" s="343"/>
      <c r="I4" s="343"/>
      <c r="J4" s="343"/>
    </row>
    <row r="5" spans="1:10" ht="15" customHeight="1" x14ac:dyDescent="0.2">
      <c r="A5" s="624" t="s">
        <v>143</v>
      </c>
      <c r="B5" s="627" t="s">
        <v>448</v>
      </c>
      <c r="C5" s="628"/>
      <c r="D5" s="628"/>
      <c r="E5" s="628"/>
      <c r="F5" s="628"/>
      <c r="G5" s="628"/>
      <c r="H5" s="628"/>
      <c r="I5" s="629"/>
      <c r="J5" s="630" t="s">
        <v>449</v>
      </c>
    </row>
    <row r="6" spans="1:10" ht="15" customHeight="1" x14ac:dyDescent="0.2">
      <c r="A6" s="625"/>
      <c r="B6" s="632" t="s">
        <v>436</v>
      </c>
      <c r="C6" s="627" t="s">
        <v>450</v>
      </c>
      <c r="D6" s="628"/>
      <c r="E6" s="629"/>
      <c r="F6" s="344" t="s">
        <v>451</v>
      </c>
      <c r="G6" s="345"/>
      <c r="H6" s="345"/>
      <c r="I6" s="346"/>
      <c r="J6" s="631"/>
    </row>
    <row r="7" spans="1:10" ht="30" customHeight="1" x14ac:dyDescent="0.2">
      <c r="A7" s="626"/>
      <c r="B7" s="633"/>
      <c r="C7" s="347" t="s">
        <v>436</v>
      </c>
      <c r="D7" s="347" t="s">
        <v>452</v>
      </c>
      <c r="E7" s="347" t="s">
        <v>453</v>
      </c>
      <c r="F7" s="347" t="s">
        <v>436</v>
      </c>
      <c r="G7" s="347" t="s">
        <v>454</v>
      </c>
      <c r="H7" s="347" t="s">
        <v>455</v>
      </c>
      <c r="I7" s="347" t="s">
        <v>456</v>
      </c>
      <c r="J7" s="623"/>
    </row>
    <row r="8" spans="1:10" ht="15" customHeight="1" x14ac:dyDescent="0.2">
      <c r="A8" s="348" t="s">
        <v>457</v>
      </c>
      <c r="B8" s="349">
        <v>148710</v>
      </c>
      <c r="C8" s="350">
        <v>131030</v>
      </c>
      <c r="D8" s="350">
        <v>130010</v>
      </c>
      <c r="E8" s="350">
        <v>1020</v>
      </c>
      <c r="F8" s="350">
        <v>17680</v>
      </c>
      <c r="G8" s="350">
        <v>580</v>
      </c>
      <c r="H8" s="350">
        <v>16680</v>
      </c>
      <c r="I8" s="350">
        <v>420</v>
      </c>
      <c r="J8" s="350">
        <v>100</v>
      </c>
    </row>
    <row r="9" spans="1:10" ht="15" customHeight="1" x14ac:dyDescent="0.2">
      <c r="A9" s="348">
        <v>30</v>
      </c>
      <c r="B9" s="351">
        <f>C9+F9</f>
        <v>152080</v>
      </c>
      <c r="C9" s="350">
        <f>D9+E9</f>
        <v>139440</v>
      </c>
      <c r="D9" s="350">
        <v>138690</v>
      </c>
      <c r="E9" s="350">
        <v>750</v>
      </c>
      <c r="F9" s="350">
        <f>G9+H9+I9</f>
        <v>12640</v>
      </c>
      <c r="G9" s="350">
        <v>460</v>
      </c>
      <c r="H9" s="350">
        <v>12000</v>
      </c>
      <c r="I9" s="350">
        <v>180</v>
      </c>
      <c r="J9" s="350">
        <v>90</v>
      </c>
    </row>
    <row r="10" spans="1:10" ht="15" customHeight="1" x14ac:dyDescent="0.2">
      <c r="A10" s="352" t="s">
        <v>458</v>
      </c>
      <c r="B10" s="353">
        <v>153770</v>
      </c>
      <c r="C10" s="350">
        <v>143220</v>
      </c>
      <c r="D10" s="350">
        <v>142370</v>
      </c>
      <c r="E10" s="350">
        <v>840</v>
      </c>
      <c r="F10" s="350">
        <f>G10+H10+I10</f>
        <v>10550</v>
      </c>
      <c r="G10" s="350">
        <v>780</v>
      </c>
      <c r="H10" s="350">
        <v>9570</v>
      </c>
      <c r="I10" s="350">
        <v>200</v>
      </c>
      <c r="J10" s="350">
        <v>100</v>
      </c>
    </row>
    <row r="11" spans="1:10" ht="15" customHeight="1" x14ac:dyDescent="0.2">
      <c r="A11" s="275" t="s">
        <v>459</v>
      </c>
      <c r="B11" s="275"/>
      <c r="C11" s="305"/>
      <c r="D11" s="305"/>
      <c r="E11" s="305"/>
      <c r="F11" s="305"/>
      <c r="G11" s="305"/>
      <c r="H11" s="305"/>
      <c r="I11" s="305"/>
      <c r="J11" s="354"/>
    </row>
    <row r="12" spans="1:10" ht="15" customHeight="1" x14ac:dyDescent="0.2">
      <c r="A12" s="275" t="s">
        <v>460</v>
      </c>
      <c r="B12" s="275"/>
      <c r="C12" s="355"/>
      <c r="D12" s="355"/>
      <c r="E12" s="355"/>
      <c r="F12" s="355"/>
      <c r="G12" s="355"/>
      <c r="H12" s="355"/>
      <c r="I12" s="355"/>
      <c r="J12" s="356"/>
    </row>
    <row r="13" spans="1:10" ht="15" customHeight="1" x14ac:dyDescent="0.2">
      <c r="A13" s="275" t="s">
        <v>461</v>
      </c>
      <c r="B13" s="275"/>
      <c r="C13" s="275"/>
      <c r="D13" s="275"/>
      <c r="E13" s="275"/>
      <c r="F13" s="275"/>
      <c r="G13" s="275"/>
      <c r="H13" s="275"/>
      <c r="I13" s="275"/>
      <c r="J13" s="275"/>
    </row>
    <row r="14" spans="1:10" ht="15" customHeight="1" x14ac:dyDescent="0.2">
      <c r="A14" s="275"/>
      <c r="B14" s="275"/>
      <c r="C14" s="275"/>
      <c r="D14" s="275"/>
      <c r="E14" s="275"/>
      <c r="F14" s="275"/>
      <c r="G14" s="275"/>
      <c r="H14" s="275"/>
      <c r="I14" s="275"/>
      <c r="J14" s="298" t="s">
        <v>462</v>
      </c>
    </row>
  </sheetData>
  <mergeCells count="5">
    <mergeCell ref="A5:A7"/>
    <mergeCell ref="B5:I5"/>
    <mergeCell ref="J5:J7"/>
    <mergeCell ref="B6:B7"/>
    <mergeCell ref="C6:E6"/>
  </mergeCells>
  <phoneticPr fontId="2"/>
  <hyperlinks>
    <hyperlink ref="A1" location="目次!A1" display="目次へもどる" xr:uid="{AC0988E1-4667-4C8D-8DDF-168FC22C78FF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7A9E5-4F9A-4B6F-B4DD-48018AC92AD9}">
  <sheetPr codeName="Sheet24"/>
  <dimension ref="A1:I23"/>
  <sheetViews>
    <sheetView zoomScale="110" zoomScaleNormal="110" workbookViewId="0"/>
  </sheetViews>
  <sheetFormatPr defaultColWidth="8.88671875" defaultRowHeight="15" customHeight="1" x14ac:dyDescent="0.15"/>
  <cols>
    <col min="1" max="1" width="22.44140625" style="340" customWidth="1"/>
    <col min="2" max="8" width="8.109375" style="340" customWidth="1"/>
    <col min="9" max="9" width="6.88671875" style="340" customWidth="1"/>
    <col min="10" max="10" width="6.77734375" style="340" customWidth="1"/>
    <col min="11" max="16384" width="8.88671875" style="340"/>
  </cols>
  <sheetData>
    <row r="1" spans="1:9" s="275" customFormat="1" ht="15" customHeight="1" x14ac:dyDescent="0.2">
      <c r="A1" s="547" t="s">
        <v>763</v>
      </c>
    </row>
    <row r="2" spans="1:9" s="275" customFormat="1" ht="15" customHeight="1" x14ac:dyDescent="0.2"/>
    <row r="3" spans="1:9" ht="15" customHeight="1" x14ac:dyDescent="0.15">
      <c r="A3" s="274" t="s">
        <v>463</v>
      </c>
    </row>
    <row r="4" spans="1:9" ht="15" customHeight="1" x14ac:dyDescent="0.15">
      <c r="A4" s="636" t="s">
        <v>464</v>
      </c>
      <c r="B4" s="637"/>
    </row>
    <row r="5" spans="1:9" ht="15" customHeight="1" x14ac:dyDescent="0.15">
      <c r="A5" s="357"/>
      <c r="B5" s="638" t="s">
        <v>465</v>
      </c>
      <c r="C5" s="627" t="s">
        <v>466</v>
      </c>
      <c r="D5" s="629"/>
      <c r="E5" s="628" t="s">
        <v>467</v>
      </c>
      <c r="F5" s="628"/>
      <c r="G5" s="628"/>
      <c r="H5" s="628"/>
      <c r="I5" s="628"/>
    </row>
    <row r="6" spans="1:9" ht="15" customHeight="1" x14ac:dyDescent="0.15">
      <c r="A6" s="358" t="s">
        <v>468</v>
      </c>
      <c r="B6" s="639"/>
      <c r="C6" s="641" t="s">
        <v>469</v>
      </c>
      <c r="D6" s="644" t="s">
        <v>470</v>
      </c>
      <c r="E6" s="641" t="s">
        <v>471</v>
      </c>
      <c r="F6" s="641" t="s">
        <v>472</v>
      </c>
      <c r="G6" s="646" t="s">
        <v>473</v>
      </c>
      <c r="H6" s="641" t="s">
        <v>474</v>
      </c>
      <c r="I6" s="630" t="s">
        <v>38</v>
      </c>
    </row>
    <row r="7" spans="1:9" ht="15" customHeight="1" x14ac:dyDescent="0.15">
      <c r="A7" s="358" t="s">
        <v>475</v>
      </c>
      <c r="B7" s="639"/>
      <c r="C7" s="642"/>
      <c r="D7" s="645"/>
      <c r="E7" s="642"/>
      <c r="F7" s="642"/>
      <c r="G7" s="646"/>
      <c r="H7" s="642"/>
      <c r="I7" s="634"/>
    </row>
    <row r="8" spans="1:9" ht="15" customHeight="1" x14ac:dyDescent="0.15">
      <c r="A8" s="359"/>
      <c r="B8" s="640"/>
      <c r="C8" s="643"/>
      <c r="D8" s="645"/>
      <c r="E8" s="643"/>
      <c r="F8" s="643"/>
      <c r="G8" s="646"/>
      <c r="H8" s="643"/>
      <c r="I8" s="635"/>
    </row>
    <row r="9" spans="1:9" ht="15" customHeight="1" x14ac:dyDescent="0.15">
      <c r="A9" s="360" t="s">
        <v>476</v>
      </c>
      <c r="B9" s="361">
        <v>143220</v>
      </c>
      <c r="C9" s="361">
        <v>141360</v>
      </c>
      <c r="D9" s="361">
        <v>1860</v>
      </c>
      <c r="E9" s="361">
        <v>84720</v>
      </c>
      <c r="F9" s="361">
        <v>58490</v>
      </c>
      <c r="G9" s="361">
        <v>42140</v>
      </c>
      <c r="H9" s="362">
        <v>16070</v>
      </c>
      <c r="I9" s="363">
        <v>280</v>
      </c>
    </row>
    <row r="10" spans="1:9" ht="15" customHeight="1" x14ac:dyDescent="0.15">
      <c r="A10" s="287" t="s">
        <v>477</v>
      </c>
      <c r="B10" s="364">
        <f>C10+D10</f>
        <v>3790</v>
      </c>
      <c r="C10" s="364">
        <v>3730</v>
      </c>
      <c r="D10" s="364">
        <v>60</v>
      </c>
      <c r="E10" s="364">
        <v>3110</v>
      </c>
      <c r="F10" s="364">
        <v>680</v>
      </c>
      <c r="G10" s="364">
        <v>550</v>
      </c>
      <c r="H10" s="350">
        <v>130</v>
      </c>
      <c r="I10" s="350" t="s">
        <v>250</v>
      </c>
    </row>
    <row r="11" spans="1:9" ht="15" customHeight="1" x14ac:dyDescent="0.15">
      <c r="A11" s="287" t="s">
        <v>478</v>
      </c>
      <c r="B11" s="364">
        <f>C11+D11</f>
        <v>12150</v>
      </c>
      <c r="C11" s="364">
        <v>11850</v>
      </c>
      <c r="D11" s="364">
        <v>300</v>
      </c>
      <c r="E11" s="364">
        <v>8650</v>
      </c>
      <c r="F11" s="364">
        <v>3510</v>
      </c>
      <c r="G11" s="364">
        <v>2820</v>
      </c>
      <c r="H11" s="350">
        <v>650</v>
      </c>
      <c r="I11" s="350">
        <v>40</v>
      </c>
    </row>
    <row r="12" spans="1:9" ht="15" customHeight="1" x14ac:dyDescent="0.15">
      <c r="A12" s="287" t="s">
        <v>479</v>
      </c>
      <c r="B12" s="364">
        <v>25860</v>
      </c>
      <c r="C12" s="364">
        <v>25640</v>
      </c>
      <c r="D12" s="364">
        <v>230</v>
      </c>
      <c r="E12" s="364">
        <v>13190</v>
      </c>
      <c r="F12" s="364">
        <v>12670</v>
      </c>
      <c r="G12" s="364">
        <v>10420</v>
      </c>
      <c r="H12" s="350">
        <v>2220</v>
      </c>
      <c r="I12" s="350">
        <v>30</v>
      </c>
    </row>
    <row r="13" spans="1:9" ht="15" customHeight="1" x14ac:dyDescent="0.15">
      <c r="A13" s="287" t="s">
        <v>480</v>
      </c>
      <c r="B13" s="364">
        <f>C13+D13</f>
        <v>32070</v>
      </c>
      <c r="C13" s="364">
        <v>31530</v>
      </c>
      <c r="D13" s="364">
        <v>540</v>
      </c>
      <c r="E13" s="364">
        <v>16740</v>
      </c>
      <c r="F13" s="364">
        <v>15330</v>
      </c>
      <c r="G13" s="364">
        <v>11740</v>
      </c>
      <c r="H13" s="350">
        <v>3590</v>
      </c>
      <c r="I13" s="350" t="s">
        <v>250</v>
      </c>
    </row>
    <row r="14" spans="1:9" ht="15" customHeight="1" x14ac:dyDescent="0.15">
      <c r="A14" s="287" t="s">
        <v>481</v>
      </c>
      <c r="B14" s="364">
        <f>C14+D14</f>
        <v>12370</v>
      </c>
      <c r="C14" s="364">
        <v>12090</v>
      </c>
      <c r="D14" s="364">
        <v>280</v>
      </c>
      <c r="E14" s="364">
        <v>7080</v>
      </c>
      <c r="F14" s="364">
        <v>5290</v>
      </c>
      <c r="G14" s="364">
        <v>4290</v>
      </c>
      <c r="H14" s="350">
        <v>1000</v>
      </c>
      <c r="I14" s="350" t="s">
        <v>250</v>
      </c>
    </row>
    <row r="15" spans="1:9" ht="15" customHeight="1" x14ac:dyDescent="0.15">
      <c r="A15" s="287" t="s">
        <v>482</v>
      </c>
      <c r="B15" s="350">
        <f>C15+D15</f>
        <v>13190</v>
      </c>
      <c r="C15" s="350">
        <v>13050</v>
      </c>
      <c r="D15" s="350">
        <v>140</v>
      </c>
      <c r="E15" s="350">
        <v>7790</v>
      </c>
      <c r="F15" s="350">
        <v>5400</v>
      </c>
      <c r="G15" s="350">
        <v>4170</v>
      </c>
      <c r="H15" s="350">
        <v>1200</v>
      </c>
      <c r="I15" s="350">
        <v>30</v>
      </c>
    </row>
    <row r="16" spans="1:9" ht="15" customHeight="1" x14ac:dyDescent="0.15">
      <c r="A16" s="287" t="s">
        <v>483</v>
      </c>
      <c r="B16" s="350">
        <f>C16</f>
        <v>12310</v>
      </c>
      <c r="C16" s="350">
        <v>12310</v>
      </c>
      <c r="D16" s="350" t="s">
        <v>250</v>
      </c>
      <c r="E16" s="350">
        <v>7400</v>
      </c>
      <c r="F16" s="350">
        <v>4910</v>
      </c>
      <c r="G16" s="350">
        <v>3020</v>
      </c>
      <c r="H16" s="350">
        <v>1890</v>
      </c>
      <c r="I16" s="350" t="s">
        <v>250</v>
      </c>
    </row>
    <row r="17" spans="1:9" ht="15" customHeight="1" x14ac:dyDescent="0.15">
      <c r="A17" s="287" t="s">
        <v>484</v>
      </c>
      <c r="B17" s="350">
        <f>C17+D17</f>
        <v>14740</v>
      </c>
      <c r="C17" s="350">
        <v>14610</v>
      </c>
      <c r="D17" s="350">
        <v>130</v>
      </c>
      <c r="E17" s="350">
        <v>8880</v>
      </c>
      <c r="F17" s="350">
        <v>5860</v>
      </c>
      <c r="G17" s="350">
        <v>3310</v>
      </c>
      <c r="H17" s="350">
        <v>2550</v>
      </c>
      <c r="I17" s="350" t="s">
        <v>250</v>
      </c>
    </row>
    <row r="18" spans="1:9" ht="15" customHeight="1" x14ac:dyDescent="0.15">
      <c r="A18" s="365" t="s">
        <v>485</v>
      </c>
      <c r="B18" s="350">
        <f>C18+D18</f>
        <v>4990</v>
      </c>
      <c r="C18" s="366">
        <v>4960</v>
      </c>
      <c r="D18" s="366">
        <v>30</v>
      </c>
      <c r="E18" s="366">
        <v>3590</v>
      </c>
      <c r="F18" s="366">
        <v>1400</v>
      </c>
      <c r="G18" s="366">
        <v>640</v>
      </c>
      <c r="H18" s="366">
        <v>760</v>
      </c>
      <c r="I18" s="350" t="s">
        <v>250</v>
      </c>
    </row>
    <row r="19" spans="1:9" ht="15" customHeight="1" x14ac:dyDescent="0.15">
      <c r="A19" s="367" t="s">
        <v>486</v>
      </c>
      <c r="B19" s="354"/>
      <c r="C19" s="354"/>
      <c r="D19" s="354"/>
      <c r="E19" s="354"/>
      <c r="F19" s="354"/>
      <c r="G19" s="354"/>
      <c r="H19" s="354"/>
      <c r="I19" s="354"/>
    </row>
    <row r="20" spans="1:9" ht="15" customHeight="1" x14ac:dyDescent="0.15">
      <c r="A20" s="367" t="s">
        <v>460</v>
      </c>
      <c r="B20" s="356"/>
      <c r="C20" s="356"/>
      <c r="D20" s="356"/>
      <c r="E20" s="356"/>
      <c r="F20" s="356"/>
      <c r="G20" s="356"/>
      <c r="H20" s="356"/>
      <c r="I20" s="356"/>
    </row>
    <row r="21" spans="1:9" ht="15" customHeight="1" x14ac:dyDescent="0.15">
      <c r="A21" s="367" t="s">
        <v>487</v>
      </c>
      <c r="B21" s="356"/>
      <c r="C21" s="356"/>
      <c r="D21" s="356"/>
      <c r="E21" s="356"/>
      <c r="F21" s="356"/>
      <c r="G21" s="356"/>
      <c r="H21" s="356"/>
      <c r="I21" s="356"/>
    </row>
    <row r="22" spans="1:9" ht="15" customHeight="1" x14ac:dyDescent="0.15">
      <c r="A22" s="367" t="s">
        <v>488</v>
      </c>
      <c r="B22" s="275"/>
      <c r="C22" s="275"/>
      <c r="D22" s="275"/>
      <c r="E22" s="275"/>
      <c r="F22" s="275"/>
      <c r="G22" s="275"/>
      <c r="H22" s="275"/>
      <c r="I22" s="275"/>
    </row>
    <row r="23" spans="1:9" ht="15" customHeight="1" x14ac:dyDescent="0.15">
      <c r="A23" s="275"/>
      <c r="B23" s="275"/>
      <c r="C23" s="275"/>
      <c r="D23" s="275"/>
      <c r="E23" s="275"/>
      <c r="F23" s="275"/>
      <c r="G23" s="275"/>
      <c r="H23" s="275"/>
      <c r="I23" s="298" t="s">
        <v>462</v>
      </c>
    </row>
  </sheetData>
  <mergeCells count="11">
    <mergeCell ref="I6:I8"/>
    <mergeCell ref="A4:B4"/>
    <mergeCell ref="B5:B8"/>
    <mergeCell ref="C5:D5"/>
    <mergeCell ref="E5:I5"/>
    <mergeCell ref="C6:C8"/>
    <mergeCell ref="D6:D8"/>
    <mergeCell ref="E6:E8"/>
    <mergeCell ref="F6:F8"/>
    <mergeCell ref="G6:G8"/>
    <mergeCell ref="H6:H8"/>
  </mergeCells>
  <phoneticPr fontId="2"/>
  <hyperlinks>
    <hyperlink ref="A1" location="目次!A1" display="目次へもどる" xr:uid="{9F8F94E9-1CF0-4895-9D7D-C572D3A8D463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B16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743E0-D35A-4DE9-BB78-E80F0ADBEDD5}">
  <sheetPr codeName="Sheet25"/>
  <dimension ref="A1:J19"/>
  <sheetViews>
    <sheetView zoomScale="110" zoomScaleNormal="110" zoomScaleSheetLayoutView="100" workbookViewId="0"/>
  </sheetViews>
  <sheetFormatPr defaultColWidth="8.88671875" defaultRowHeight="15" customHeight="1" x14ac:dyDescent="0.15"/>
  <cols>
    <col min="1" max="1" width="15" style="370" customWidth="1"/>
    <col min="2" max="2" width="8.77734375" style="370" customWidth="1"/>
    <col min="3" max="4" width="8.109375" style="370" customWidth="1"/>
    <col min="5" max="6" width="7.44140625" style="370" customWidth="1"/>
    <col min="7" max="9" width="8.109375" style="370" customWidth="1"/>
    <col min="10" max="10" width="6.88671875" style="370" customWidth="1"/>
    <col min="11" max="16384" width="8.88671875" style="370"/>
  </cols>
  <sheetData>
    <row r="1" spans="1:10" s="553" customFormat="1" ht="15" customHeight="1" x14ac:dyDescent="0.2">
      <c r="A1" s="547" t="s">
        <v>763</v>
      </c>
    </row>
    <row r="2" spans="1:10" s="553" customFormat="1" ht="15" customHeight="1" x14ac:dyDescent="0.2"/>
    <row r="3" spans="1:10" ht="15" customHeight="1" x14ac:dyDescent="0.15">
      <c r="A3" s="368" t="s">
        <v>489</v>
      </c>
      <c r="B3" s="369"/>
      <c r="C3" s="369"/>
      <c r="D3" s="369"/>
      <c r="E3" s="369"/>
      <c r="F3" s="369"/>
      <c r="G3" s="369"/>
      <c r="H3" s="369"/>
      <c r="I3" s="369"/>
      <c r="J3" s="369"/>
    </row>
    <row r="4" spans="1:10" s="375" customFormat="1" ht="15" customHeight="1" x14ac:dyDescent="0.2">
      <c r="A4" s="371" t="s">
        <v>490</v>
      </c>
      <c r="B4" s="372"/>
      <c r="C4" s="372"/>
      <c r="D4" s="372"/>
      <c r="E4" s="373"/>
      <c r="F4" s="374"/>
      <c r="G4" s="372"/>
      <c r="H4" s="372"/>
      <c r="I4" s="372"/>
      <c r="J4" s="372"/>
    </row>
    <row r="5" spans="1:10" s="378" customFormat="1" ht="15" customHeight="1" x14ac:dyDescent="0.15">
      <c r="A5" s="376" t="s">
        <v>491</v>
      </c>
      <c r="B5" s="377"/>
      <c r="C5" s="372"/>
      <c r="D5" s="372"/>
      <c r="E5" s="372"/>
      <c r="F5" s="372"/>
      <c r="G5" s="372"/>
      <c r="H5" s="372"/>
      <c r="I5" s="372"/>
      <c r="J5" s="372"/>
    </row>
    <row r="6" spans="1:10" s="378" customFormat="1" ht="15" customHeight="1" x14ac:dyDescent="0.2">
      <c r="A6" s="649" t="s">
        <v>492</v>
      </c>
      <c r="B6" s="651" t="s">
        <v>493</v>
      </c>
      <c r="C6" s="653" t="s">
        <v>494</v>
      </c>
      <c r="D6" s="654"/>
      <c r="E6" s="653" t="s">
        <v>495</v>
      </c>
      <c r="F6" s="654"/>
      <c r="G6" s="653" t="s">
        <v>496</v>
      </c>
      <c r="H6" s="653"/>
      <c r="I6" s="654"/>
      <c r="J6" s="647" t="s">
        <v>497</v>
      </c>
    </row>
    <row r="7" spans="1:10" s="378" customFormat="1" ht="30" customHeight="1" x14ac:dyDescent="0.2">
      <c r="A7" s="650"/>
      <c r="B7" s="652"/>
      <c r="C7" s="379" t="s">
        <v>498</v>
      </c>
      <c r="D7" s="380" t="s">
        <v>499</v>
      </c>
      <c r="E7" s="379" t="s">
        <v>498</v>
      </c>
      <c r="F7" s="381" t="s">
        <v>499</v>
      </c>
      <c r="G7" s="382" t="s">
        <v>500</v>
      </c>
      <c r="H7" s="383" t="s">
        <v>501</v>
      </c>
      <c r="I7" s="384" t="s">
        <v>502</v>
      </c>
      <c r="J7" s="648"/>
    </row>
    <row r="8" spans="1:10" s="378" customFormat="1" ht="15" customHeight="1" x14ac:dyDescent="0.2">
      <c r="A8" s="385" t="s">
        <v>503</v>
      </c>
      <c r="B8" s="386">
        <f>C8+D8+E8+F8+G8+H8+I8+J8</f>
        <v>141360</v>
      </c>
      <c r="C8" s="387">
        <v>2020</v>
      </c>
      <c r="D8" s="387">
        <v>72770</v>
      </c>
      <c r="E8" s="387">
        <v>300</v>
      </c>
      <c r="F8" s="387">
        <v>3300</v>
      </c>
      <c r="G8" s="387">
        <v>16970</v>
      </c>
      <c r="H8" s="387">
        <v>24780</v>
      </c>
      <c r="I8" s="387">
        <v>21190</v>
      </c>
      <c r="J8" s="387">
        <v>30</v>
      </c>
    </row>
    <row r="9" spans="1:10" s="378" customFormat="1" ht="15" customHeight="1" x14ac:dyDescent="0.2">
      <c r="A9" s="388" t="s">
        <v>504</v>
      </c>
      <c r="B9" s="389">
        <f>C9+D9+E9+F9+G9+H9+I9</f>
        <v>94420</v>
      </c>
      <c r="C9" s="390">
        <v>1730</v>
      </c>
      <c r="D9" s="390">
        <v>70280</v>
      </c>
      <c r="E9" s="390">
        <v>40</v>
      </c>
      <c r="F9" s="390">
        <v>140</v>
      </c>
      <c r="G9" s="390">
        <v>400</v>
      </c>
      <c r="H9" s="390">
        <v>3250</v>
      </c>
      <c r="I9" s="390">
        <v>18580</v>
      </c>
      <c r="J9" s="391" t="s">
        <v>249</v>
      </c>
    </row>
    <row r="10" spans="1:10" s="378" customFormat="1" ht="15" customHeight="1" x14ac:dyDescent="0.2">
      <c r="A10" s="388" t="s">
        <v>505</v>
      </c>
      <c r="B10" s="389">
        <f>C10+D10+E10+F10+G10+H10+I10</f>
        <v>40740</v>
      </c>
      <c r="C10" s="390">
        <v>260</v>
      </c>
      <c r="D10" s="390">
        <v>1750</v>
      </c>
      <c r="E10" s="390">
        <v>240</v>
      </c>
      <c r="F10" s="390">
        <v>2130</v>
      </c>
      <c r="G10" s="390">
        <v>13500</v>
      </c>
      <c r="H10" s="390">
        <v>20250</v>
      </c>
      <c r="I10" s="390">
        <v>2610</v>
      </c>
      <c r="J10" s="391" t="s">
        <v>249</v>
      </c>
    </row>
    <row r="11" spans="1:10" s="378" customFormat="1" ht="15" customHeight="1" x14ac:dyDescent="0.2">
      <c r="A11" s="392" t="s">
        <v>506</v>
      </c>
      <c r="B11" s="389">
        <v>1100</v>
      </c>
      <c r="C11" s="391" t="s">
        <v>250</v>
      </c>
      <c r="D11" s="391" t="s">
        <v>250</v>
      </c>
      <c r="E11" s="391">
        <v>240</v>
      </c>
      <c r="F11" s="391" t="s">
        <v>250</v>
      </c>
      <c r="G11" s="391">
        <v>120</v>
      </c>
      <c r="H11" s="390">
        <v>730</v>
      </c>
      <c r="I11" s="391" t="s">
        <v>250</v>
      </c>
      <c r="J11" s="391" t="s">
        <v>250</v>
      </c>
    </row>
    <row r="12" spans="1:10" s="378" customFormat="1" ht="15" customHeight="1" x14ac:dyDescent="0.2">
      <c r="A12" s="392" t="s">
        <v>507</v>
      </c>
      <c r="B12" s="389">
        <v>750</v>
      </c>
      <c r="C12" s="391" t="s">
        <v>250</v>
      </c>
      <c r="D12" s="391" t="s">
        <v>250</v>
      </c>
      <c r="E12" s="391" t="s">
        <v>250</v>
      </c>
      <c r="F12" s="391" t="s">
        <v>250</v>
      </c>
      <c r="G12" s="391" t="s">
        <v>250</v>
      </c>
      <c r="H12" s="390">
        <v>750</v>
      </c>
      <c r="I12" s="391" t="s">
        <v>250</v>
      </c>
      <c r="J12" s="391" t="s">
        <v>250</v>
      </c>
    </row>
    <row r="13" spans="1:10" s="378" customFormat="1" ht="15" customHeight="1" x14ac:dyDescent="0.2">
      <c r="A13" s="392" t="s">
        <v>508</v>
      </c>
      <c r="B13" s="389">
        <v>36320</v>
      </c>
      <c r="C13" s="390">
        <v>260</v>
      </c>
      <c r="D13" s="390">
        <v>1580</v>
      </c>
      <c r="E13" s="391" t="s">
        <v>250</v>
      </c>
      <c r="F13" s="390">
        <v>2130</v>
      </c>
      <c r="G13" s="390">
        <v>13280</v>
      </c>
      <c r="H13" s="390">
        <v>16830</v>
      </c>
      <c r="I13" s="390">
        <v>2230</v>
      </c>
      <c r="J13" s="391" t="s">
        <v>250</v>
      </c>
    </row>
    <row r="14" spans="1:10" s="378" customFormat="1" ht="15" customHeight="1" x14ac:dyDescent="0.2">
      <c r="A14" s="393" t="s">
        <v>509</v>
      </c>
      <c r="B14" s="394">
        <v>2580</v>
      </c>
      <c r="C14" s="395" t="s">
        <v>250</v>
      </c>
      <c r="D14" s="395">
        <v>170</v>
      </c>
      <c r="E14" s="391" t="s">
        <v>250</v>
      </c>
      <c r="F14" s="391" t="s">
        <v>250</v>
      </c>
      <c r="G14" s="395">
        <v>100</v>
      </c>
      <c r="H14" s="395">
        <v>1930</v>
      </c>
      <c r="I14" s="395">
        <v>380</v>
      </c>
      <c r="J14" s="395" t="s">
        <v>250</v>
      </c>
    </row>
    <row r="15" spans="1:10" s="340" customFormat="1" ht="15" customHeight="1" x14ac:dyDescent="0.15">
      <c r="A15" s="367" t="s">
        <v>486</v>
      </c>
      <c r="B15" s="396"/>
      <c r="C15" s="397"/>
      <c r="D15" s="397"/>
      <c r="E15" s="397"/>
      <c r="F15" s="397"/>
      <c r="G15" s="398"/>
    </row>
    <row r="16" spans="1:10" s="340" customFormat="1" ht="15" customHeight="1" x14ac:dyDescent="0.15">
      <c r="A16" s="367" t="s">
        <v>460</v>
      </c>
      <c r="B16" s="396"/>
      <c r="C16" s="399"/>
      <c r="D16" s="399"/>
      <c r="E16" s="399"/>
      <c r="F16" s="399"/>
      <c r="G16" s="400"/>
    </row>
    <row r="17" spans="1:10" s="340" customFormat="1" ht="15" customHeight="1" x14ac:dyDescent="0.15">
      <c r="A17" s="367" t="s">
        <v>510</v>
      </c>
      <c r="B17" s="396"/>
      <c r="C17" s="399"/>
      <c r="D17" s="399"/>
      <c r="E17" s="399"/>
      <c r="F17" s="399"/>
      <c r="G17" s="400"/>
    </row>
    <row r="18" spans="1:10" s="340" customFormat="1" ht="15" customHeight="1" x14ac:dyDescent="0.15">
      <c r="A18" s="367" t="s">
        <v>488</v>
      </c>
      <c r="B18" s="396"/>
      <c r="C18" s="396"/>
      <c r="D18" s="396"/>
      <c r="E18" s="396"/>
      <c r="F18" s="396"/>
    </row>
    <row r="19" spans="1:10" ht="15" customHeight="1" x14ac:dyDescent="0.15">
      <c r="A19" s="369"/>
      <c r="B19" s="369"/>
      <c r="C19" s="369"/>
      <c r="D19" s="369"/>
      <c r="E19" s="369"/>
      <c r="F19" s="369"/>
      <c r="G19" s="369"/>
      <c r="H19" s="369"/>
      <c r="I19" s="369"/>
      <c r="J19" s="298" t="s">
        <v>462</v>
      </c>
    </row>
  </sheetData>
  <mergeCells count="6">
    <mergeCell ref="J6:J7"/>
    <mergeCell ref="A6:A7"/>
    <mergeCell ref="B6:B7"/>
    <mergeCell ref="C6:D6"/>
    <mergeCell ref="E6:F6"/>
    <mergeCell ref="G6:I6"/>
  </mergeCells>
  <phoneticPr fontId="2"/>
  <hyperlinks>
    <hyperlink ref="A1" location="目次!A1" display="目次へもどる" xr:uid="{AAC80384-24E7-4C6B-ACD5-0032B7866FB7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7CABF-55F1-47D3-8F75-22CB65AE2311}">
  <sheetPr codeName="Sheet26"/>
  <dimension ref="A1:I25"/>
  <sheetViews>
    <sheetView zoomScale="110" zoomScaleNormal="110" zoomScaleSheetLayoutView="100" workbookViewId="0"/>
  </sheetViews>
  <sheetFormatPr defaultColWidth="9" defaultRowHeight="15" customHeight="1" x14ac:dyDescent="0.15"/>
  <cols>
    <col min="1" max="1" width="22.44140625" style="402" customWidth="1"/>
    <col min="2" max="8" width="8.109375" style="402" customWidth="1"/>
    <col min="9" max="9" width="6.88671875" style="402" customWidth="1"/>
    <col min="10" max="16384" width="9" style="402"/>
  </cols>
  <sheetData>
    <row r="1" spans="1:9" s="416" customFormat="1" ht="15" customHeight="1" x14ac:dyDescent="0.2">
      <c r="A1" s="547" t="s">
        <v>763</v>
      </c>
    </row>
    <row r="2" spans="1:9" s="416" customFormat="1" ht="15" customHeight="1" x14ac:dyDescent="0.2"/>
    <row r="3" spans="1:9" ht="15" customHeight="1" x14ac:dyDescent="0.15">
      <c r="A3" s="401" t="s">
        <v>511</v>
      </c>
      <c r="B3" s="401"/>
      <c r="C3" s="401"/>
      <c r="D3" s="401"/>
      <c r="E3" s="401"/>
      <c r="F3" s="401"/>
      <c r="G3" s="401"/>
      <c r="H3" s="401"/>
      <c r="I3" s="401"/>
    </row>
    <row r="4" spans="1:9" s="405" customFormat="1" ht="15" customHeight="1" x14ac:dyDescent="0.2">
      <c r="A4" s="403" t="s">
        <v>512</v>
      </c>
      <c r="B4" s="404"/>
      <c r="C4" s="404"/>
      <c r="D4" s="404"/>
      <c r="E4" s="404"/>
      <c r="F4" s="404"/>
      <c r="G4" s="404"/>
      <c r="H4" s="404"/>
      <c r="I4" s="404"/>
    </row>
    <row r="5" spans="1:9" s="405" customFormat="1" ht="15" customHeight="1" x14ac:dyDescent="0.2">
      <c r="A5" s="655" t="s">
        <v>513</v>
      </c>
      <c r="B5" s="657" t="s">
        <v>514</v>
      </c>
      <c r="C5" s="659" t="s">
        <v>515</v>
      </c>
      <c r="D5" s="659"/>
      <c r="E5" s="659"/>
      <c r="F5" s="659"/>
      <c r="G5" s="659"/>
      <c r="H5" s="660"/>
      <c r="I5" s="661" t="s">
        <v>516</v>
      </c>
    </row>
    <row r="6" spans="1:9" s="405" customFormat="1" ht="75" customHeight="1" x14ac:dyDescent="0.2">
      <c r="A6" s="656"/>
      <c r="B6" s="658"/>
      <c r="C6" s="406" t="s">
        <v>517</v>
      </c>
      <c r="D6" s="407" t="s">
        <v>518</v>
      </c>
      <c r="E6" s="408" t="s">
        <v>519</v>
      </c>
      <c r="F6" s="409" t="s">
        <v>520</v>
      </c>
      <c r="G6" s="410" t="s">
        <v>521</v>
      </c>
      <c r="H6" s="411" t="s">
        <v>522</v>
      </c>
      <c r="I6" s="662"/>
    </row>
    <row r="7" spans="1:9" s="405" customFormat="1" ht="15" customHeight="1" x14ac:dyDescent="0.2">
      <c r="A7" s="412" t="s">
        <v>523</v>
      </c>
      <c r="B7" s="413">
        <v>14980</v>
      </c>
      <c r="C7" s="413">
        <v>5590</v>
      </c>
      <c r="D7" s="413">
        <v>100</v>
      </c>
      <c r="E7" s="413">
        <v>560</v>
      </c>
      <c r="F7" s="413">
        <v>990</v>
      </c>
      <c r="G7" s="413">
        <v>2380</v>
      </c>
      <c r="H7" s="413">
        <v>1560</v>
      </c>
      <c r="I7" s="413">
        <v>2020</v>
      </c>
    </row>
    <row r="8" spans="1:9" s="416" customFormat="1" ht="15" customHeight="1" x14ac:dyDescent="0.2">
      <c r="A8" s="414" t="s">
        <v>524</v>
      </c>
      <c r="B8" s="415">
        <v>9860</v>
      </c>
      <c r="C8" s="415">
        <v>4590</v>
      </c>
      <c r="D8" s="415">
        <v>100</v>
      </c>
      <c r="E8" s="415">
        <v>540</v>
      </c>
      <c r="F8" s="415">
        <v>800</v>
      </c>
      <c r="G8" s="415">
        <v>1780</v>
      </c>
      <c r="H8" s="415">
        <v>1370</v>
      </c>
      <c r="I8" s="415">
        <v>1400</v>
      </c>
    </row>
    <row r="9" spans="1:9" s="416" customFormat="1" ht="15" customHeight="1" x14ac:dyDescent="0.2">
      <c r="A9" s="414" t="s">
        <v>505</v>
      </c>
      <c r="B9" s="415">
        <v>5120</v>
      </c>
      <c r="C9" s="415">
        <v>1000</v>
      </c>
      <c r="D9" s="415" t="s">
        <v>249</v>
      </c>
      <c r="E9" s="415">
        <v>20</v>
      </c>
      <c r="F9" s="415">
        <v>190</v>
      </c>
      <c r="G9" s="415">
        <v>600</v>
      </c>
      <c r="H9" s="415">
        <v>190</v>
      </c>
      <c r="I9" s="415">
        <v>610</v>
      </c>
    </row>
    <row r="10" spans="1:9" s="416" customFormat="1" ht="15" customHeight="1" x14ac:dyDescent="0.2">
      <c r="A10" s="417" t="s">
        <v>525</v>
      </c>
      <c r="B10" s="415">
        <v>420</v>
      </c>
      <c r="C10" s="415">
        <v>120</v>
      </c>
      <c r="D10" s="415" t="s">
        <v>249</v>
      </c>
      <c r="E10" s="418" t="s">
        <v>250</v>
      </c>
      <c r="F10" s="415">
        <v>20</v>
      </c>
      <c r="G10" s="418">
        <v>40</v>
      </c>
      <c r="H10" s="418">
        <v>60</v>
      </c>
      <c r="I10" s="418">
        <v>80</v>
      </c>
    </row>
    <row r="11" spans="1:9" s="416" customFormat="1" ht="15" customHeight="1" x14ac:dyDescent="0.2">
      <c r="A11" s="419" t="s">
        <v>508</v>
      </c>
      <c r="B11" s="415">
        <v>4670</v>
      </c>
      <c r="C11" s="415">
        <v>880</v>
      </c>
      <c r="D11" s="415" t="s">
        <v>249</v>
      </c>
      <c r="E11" s="415">
        <v>20</v>
      </c>
      <c r="F11" s="415">
        <v>180</v>
      </c>
      <c r="G11" s="415">
        <v>560</v>
      </c>
      <c r="H11" s="415">
        <v>130</v>
      </c>
      <c r="I11" s="415">
        <v>500</v>
      </c>
    </row>
    <row r="12" spans="1:9" s="416" customFormat="1" ht="15" customHeight="1" x14ac:dyDescent="0.2">
      <c r="A12" s="419" t="s">
        <v>509</v>
      </c>
      <c r="B12" s="415">
        <v>30</v>
      </c>
      <c r="C12" s="415"/>
      <c r="D12" s="415" t="s">
        <v>250</v>
      </c>
      <c r="E12" s="418" t="s">
        <v>250</v>
      </c>
      <c r="F12" s="415" t="s">
        <v>250</v>
      </c>
      <c r="G12" s="415" t="s">
        <v>250</v>
      </c>
      <c r="H12" s="415" t="s">
        <v>250</v>
      </c>
      <c r="I12" s="415">
        <v>30</v>
      </c>
    </row>
    <row r="13" spans="1:9" s="416" customFormat="1" ht="15" customHeight="1" x14ac:dyDescent="0.2">
      <c r="A13" s="420" t="s">
        <v>526</v>
      </c>
      <c r="B13" s="421">
        <v>18950</v>
      </c>
      <c r="C13" s="421">
        <v>10190</v>
      </c>
      <c r="D13" s="421">
        <v>280</v>
      </c>
      <c r="E13" s="421">
        <v>1090</v>
      </c>
      <c r="F13" s="421">
        <v>1870</v>
      </c>
      <c r="G13" s="421">
        <v>4000</v>
      </c>
      <c r="H13" s="421">
        <v>2940</v>
      </c>
      <c r="I13" s="421">
        <v>1230</v>
      </c>
    </row>
    <row r="14" spans="1:9" s="416" customFormat="1" ht="15" customHeight="1" x14ac:dyDescent="0.2">
      <c r="A14" s="414" t="s">
        <v>524</v>
      </c>
      <c r="B14" s="415">
        <v>17510</v>
      </c>
      <c r="C14" s="415">
        <v>9650</v>
      </c>
      <c r="D14" s="415">
        <v>250</v>
      </c>
      <c r="E14" s="415">
        <v>1030</v>
      </c>
      <c r="F14" s="415">
        <v>1730</v>
      </c>
      <c r="G14" s="415">
        <v>3720</v>
      </c>
      <c r="H14" s="415">
        <v>2920</v>
      </c>
      <c r="I14" s="415">
        <v>1150</v>
      </c>
    </row>
    <row r="15" spans="1:9" s="416" customFormat="1" ht="15" customHeight="1" x14ac:dyDescent="0.2">
      <c r="A15" s="414" t="s">
        <v>505</v>
      </c>
      <c r="B15" s="415">
        <v>1430</v>
      </c>
      <c r="C15" s="415">
        <v>530</v>
      </c>
      <c r="D15" s="418">
        <v>30</v>
      </c>
      <c r="E15" s="415">
        <v>60</v>
      </c>
      <c r="F15" s="415">
        <v>140</v>
      </c>
      <c r="G15" s="415">
        <v>290</v>
      </c>
      <c r="H15" s="415">
        <v>20</v>
      </c>
      <c r="I15" s="415">
        <v>80</v>
      </c>
    </row>
    <row r="16" spans="1:9" s="416" customFormat="1" ht="15" customHeight="1" x14ac:dyDescent="0.2">
      <c r="A16" s="417" t="s">
        <v>525</v>
      </c>
      <c r="B16" s="415">
        <v>240</v>
      </c>
      <c r="C16" s="415">
        <v>130</v>
      </c>
      <c r="D16" s="415">
        <v>30</v>
      </c>
      <c r="E16" s="415" t="s">
        <v>250</v>
      </c>
      <c r="F16" s="415">
        <v>50</v>
      </c>
      <c r="G16" s="415">
        <v>40</v>
      </c>
      <c r="H16" s="415">
        <v>20</v>
      </c>
      <c r="I16" s="415" t="s">
        <v>250</v>
      </c>
    </row>
    <row r="17" spans="1:9" s="416" customFormat="1" ht="15" customHeight="1" x14ac:dyDescent="0.2">
      <c r="A17" s="419" t="s">
        <v>508</v>
      </c>
      <c r="B17" s="415">
        <v>1190</v>
      </c>
      <c r="C17" s="415">
        <v>400</v>
      </c>
      <c r="D17" s="415" t="s">
        <v>250</v>
      </c>
      <c r="E17" s="415">
        <v>60</v>
      </c>
      <c r="F17" s="415">
        <v>90</v>
      </c>
      <c r="G17" s="415">
        <v>240</v>
      </c>
      <c r="H17" s="415" t="s">
        <v>250</v>
      </c>
      <c r="I17" s="415">
        <v>80</v>
      </c>
    </row>
    <row r="18" spans="1:9" s="416" customFormat="1" ht="15" customHeight="1" x14ac:dyDescent="0.2">
      <c r="A18" s="419" t="s">
        <v>509</v>
      </c>
      <c r="B18" s="422" t="s">
        <v>250</v>
      </c>
      <c r="C18" s="415" t="s">
        <v>250</v>
      </c>
      <c r="D18" s="415" t="s">
        <v>250</v>
      </c>
      <c r="E18" s="415" t="s">
        <v>250</v>
      </c>
      <c r="F18" s="415" t="s">
        <v>250</v>
      </c>
      <c r="G18" s="415" t="s">
        <v>250</v>
      </c>
      <c r="H18" s="415" t="s">
        <v>250</v>
      </c>
      <c r="I18" s="415" t="s">
        <v>250</v>
      </c>
    </row>
    <row r="19" spans="1:9" s="416" customFormat="1" ht="15" customHeight="1" x14ac:dyDescent="0.2">
      <c r="A19" s="423" t="s">
        <v>486</v>
      </c>
      <c r="B19" s="424"/>
      <c r="C19" s="425"/>
      <c r="D19" s="425"/>
      <c r="E19" s="425"/>
      <c r="F19" s="425"/>
      <c r="G19" s="425"/>
      <c r="H19" s="425"/>
      <c r="I19" s="425"/>
    </row>
    <row r="20" spans="1:9" s="427" customFormat="1" ht="15" customHeight="1" x14ac:dyDescent="0.15">
      <c r="A20" s="424" t="s">
        <v>460</v>
      </c>
      <c r="B20" s="424"/>
      <c r="C20" s="426"/>
      <c r="D20" s="426"/>
      <c r="E20" s="426"/>
      <c r="F20" s="426"/>
      <c r="G20" s="426"/>
      <c r="H20" s="426"/>
      <c r="I20" s="426"/>
    </row>
    <row r="21" spans="1:9" s="427" customFormat="1" ht="15" customHeight="1" x14ac:dyDescent="0.15">
      <c r="A21" s="424" t="s">
        <v>527</v>
      </c>
      <c r="B21" s="424"/>
      <c r="C21" s="426"/>
      <c r="D21" s="426"/>
      <c r="E21" s="426"/>
      <c r="F21" s="426"/>
      <c r="G21" s="426"/>
      <c r="H21" s="426"/>
      <c r="I21" s="426"/>
    </row>
    <row r="22" spans="1:9" s="427" customFormat="1" ht="15" customHeight="1" x14ac:dyDescent="0.15">
      <c r="A22" s="424" t="s">
        <v>528</v>
      </c>
      <c r="B22" s="424"/>
      <c r="C22" s="426"/>
      <c r="D22" s="426"/>
      <c r="E22" s="426"/>
      <c r="F22" s="426"/>
      <c r="G22" s="426"/>
      <c r="H22" s="426"/>
      <c r="I22" s="426"/>
    </row>
    <row r="23" spans="1:9" s="427" customFormat="1" ht="15" customHeight="1" x14ac:dyDescent="0.15">
      <c r="A23" s="424" t="s">
        <v>488</v>
      </c>
      <c r="B23" s="424"/>
      <c r="C23" s="424"/>
      <c r="D23" s="424"/>
      <c r="E23" s="424"/>
      <c r="F23" s="424"/>
      <c r="G23" s="424"/>
      <c r="H23" s="424"/>
      <c r="I23" s="424"/>
    </row>
    <row r="24" spans="1:9" s="427" customFormat="1" ht="15" customHeight="1" x14ac:dyDescent="0.15">
      <c r="A24" s="401"/>
      <c r="B24" s="401"/>
      <c r="C24" s="401"/>
      <c r="D24" s="401"/>
      <c r="E24" s="401"/>
      <c r="F24" s="401"/>
      <c r="G24" s="401"/>
      <c r="H24" s="401"/>
      <c r="I24" s="428" t="s">
        <v>529</v>
      </c>
    </row>
    <row r="25" spans="1:9" ht="15" customHeight="1" x14ac:dyDescent="0.15">
      <c r="A25" s="401"/>
      <c r="B25" s="401"/>
      <c r="C25" s="401"/>
      <c r="D25" s="401"/>
      <c r="E25" s="401"/>
      <c r="F25" s="401"/>
      <c r="G25" s="401"/>
      <c r="H25" s="401"/>
      <c r="I25" s="428"/>
    </row>
  </sheetData>
  <mergeCells count="4">
    <mergeCell ref="A5:A6"/>
    <mergeCell ref="B5:B6"/>
    <mergeCell ref="C5:H5"/>
    <mergeCell ref="I5:I6"/>
  </mergeCells>
  <phoneticPr fontId="2"/>
  <hyperlinks>
    <hyperlink ref="A1" location="目次!A1" display="目次へもどる" xr:uid="{38CFEB7B-48E7-442D-8457-E2A98A5D1D01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4C336-FDAE-4527-A983-BC33213DAECD}">
  <sheetPr codeName="Sheet27"/>
  <dimension ref="A1:J19"/>
  <sheetViews>
    <sheetView zoomScale="110" zoomScaleNormal="110" zoomScaleSheetLayoutView="100" workbookViewId="0"/>
  </sheetViews>
  <sheetFormatPr defaultColWidth="7.33203125" defaultRowHeight="15" customHeight="1" x14ac:dyDescent="0.2"/>
  <cols>
    <col min="1" max="1" width="7" style="416" customWidth="1"/>
    <col min="2" max="2" width="8.109375" style="416" customWidth="1"/>
    <col min="3" max="3" width="8.77734375" style="416" customWidth="1"/>
    <col min="4" max="4" width="9" style="416" customWidth="1"/>
    <col min="5" max="5" width="8.77734375" style="416" customWidth="1"/>
    <col min="6" max="6" width="9" style="416" customWidth="1"/>
    <col min="7" max="7" width="8.77734375" style="416" customWidth="1"/>
    <col min="8" max="8" width="9" style="416" customWidth="1"/>
    <col min="9" max="9" width="8.77734375" style="416" customWidth="1"/>
    <col min="10" max="10" width="9" style="416" customWidth="1"/>
    <col min="11" max="16384" width="7.33203125" style="401"/>
  </cols>
  <sheetData>
    <row r="1" spans="1:10" ht="15" customHeight="1" x14ac:dyDescent="0.2">
      <c r="A1" s="547" t="s">
        <v>763</v>
      </c>
    </row>
    <row r="3" spans="1:10" ht="15" customHeight="1" x14ac:dyDescent="0.2">
      <c r="A3" s="429" t="s">
        <v>530</v>
      </c>
      <c r="B3" s="401"/>
      <c r="C3" s="401"/>
      <c r="D3" s="401"/>
      <c r="E3" s="401"/>
      <c r="F3" s="401"/>
      <c r="G3" s="401"/>
      <c r="H3" s="401"/>
      <c r="I3" s="401"/>
      <c r="J3" s="401"/>
    </row>
    <row r="4" spans="1:10" s="404" customFormat="1" ht="15" customHeight="1" x14ac:dyDescent="0.15">
      <c r="A4" s="430" t="s">
        <v>531</v>
      </c>
      <c r="B4" s="431"/>
      <c r="C4" s="431"/>
      <c r="D4" s="432"/>
      <c r="E4" s="432"/>
      <c r="F4" s="432"/>
      <c r="G4" s="432"/>
      <c r="H4" s="432"/>
      <c r="I4" s="432"/>
      <c r="J4" s="433" t="s">
        <v>532</v>
      </c>
    </row>
    <row r="5" spans="1:10" s="404" customFormat="1" ht="15" customHeight="1" x14ac:dyDescent="0.2">
      <c r="A5" s="665" t="s">
        <v>533</v>
      </c>
      <c r="B5" s="667" t="s">
        <v>534</v>
      </c>
      <c r="C5" s="669" t="s">
        <v>535</v>
      </c>
      <c r="D5" s="669"/>
      <c r="E5" s="669" t="s">
        <v>536</v>
      </c>
      <c r="F5" s="669"/>
      <c r="G5" s="669" t="s">
        <v>537</v>
      </c>
      <c r="H5" s="669"/>
      <c r="I5" s="663" t="s">
        <v>538</v>
      </c>
      <c r="J5" s="664"/>
    </row>
    <row r="6" spans="1:10" s="404" customFormat="1" ht="30" customHeight="1" x14ac:dyDescent="0.2">
      <c r="A6" s="666"/>
      <c r="B6" s="668"/>
      <c r="C6" s="434" t="s">
        <v>539</v>
      </c>
      <c r="D6" s="435" t="s">
        <v>540</v>
      </c>
      <c r="E6" s="434" t="s">
        <v>539</v>
      </c>
      <c r="F6" s="435" t="s">
        <v>540</v>
      </c>
      <c r="G6" s="434" t="s">
        <v>539</v>
      </c>
      <c r="H6" s="435" t="s">
        <v>540</v>
      </c>
      <c r="I6" s="434" t="s">
        <v>539</v>
      </c>
      <c r="J6" s="436" t="s">
        <v>540</v>
      </c>
    </row>
    <row r="7" spans="1:10" ht="15" customHeight="1" x14ac:dyDescent="0.2">
      <c r="A7" s="670" t="s">
        <v>541</v>
      </c>
      <c r="B7" s="437" t="s">
        <v>542</v>
      </c>
      <c r="C7" s="438">
        <v>132500</v>
      </c>
      <c r="D7" s="439">
        <v>-0.5</v>
      </c>
      <c r="E7" s="438">
        <v>278400</v>
      </c>
      <c r="F7" s="439">
        <v>-1</v>
      </c>
      <c r="G7" s="440" t="s">
        <v>250</v>
      </c>
      <c r="H7" s="440" t="s">
        <v>250</v>
      </c>
      <c r="I7" s="438">
        <v>165500</v>
      </c>
      <c r="J7" s="439">
        <v>-0.6</v>
      </c>
    </row>
    <row r="8" spans="1:10" ht="15" customHeight="1" x14ac:dyDescent="0.2">
      <c r="A8" s="671"/>
      <c r="B8" s="441" t="s">
        <v>543</v>
      </c>
      <c r="C8" s="442">
        <v>113700</v>
      </c>
      <c r="D8" s="443">
        <v>-0.3</v>
      </c>
      <c r="E8" s="442">
        <v>305200</v>
      </c>
      <c r="F8" s="443">
        <v>0</v>
      </c>
      <c r="G8" s="442">
        <v>64200</v>
      </c>
      <c r="H8" s="443">
        <v>1.3</v>
      </c>
      <c r="I8" s="442">
        <v>142600</v>
      </c>
      <c r="J8" s="443">
        <v>-0.2</v>
      </c>
    </row>
    <row r="9" spans="1:10" s="404" customFormat="1" ht="15" customHeight="1" x14ac:dyDescent="0.2">
      <c r="A9" s="672" t="s">
        <v>544</v>
      </c>
      <c r="B9" s="444" t="s">
        <v>542</v>
      </c>
      <c r="C9" s="445">
        <v>132500</v>
      </c>
      <c r="D9" s="440">
        <v>-0.1</v>
      </c>
      <c r="E9" s="445">
        <v>276700</v>
      </c>
      <c r="F9" s="440">
        <v>-0.6</v>
      </c>
      <c r="G9" s="440" t="s">
        <v>250</v>
      </c>
      <c r="H9" s="440" t="s">
        <v>250</v>
      </c>
      <c r="I9" s="445">
        <v>165100</v>
      </c>
      <c r="J9" s="440">
        <v>-0.2</v>
      </c>
    </row>
    <row r="10" spans="1:10" s="404" customFormat="1" ht="15" customHeight="1" x14ac:dyDescent="0.2">
      <c r="A10" s="671"/>
      <c r="B10" s="441" t="s">
        <v>543</v>
      </c>
      <c r="C10" s="445">
        <v>114100</v>
      </c>
      <c r="D10" s="440">
        <v>-0.1</v>
      </c>
      <c r="E10" s="445">
        <v>305900</v>
      </c>
      <c r="F10" s="440">
        <v>-0.3</v>
      </c>
      <c r="G10" s="445">
        <v>65400</v>
      </c>
      <c r="H10" s="440">
        <v>1.9</v>
      </c>
      <c r="I10" s="445">
        <v>143000</v>
      </c>
      <c r="J10" s="440">
        <v>0</v>
      </c>
    </row>
    <row r="11" spans="1:10" s="404" customFormat="1" ht="15" customHeight="1" x14ac:dyDescent="0.2">
      <c r="A11" s="672" t="s">
        <v>545</v>
      </c>
      <c r="B11" s="437" t="s">
        <v>546</v>
      </c>
      <c r="C11" s="446">
        <v>134300</v>
      </c>
      <c r="D11" s="439">
        <v>1.1000000000000001</v>
      </c>
      <c r="E11" s="438">
        <v>277300</v>
      </c>
      <c r="F11" s="439">
        <v>0.1</v>
      </c>
      <c r="G11" s="439" t="s">
        <v>250</v>
      </c>
      <c r="H11" s="439" t="s">
        <v>250</v>
      </c>
      <c r="I11" s="438">
        <v>166600</v>
      </c>
      <c r="J11" s="439">
        <v>0.8</v>
      </c>
    </row>
    <row r="12" spans="1:10" s="404" customFormat="1" ht="15" customHeight="1" x14ac:dyDescent="0.2">
      <c r="A12" s="671"/>
      <c r="B12" s="437" t="s">
        <v>547</v>
      </c>
      <c r="C12" s="447">
        <v>116200</v>
      </c>
      <c r="D12" s="448">
        <v>0.8</v>
      </c>
      <c r="E12" s="449">
        <v>312700</v>
      </c>
      <c r="F12" s="448">
        <v>1</v>
      </c>
      <c r="G12" s="449">
        <v>67900</v>
      </c>
      <c r="H12" s="448">
        <v>2.6</v>
      </c>
      <c r="I12" s="449">
        <v>145900</v>
      </c>
      <c r="J12" s="448">
        <v>1</v>
      </c>
    </row>
    <row r="13" spans="1:10" s="404" customFormat="1" ht="15" customHeight="1" x14ac:dyDescent="0.2">
      <c r="A13" s="673" t="s">
        <v>548</v>
      </c>
      <c r="B13" s="444" t="s">
        <v>542</v>
      </c>
      <c r="C13" s="445">
        <v>137700</v>
      </c>
      <c r="D13" s="440">
        <v>2.2999999999999998</v>
      </c>
      <c r="E13" s="445">
        <v>308900</v>
      </c>
      <c r="F13" s="440">
        <v>2.1</v>
      </c>
      <c r="G13" s="440" t="s">
        <v>250</v>
      </c>
      <c r="H13" s="440" t="s">
        <v>250</v>
      </c>
      <c r="I13" s="445">
        <v>176300</v>
      </c>
      <c r="J13" s="440">
        <v>2.2000000000000002</v>
      </c>
    </row>
    <row r="14" spans="1:10" s="404" customFormat="1" ht="15" customHeight="1" x14ac:dyDescent="0.2">
      <c r="A14" s="674"/>
      <c r="B14" s="437" t="s">
        <v>543</v>
      </c>
      <c r="C14" s="450">
        <v>119400</v>
      </c>
      <c r="D14" s="448">
        <v>1.5</v>
      </c>
      <c r="E14" s="449">
        <v>325600</v>
      </c>
      <c r="F14" s="448">
        <v>2</v>
      </c>
      <c r="G14" s="450">
        <v>70100</v>
      </c>
      <c r="H14" s="448">
        <v>2.8</v>
      </c>
      <c r="I14" s="449">
        <v>150700</v>
      </c>
      <c r="J14" s="448">
        <v>1.7</v>
      </c>
    </row>
    <row r="15" spans="1:10" s="404" customFormat="1" ht="15" customHeight="1" x14ac:dyDescent="0.2">
      <c r="A15" s="673" t="s">
        <v>549</v>
      </c>
      <c r="B15" s="444" t="s">
        <v>542</v>
      </c>
      <c r="C15" s="446">
        <v>142600</v>
      </c>
      <c r="D15" s="440">
        <v>3.2</v>
      </c>
      <c r="E15" s="445">
        <v>323100</v>
      </c>
      <c r="F15" s="440">
        <v>4.2</v>
      </c>
      <c r="G15" s="439" t="s">
        <v>250</v>
      </c>
      <c r="H15" s="440" t="s">
        <v>250</v>
      </c>
      <c r="I15" s="445">
        <v>183300</v>
      </c>
      <c r="J15" s="440">
        <v>3.4</v>
      </c>
    </row>
    <row r="16" spans="1:10" s="404" customFormat="1" ht="15" customHeight="1" x14ac:dyDescent="0.2">
      <c r="A16" s="674"/>
      <c r="B16" s="451" t="s">
        <v>543</v>
      </c>
      <c r="C16" s="452">
        <v>122800</v>
      </c>
      <c r="D16" s="453">
        <v>1.6</v>
      </c>
      <c r="E16" s="452">
        <v>341700</v>
      </c>
      <c r="F16" s="453">
        <v>2.7</v>
      </c>
      <c r="G16" s="452">
        <v>72700</v>
      </c>
      <c r="H16" s="453">
        <v>2.8</v>
      </c>
      <c r="I16" s="452">
        <v>156100</v>
      </c>
      <c r="J16" s="453">
        <v>1.9</v>
      </c>
    </row>
    <row r="17" spans="1:10" ht="15" customHeight="1" x14ac:dyDescent="0.2">
      <c r="A17" s="454" t="s">
        <v>550</v>
      </c>
      <c r="B17" s="455"/>
      <c r="C17" s="456"/>
      <c r="D17" s="456"/>
      <c r="E17" s="456"/>
      <c r="F17" s="456"/>
      <c r="G17" s="456"/>
      <c r="H17" s="456"/>
      <c r="I17" s="456"/>
    </row>
    <row r="18" spans="1:10" ht="15" customHeight="1" x14ac:dyDescent="0.2">
      <c r="A18" s="457" t="s">
        <v>551</v>
      </c>
    </row>
    <row r="19" spans="1:10" ht="15" customHeight="1" x14ac:dyDescent="0.2">
      <c r="J19" s="428" t="s">
        <v>552</v>
      </c>
    </row>
  </sheetData>
  <mergeCells count="11">
    <mergeCell ref="A7:A8"/>
    <mergeCell ref="A9:A10"/>
    <mergeCell ref="A11:A12"/>
    <mergeCell ref="A13:A14"/>
    <mergeCell ref="A15:A16"/>
    <mergeCell ref="I5:J5"/>
    <mergeCell ref="A5:A6"/>
    <mergeCell ref="B5:B6"/>
    <mergeCell ref="C5:D5"/>
    <mergeCell ref="E5:F5"/>
    <mergeCell ref="G5:H5"/>
  </mergeCells>
  <phoneticPr fontId="2"/>
  <hyperlinks>
    <hyperlink ref="A1" location="目次!A1" display="目次へもどる" xr:uid="{0B9F388D-7DA9-49B0-B4DE-C88AB9F8DD9D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9:A16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204EC-6289-499D-AB69-8D59BABAD98C}">
  <sheetPr codeName="Sheet28"/>
  <dimension ref="A1:I85"/>
  <sheetViews>
    <sheetView zoomScale="110" zoomScaleNormal="110" workbookViewId="0"/>
  </sheetViews>
  <sheetFormatPr defaultColWidth="8.77734375" defaultRowHeight="15" customHeight="1" x14ac:dyDescent="0.2"/>
  <cols>
    <col min="1" max="1" width="15" style="118" customWidth="1"/>
    <col min="2" max="2" width="18.77734375" style="118" customWidth="1"/>
    <col min="3" max="9" width="7.44140625" style="118" customWidth="1"/>
    <col min="10" max="16384" width="8.77734375" style="118"/>
  </cols>
  <sheetData>
    <row r="1" spans="1:9" ht="15" customHeight="1" x14ac:dyDescent="0.2">
      <c r="A1" s="547" t="s">
        <v>763</v>
      </c>
    </row>
    <row r="3" spans="1:9" ht="15" customHeight="1" x14ac:dyDescent="0.2">
      <c r="A3" s="458" t="s">
        <v>553</v>
      </c>
      <c r="B3" s="33"/>
      <c r="C3" s="33"/>
      <c r="D3" s="33"/>
      <c r="E3" s="33"/>
      <c r="F3" s="33"/>
      <c r="G3" s="33"/>
      <c r="H3" s="33"/>
      <c r="I3" s="33"/>
    </row>
    <row r="4" spans="1:9" ht="15" customHeight="1" x14ac:dyDescent="0.15">
      <c r="A4" s="95" t="s">
        <v>554</v>
      </c>
      <c r="B4" s="459"/>
      <c r="C4" s="33"/>
      <c r="D4" s="33"/>
      <c r="E4" s="33"/>
      <c r="F4" s="33"/>
      <c r="G4" s="33"/>
      <c r="H4" s="33"/>
      <c r="I4" s="35" t="s">
        <v>263</v>
      </c>
    </row>
    <row r="5" spans="1:9" ht="15" customHeight="1" x14ac:dyDescent="0.2">
      <c r="A5" s="675" t="s">
        <v>555</v>
      </c>
      <c r="B5" s="676"/>
      <c r="C5" s="677" t="s">
        <v>556</v>
      </c>
      <c r="D5" s="675"/>
      <c r="E5" s="675"/>
      <c r="F5" s="675"/>
      <c r="G5" s="675"/>
      <c r="H5" s="676"/>
      <c r="I5" s="460" t="s">
        <v>557</v>
      </c>
    </row>
    <row r="6" spans="1:9" ht="15" customHeight="1" x14ac:dyDescent="0.2">
      <c r="A6" s="461" t="s">
        <v>558</v>
      </c>
      <c r="B6" s="462" t="s">
        <v>559</v>
      </c>
      <c r="C6" s="463" t="s">
        <v>560</v>
      </c>
      <c r="D6" s="462" t="s">
        <v>561</v>
      </c>
      <c r="E6" s="462" t="s">
        <v>562</v>
      </c>
      <c r="F6" s="462" t="s">
        <v>563</v>
      </c>
      <c r="G6" s="462" t="s">
        <v>564</v>
      </c>
      <c r="H6" s="462" t="s">
        <v>38</v>
      </c>
      <c r="I6" s="464"/>
    </row>
    <row r="7" spans="1:9" ht="12" customHeight="1" x14ac:dyDescent="0.2">
      <c r="A7" s="465" t="s">
        <v>565</v>
      </c>
      <c r="B7" s="466" t="s">
        <v>566</v>
      </c>
      <c r="C7" s="467">
        <v>2</v>
      </c>
      <c r="D7" s="467">
        <v>1</v>
      </c>
      <c r="E7" s="467">
        <v>0</v>
      </c>
      <c r="F7" s="467">
        <v>0</v>
      </c>
      <c r="G7" s="467">
        <v>0</v>
      </c>
      <c r="H7" s="467">
        <v>0</v>
      </c>
      <c r="I7" s="468">
        <f t="shared" ref="I7:I70" si="0">SUM(C7:H7)</f>
        <v>3</v>
      </c>
    </row>
    <row r="8" spans="1:9" ht="12" customHeight="1" x14ac:dyDescent="0.2">
      <c r="A8" s="469" t="s">
        <v>567</v>
      </c>
      <c r="B8" s="470" t="s">
        <v>568</v>
      </c>
      <c r="C8" s="467">
        <v>1</v>
      </c>
      <c r="D8" s="467">
        <v>0</v>
      </c>
      <c r="E8" s="467">
        <v>0</v>
      </c>
      <c r="F8" s="467">
        <v>0</v>
      </c>
      <c r="G8" s="467">
        <v>0</v>
      </c>
      <c r="H8" s="467">
        <v>0</v>
      </c>
      <c r="I8" s="468">
        <f t="shared" si="0"/>
        <v>1</v>
      </c>
    </row>
    <row r="9" spans="1:9" ht="12" customHeight="1" x14ac:dyDescent="0.2">
      <c r="A9" s="469"/>
      <c r="B9" s="470" t="s">
        <v>569</v>
      </c>
      <c r="C9" s="467">
        <v>0</v>
      </c>
      <c r="D9" s="467">
        <v>0</v>
      </c>
      <c r="E9" s="467">
        <v>0</v>
      </c>
      <c r="F9" s="467">
        <v>0</v>
      </c>
      <c r="G9" s="467">
        <v>0</v>
      </c>
      <c r="H9" s="467">
        <v>0</v>
      </c>
      <c r="I9" s="468">
        <f t="shared" si="0"/>
        <v>0</v>
      </c>
    </row>
    <row r="10" spans="1:9" ht="23.25" customHeight="1" x14ac:dyDescent="0.2">
      <c r="A10" s="469"/>
      <c r="B10" s="470" t="s">
        <v>570</v>
      </c>
      <c r="C10" s="467">
        <v>0</v>
      </c>
      <c r="D10" s="467">
        <v>0</v>
      </c>
      <c r="E10" s="467">
        <v>0</v>
      </c>
      <c r="F10" s="467">
        <v>0</v>
      </c>
      <c r="G10" s="467">
        <v>0</v>
      </c>
      <c r="H10" s="467">
        <v>0</v>
      </c>
      <c r="I10" s="468">
        <f t="shared" si="0"/>
        <v>0</v>
      </c>
    </row>
    <row r="11" spans="1:9" ht="23.25" customHeight="1" x14ac:dyDescent="0.2">
      <c r="A11" s="469"/>
      <c r="B11" s="470" t="s">
        <v>571</v>
      </c>
      <c r="C11" s="467">
        <v>0</v>
      </c>
      <c r="D11" s="467">
        <v>0</v>
      </c>
      <c r="E11" s="467">
        <v>2</v>
      </c>
      <c r="F11" s="467">
        <v>0</v>
      </c>
      <c r="G11" s="467">
        <v>0</v>
      </c>
      <c r="H11" s="467">
        <v>0</v>
      </c>
      <c r="I11" s="468">
        <f t="shared" si="0"/>
        <v>2</v>
      </c>
    </row>
    <row r="12" spans="1:9" ht="12" customHeight="1" x14ac:dyDescent="0.2">
      <c r="A12" s="469" t="s">
        <v>572</v>
      </c>
      <c r="B12" s="470" t="s">
        <v>573</v>
      </c>
      <c r="C12" s="467">
        <v>0</v>
      </c>
      <c r="D12" s="467">
        <v>1</v>
      </c>
      <c r="E12" s="467">
        <v>0</v>
      </c>
      <c r="F12" s="467">
        <v>0</v>
      </c>
      <c r="G12" s="467">
        <v>0</v>
      </c>
      <c r="H12" s="467">
        <v>0</v>
      </c>
      <c r="I12" s="468">
        <f t="shared" si="0"/>
        <v>1</v>
      </c>
    </row>
    <row r="13" spans="1:9" ht="12" customHeight="1" x14ac:dyDescent="0.2">
      <c r="A13" s="469"/>
      <c r="B13" s="471" t="s">
        <v>574</v>
      </c>
      <c r="C13" s="467">
        <v>0</v>
      </c>
      <c r="D13" s="467">
        <v>0</v>
      </c>
      <c r="E13" s="467">
        <v>0</v>
      </c>
      <c r="F13" s="467">
        <v>0</v>
      </c>
      <c r="G13" s="467">
        <v>0</v>
      </c>
      <c r="H13" s="467">
        <v>0</v>
      </c>
      <c r="I13" s="468">
        <f t="shared" si="0"/>
        <v>0</v>
      </c>
    </row>
    <row r="14" spans="1:9" ht="12" customHeight="1" x14ac:dyDescent="0.2">
      <c r="A14" s="469" t="s">
        <v>575</v>
      </c>
      <c r="B14" s="470" t="s">
        <v>576</v>
      </c>
      <c r="C14" s="467">
        <v>0</v>
      </c>
      <c r="D14" s="467">
        <v>0</v>
      </c>
      <c r="E14" s="467">
        <v>0</v>
      </c>
      <c r="F14" s="467">
        <v>0</v>
      </c>
      <c r="G14" s="467">
        <v>0</v>
      </c>
      <c r="H14" s="467">
        <v>0</v>
      </c>
      <c r="I14" s="468">
        <f t="shared" si="0"/>
        <v>0</v>
      </c>
    </row>
    <row r="15" spans="1:9" ht="12" customHeight="1" x14ac:dyDescent="0.2">
      <c r="A15" s="469"/>
      <c r="B15" s="470" t="s">
        <v>577</v>
      </c>
      <c r="C15" s="467">
        <v>0</v>
      </c>
      <c r="D15" s="467">
        <v>0</v>
      </c>
      <c r="E15" s="467">
        <v>0</v>
      </c>
      <c r="F15" s="467">
        <v>0</v>
      </c>
      <c r="G15" s="467">
        <v>0</v>
      </c>
      <c r="H15" s="467">
        <v>0</v>
      </c>
      <c r="I15" s="468">
        <f t="shared" si="0"/>
        <v>0</v>
      </c>
    </row>
    <row r="16" spans="1:9" ht="23.25" customHeight="1" x14ac:dyDescent="0.2">
      <c r="A16" s="469"/>
      <c r="B16" s="470" t="s">
        <v>578</v>
      </c>
      <c r="C16" s="467">
        <v>2</v>
      </c>
      <c r="D16" s="467">
        <v>0</v>
      </c>
      <c r="E16" s="467">
        <v>0</v>
      </c>
      <c r="F16" s="467">
        <v>0</v>
      </c>
      <c r="G16" s="467">
        <v>0</v>
      </c>
      <c r="H16" s="467">
        <v>0</v>
      </c>
      <c r="I16" s="468">
        <f t="shared" si="0"/>
        <v>2</v>
      </c>
    </row>
    <row r="17" spans="1:9" ht="12" customHeight="1" x14ac:dyDescent="0.2">
      <c r="A17" s="469"/>
      <c r="B17" s="470" t="s">
        <v>579</v>
      </c>
      <c r="C17" s="467">
        <v>0</v>
      </c>
      <c r="D17" s="467">
        <v>0</v>
      </c>
      <c r="E17" s="467">
        <v>1</v>
      </c>
      <c r="F17" s="467">
        <v>0</v>
      </c>
      <c r="G17" s="467">
        <v>0</v>
      </c>
      <c r="H17" s="467">
        <v>0</v>
      </c>
      <c r="I17" s="468">
        <f t="shared" si="0"/>
        <v>1</v>
      </c>
    </row>
    <row r="18" spans="1:9" ht="12" customHeight="1" x14ac:dyDescent="0.2">
      <c r="A18" s="469"/>
      <c r="B18" s="470" t="s">
        <v>580</v>
      </c>
      <c r="C18" s="467">
        <v>0</v>
      </c>
      <c r="D18" s="467">
        <v>0</v>
      </c>
      <c r="E18" s="467">
        <v>0</v>
      </c>
      <c r="F18" s="467">
        <v>0</v>
      </c>
      <c r="G18" s="467">
        <v>0</v>
      </c>
      <c r="H18" s="467">
        <v>0</v>
      </c>
      <c r="I18" s="468">
        <f t="shared" si="0"/>
        <v>0</v>
      </c>
    </row>
    <row r="19" spans="1:9" ht="12" customHeight="1" x14ac:dyDescent="0.2">
      <c r="A19" s="469"/>
      <c r="B19" s="470" t="s">
        <v>581</v>
      </c>
      <c r="C19" s="467">
        <v>5</v>
      </c>
      <c r="D19" s="467">
        <v>0</v>
      </c>
      <c r="E19" s="467">
        <v>3</v>
      </c>
      <c r="F19" s="467">
        <v>0</v>
      </c>
      <c r="G19" s="467">
        <v>0</v>
      </c>
      <c r="H19" s="467">
        <v>0</v>
      </c>
      <c r="I19" s="468">
        <f t="shared" si="0"/>
        <v>8</v>
      </c>
    </row>
    <row r="20" spans="1:9" ht="12" customHeight="1" x14ac:dyDescent="0.2">
      <c r="A20" s="469" t="s">
        <v>582</v>
      </c>
      <c r="B20" s="470" t="s">
        <v>583</v>
      </c>
      <c r="C20" s="467">
        <v>0</v>
      </c>
      <c r="D20" s="467">
        <v>0</v>
      </c>
      <c r="E20" s="467">
        <v>0</v>
      </c>
      <c r="F20" s="467">
        <v>0</v>
      </c>
      <c r="G20" s="467">
        <v>0</v>
      </c>
      <c r="H20" s="467">
        <v>0</v>
      </c>
      <c r="I20" s="468">
        <f t="shared" si="0"/>
        <v>0</v>
      </c>
    </row>
    <row r="21" spans="1:9" ht="12" customHeight="1" x14ac:dyDescent="0.2">
      <c r="A21" s="469"/>
      <c r="B21" s="470" t="s">
        <v>584</v>
      </c>
      <c r="C21" s="467">
        <v>1</v>
      </c>
      <c r="D21" s="467">
        <v>0</v>
      </c>
      <c r="E21" s="467">
        <v>0</v>
      </c>
      <c r="F21" s="467">
        <v>0</v>
      </c>
      <c r="G21" s="467">
        <v>0</v>
      </c>
      <c r="H21" s="467">
        <v>0</v>
      </c>
      <c r="I21" s="468">
        <f t="shared" si="0"/>
        <v>1</v>
      </c>
    </row>
    <row r="22" spans="1:9" ht="12" customHeight="1" x14ac:dyDescent="0.2">
      <c r="A22" s="469"/>
      <c r="B22" s="470" t="s">
        <v>585</v>
      </c>
      <c r="C22" s="467">
        <v>1</v>
      </c>
      <c r="D22" s="467">
        <v>0</v>
      </c>
      <c r="E22" s="467">
        <v>0</v>
      </c>
      <c r="F22" s="467">
        <v>0</v>
      </c>
      <c r="G22" s="467">
        <v>0</v>
      </c>
      <c r="H22" s="467">
        <v>0</v>
      </c>
      <c r="I22" s="468">
        <f t="shared" si="0"/>
        <v>1</v>
      </c>
    </row>
    <row r="23" spans="1:9" ht="12" customHeight="1" x14ac:dyDescent="0.2">
      <c r="A23" s="469"/>
      <c r="B23" s="470" t="s">
        <v>586</v>
      </c>
      <c r="C23" s="467">
        <v>1</v>
      </c>
      <c r="D23" s="467">
        <v>0</v>
      </c>
      <c r="E23" s="467">
        <v>0</v>
      </c>
      <c r="F23" s="467">
        <v>0</v>
      </c>
      <c r="G23" s="467">
        <v>0</v>
      </c>
      <c r="H23" s="467">
        <v>0</v>
      </c>
      <c r="I23" s="468">
        <f t="shared" si="0"/>
        <v>1</v>
      </c>
    </row>
    <row r="24" spans="1:9" ht="12" customHeight="1" x14ac:dyDescent="0.2">
      <c r="A24" s="469"/>
      <c r="B24" s="470" t="s">
        <v>587</v>
      </c>
      <c r="C24" s="467">
        <v>0</v>
      </c>
      <c r="D24" s="467">
        <v>0</v>
      </c>
      <c r="E24" s="467">
        <v>0</v>
      </c>
      <c r="F24" s="467">
        <v>0</v>
      </c>
      <c r="G24" s="467">
        <v>0</v>
      </c>
      <c r="H24" s="467">
        <v>0</v>
      </c>
      <c r="I24" s="468">
        <f t="shared" si="0"/>
        <v>0</v>
      </c>
    </row>
    <row r="25" spans="1:9" ht="12" customHeight="1" x14ac:dyDescent="0.2">
      <c r="A25" s="469"/>
      <c r="B25" s="470" t="s">
        <v>588</v>
      </c>
      <c r="C25" s="467">
        <v>0</v>
      </c>
      <c r="D25" s="467">
        <v>0</v>
      </c>
      <c r="E25" s="467">
        <v>0</v>
      </c>
      <c r="F25" s="467">
        <v>0</v>
      </c>
      <c r="G25" s="467">
        <v>0</v>
      </c>
      <c r="H25" s="467">
        <v>0</v>
      </c>
      <c r="I25" s="468">
        <f t="shared" si="0"/>
        <v>0</v>
      </c>
    </row>
    <row r="26" spans="1:9" ht="12" customHeight="1" x14ac:dyDescent="0.2">
      <c r="A26" s="469"/>
      <c r="B26" s="470" t="s">
        <v>589</v>
      </c>
      <c r="C26" s="467">
        <v>6</v>
      </c>
      <c r="D26" s="467">
        <v>0</v>
      </c>
      <c r="E26" s="467">
        <v>2</v>
      </c>
      <c r="F26" s="467">
        <v>0</v>
      </c>
      <c r="G26" s="467">
        <v>0</v>
      </c>
      <c r="H26" s="467">
        <v>0</v>
      </c>
      <c r="I26" s="468">
        <f t="shared" si="0"/>
        <v>8</v>
      </c>
    </row>
    <row r="27" spans="1:9" ht="12" customHeight="1" x14ac:dyDescent="0.2">
      <c r="A27" s="469" t="s">
        <v>590</v>
      </c>
      <c r="B27" s="470" t="s">
        <v>591</v>
      </c>
      <c r="C27" s="467">
        <v>8</v>
      </c>
      <c r="D27" s="467">
        <v>0</v>
      </c>
      <c r="E27" s="467">
        <v>0</v>
      </c>
      <c r="F27" s="467">
        <v>0</v>
      </c>
      <c r="G27" s="467">
        <v>0</v>
      </c>
      <c r="H27" s="467">
        <v>0</v>
      </c>
      <c r="I27" s="468">
        <f t="shared" si="0"/>
        <v>8</v>
      </c>
    </row>
    <row r="28" spans="1:9" ht="12" customHeight="1" x14ac:dyDescent="0.2">
      <c r="A28" s="469"/>
      <c r="B28" s="470" t="s">
        <v>592</v>
      </c>
      <c r="C28" s="467">
        <v>8</v>
      </c>
      <c r="D28" s="467">
        <v>1</v>
      </c>
      <c r="E28" s="467">
        <v>0</v>
      </c>
      <c r="F28" s="467">
        <v>0</v>
      </c>
      <c r="G28" s="467">
        <v>0</v>
      </c>
      <c r="H28" s="467">
        <v>0</v>
      </c>
      <c r="I28" s="468">
        <f t="shared" si="0"/>
        <v>9</v>
      </c>
    </row>
    <row r="29" spans="1:9" ht="12" customHeight="1" x14ac:dyDescent="0.2">
      <c r="A29" s="469"/>
      <c r="B29" s="470" t="s">
        <v>593</v>
      </c>
      <c r="C29" s="467">
        <v>3</v>
      </c>
      <c r="D29" s="467">
        <v>0</v>
      </c>
      <c r="E29" s="467">
        <v>1</v>
      </c>
      <c r="F29" s="467">
        <v>0</v>
      </c>
      <c r="G29" s="467">
        <v>0</v>
      </c>
      <c r="H29" s="467">
        <v>0</v>
      </c>
      <c r="I29" s="468">
        <f t="shared" si="0"/>
        <v>4</v>
      </c>
    </row>
    <row r="30" spans="1:9" ht="12" customHeight="1" x14ac:dyDescent="0.2">
      <c r="A30" s="469"/>
      <c r="B30" s="470" t="s">
        <v>594</v>
      </c>
      <c r="C30" s="467">
        <v>1</v>
      </c>
      <c r="D30" s="467">
        <v>0</v>
      </c>
      <c r="E30" s="467">
        <v>0</v>
      </c>
      <c r="F30" s="467">
        <v>0</v>
      </c>
      <c r="G30" s="467">
        <v>0</v>
      </c>
      <c r="H30" s="467">
        <v>0</v>
      </c>
      <c r="I30" s="468">
        <f t="shared" si="0"/>
        <v>1</v>
      </c>
    </row>
    <row r="31" spans="1:9" ht="12" customHeight="1" x14ac:dyDescent="0.2">
      <c r="A31" s="472"/>
      <c r="B31" s="470" t="s">
        <v>595</v>
      </c>
      <c r="C31" s="467">
        <v>0</v>
      </c>
      <c r="D31" s="467">
        <v>0</v>
      </c>
      <c r="E31" s="467">
        <v>0</v>
      </c>
      <c r="F31" s="467">
        <v>0</v>
      </c>
      <c r="G31" s="467">
        <v>0</v>
      </c>
      <c r="H31" s="467">
        <v>0</v>
      </c>
      <c r="I31" s="468">
        <f t="shared" si="0"/>
        <v>0</v>
      </c>
    </row>
    <row r="32" spans="1:9" ht="12" customHeight="1" x14ac:dyDescent="0.2">
      <c r="A32" s="469" t="s">
        <v>596</v>
      </c>
      <c r="B32" s="470" t="s">
        <v>597</v>
      </c>
      <c r="C32" s="467">
        <v>0</v>
      </c>
      <c r="D32" s="467">
        <v>0</v>
      </c>
      <c r="E32" s="467">
        <v>2</v>
      </c>
      <c r="F32" s="467">
        <v>0</v>
      </c>
      <c r="G32" s="467">
        <v>0</v>
      </c>
      <c r="H32" s="467">
        <v>0</v>
      </c>
      <c r="I32" s="468">
        <f t="shared" si="0"/>
        <v>2</v>
      </c>
    </row>
    <row r="33" spans="1:9" ht="12" customHeight="1" x14ac:dyDescent="0.2">
      <c r="A33" s="469"/>
      <c r="B33" s="470" t="s">
        <v>598</v>
      </c>
      <c r="C33" s="467">
        <v>6</v>
      </c>
      <c r="D33" s="467">
        <v>0</v>
      </c>
      <c r="E33" s="467">
        <v>5</v>
      </c>
      <c r="F33" s="467">
        <v>0</v>
      </c>
      <c r="G33" s="467">
        <v>0</v>
      </c>
      <c r="H33" s="467">
        <v>0</v>
      </c>
      <c r="I33" s="468">
        <f t="shared" si="0"/>
        <v>11</v>
      </c>
    </row>
    <row r="34" spans="1:9" ht="12" customHeight="1" x14ac:dyDescent="0.2">
      <c r="A34" s="469"/>
      <c r="B34" s="470" t="s">
        <v>599</v>
      </c>
      <c r="C34" s="467">
        <v>1</v>
      </c>
      <c r="D34" s="467">
        <v>0</v>
      </c>
      <c r="E34" s="467">
        <v>0</v>
      </c>
      <c r="F34" s="467">
        <v>0</v>
      </c>
      <c r="G34" s="467">
        <v>0</v>
      </c>
      <c r="H34" s="467">
        <v>0</v>
      </c>
      <c r="I34" s="468">
        <f t="shared" si="0"/>
        <v>1</v>
      </c>
    </row>
    <row r="35" spans="1:9" ht="12" customHeight="1" x14ac:dyDescent="0.2">
      <c r="A35" s="469" t="s">
        <v>600</v>
      </c>
      <c r="B35" s="470" t="s">
        <v>601</v>
      </c>
      <c r="C35" s="467">
        <v>0</v>
      </c>
      <c r="D35" s="467">
        <v>0</v>
      </c>
      <c r="E35" s="467">
        <v>0</v>
      </c>
      <c r="F35" s="467">
        <v>0</v>
      </c>
      <c r="G35" s="467">
        <v>0</v>
      </c>
      <c r="H35" s="467">
        <v>0</v>
      </c>
      <c r="I35" s="468">
        <f t="shared" si="0"/>
        <v>0</v>
      </c>
    </row>
    <row r="36" spans="1:9" ht="12" customHeight="1" x14ac:dyDescent="0.2">
      <c r="A36" s="469"/>
      <c r="B36" s="470" t="s">
        <v>602</v>
      </c>
      <c r="C36" s="467">
        <v>0</v>
      </c>
      <c r="D36" s="467">
        <v>0</v>
      </c>
      <c r="E36" s="467">
        <v>1</v>
      </c>
      <c r="F36" s="467">
        <v>0</v>
      </c>
      <c r="G36" s="467">
        <v>0</v>
      </c>
      <c r="H36" s="467">
        <v>0</v>
      </c>
      <c r="I36" s="468">
        <f t="shared" si="0"/>
        <v>1</v>
      </c>
    </row>
    <row r="37" spans="1:9" ht="12" customHeight="1" x14ac:dyDescent="0.2">
      <c r="A37" s="469"/>
      <c r="B37" s="470" t="s">
        <v>603</v>
      </c>
      <c r="C37" s="467">
        <v>1</v>
      </c>
      <c r="D37" s="467">
        <v>0</v>
      </c>
      <c r="E37" s="467">
        <v>3</v>
      </c>
      <c r="F37" s="467">
        <v>0</v>
      </c>
      <c r="G37" s="467">
        <v>0</v>
      </c>
      <c r="H37" s="467">
        <v>0</v>
      </c>
      <c r="I37" s="468">
        <f t="shared" si="0"/>
        <v>4</v>
      </c>
    </row>
    <row r="38" spans="1:9" ht="12" customHeight="1" x14ac:dyDescent="0.2">
      <c r="A38" s="469" t="s">
        <v>604</v>
      </c>
      <c r="B38" s="471" t="s">
        <v>605</v>
      </c>
      <c r="C38" s="467">
        <v>4</v>
      </c>
      <c r="D38" s="467">
        <v>0</v>
      </c>
      <c r="E38" s="467">
        <v>0</v>
      </c>
      <c r="F38" s="467">
        <v>0</v>
      </c>
      <c r="G38" s="467">
        <v>0</v>
      </c>
      <c r="H38" s="467">
        <v>0</v>
      </c>
      <c r="I38" s="468">
        <f t="shared" si="0"/>
        <v>4</v>
      </c>
    </row>
    <row r="39" spans="1:9" ht="12" customHeight="1" x14ac:dyDescent="0.2">
      <c r="B39" s="470" t="s">
        <v>606</v>
      </c>
      <c r="C39" s="467">
        <v>4</v>
      </c>
      <c r="D39" s="467">
        <v>1</v>
      </c>
      <c r="E39" s="467">
        <v>0</v>
      </c>
      <c r="F39" s="467">
        <v>0</v>
      </c>
      <c r="G39" s="467">
        <v>0</v>
      </c>
      <c r="H39" s="467">
        <v>0</v>
      </c>
      <c r="I39" s="468">
        <f t="shared" si="0"/>
        <v>5</v>
      </c>
    </row>
    <row r="40" spans="1:9" ht="12" customHeight="1" x14ac:dyDescent="0.2">
      <c r="A40" s="469"/>
      <c r="B40" s="470" t="s">
        <v>607</v>
      </c>
      <c r="C40" s="467">
        <v>2</v>
      </c>
      <c r="D40" s="467">
        <v>0</v>
      </c>
      <c r="E40" s="467">
        <v>0</v>
      </c>
      <c r="F40" s="467">
        <v>0</v>
      </c>
      <c r="G40" s="467">
        <v>0</v>
      </c>
      <c r="H40" s="467">
        <v>0</v>
      </c>
      <c r="I40" s="468">
        <f t="shared" si="0"/>
        <v>2</v>
      </c>
    </row>
    <row r="41" spans="1:9" ht="12" customHeight="1" x14ac:dyDescent="0.2">
      <c r="A41" s="472"/>
      <c r="B41" s="470" t="s">
        <v>608</v>
      </c>
      <c r="C41" s="467">
        <v>0</v>
      </c>
      <c r="D41" s="467">
        <v>0</v>
      </c>
      <c r="E41" s="467">
        <v>0</v>
      </c>
      <c r="F41" s="467">
        <v>0</v>
      </c>
      <c r="G41" s="467">
        <v>0</v>
      </c>
      <c r="H41" s="467">
        <v>0</v>
      </c>
      <c r="I41" s="468">
        <f t="shared" si="0"/>
        <v>0</v>
      </c>
    </row>
    <row r="42" spans="1:9" ht="12" customHeight="1" x14ac:dyDescent="0.2">
      <c r="A42" s="472"/>
      <c r="B42" s="470" t="s">
        <v>609</v>
      </c>
      <c r="C42" s="467">
        <v>2</v>
      </c>
      <c r="D42" s="467">
        <v>2</v>
      </c>
      <c r="E42" s="467">
        <v>1</v>
      </c>
      <c r="F42" s="467">
        <v>0</v>
      </c>
      <c r="G42" s="467">
        <v>0</v>
      </c>
      <c r="H42" s="467">
        <v>0</v>
      </c>
      <c r="I42" s="468">
        <f t="shared" si="0"/>
        <v>5</v>
      </c>
    </row>
    <row r="43" spans="1:9" ht="12" customHeight="1" x14ac:dyDescent="0.2">
      <c r="A43" s="469" t="s">
        <v>610</v>
      </c>
      <c r="B43" s="470" t="s">
        <v>611</v>
      </c>
      <c r="C43" s="467">
        <v>0</v>
      </c>
      <c r="D43" s="467">
        <v>0</v>
      </c>
      <c r="E43" s="467">
        <v>0</v>
      </c>
      <c r="F43" s="467">
        <v>0</v>
      </c>
      <c r="G43" s="467">
        <v>0</v>
      </c>
      <c r="H43" s="467">
        <v>0</v>
      </c>
      <c r="I43" s="468">
        <f t="shared" si="0"/>
        <v>0</v>
      </c>
    </row>
    <row r="44" spans="1:9" ht="12" customHeight="1" x14ac:dyDescent="0.2">
      <c r="A44" s="469"/>
      <c r="B44" s="470" t="s">
        <v>612</v>
      </c>
      <c r="C44" s="467">
        <v>6</v>
      </c>
      <c r="D44" s="467">
        <v>0</v>
      </c>
      <c r="E44" s="467">
        <v>1</v>
      </c>
      <c r="F44" s="467">
        <v>0</v>
      </c>
      <c r="G44" s="467">
        <v>0</v>
      </c>
      <c r="H44" s="467">
        <v>0</v>
      </c>
      <c r="I44" s="468">
        <f t="shared" si="0"/>
        <v>7</v>
      </c>
    </row>
    <row r="45" spans="1:9" ht="12" customHeight="1" x14ac:dyDescent="0.2">
      <c r="A45" s="469"/>
      <c r="B45" s="470" t="s">
        <v>613</v>
      </c>
      <c r="C45" s="467">
        <v>3</v>
      </c>
      <c r="D45" s="467">
        <v>0</v>
      </c>
      <c r="E45" s="467">
        <v>1</v>
      </c>
      <c r="F45" s="467">
        <v>0</v>
      </c>
      <c r="G45" s="467">
        <v>0</v>
      </c>
      <c r="H45" s="467">
        <v>0</v>
      </c>
      <c r="I45" s="468">
        <f t="shared" si="0"/>
        <v>4</v>
      </c>
    </row>
    <row r="46" spans="1:9" ht="12" customHeight="1" x14ac:dyDescent="0.2">
      <c r="A46" s="469"/>
      <c r="B46" s="470" t="s">
        <v>614</v>
      </c>
      <c r="C46" s="467">
        <v>2</v>
      </c>
      <c r="D46" s="467">
        <v>0</v>
      </c>
      <c r="E46" s="467">
        <v>0</v>
      </c>
      <c r="F46" s="467">
        <v>0</v>
      </c>
      <c r="G46" s="467">
        <v>0</v>
      </c>
      <c r="H46" s="467">
        <v>0</v>
      </c>
      <c r="I46" s="468">
        <f t="shared" si="0"/>
        <v>2</v>
      </c>
    </row>
    <row r="47" spans="1:9" ht="12" customHeight="1" x14ac:dyDescent="0.2">
      <c r="A47" s="472"/>
      <c r="B47" s="470" t="s">
        <v>615</v>
      </c>
      <c r="C47" s="467">
        <v>0</v>
      </c>
      <c r="D47" s="467">
        <v>0</v>
      </c>
      <c r="E47" s="467">
        <v>0</v>
      </c>
      <c r="F47" s="467">
        <v>0</v>
      </c>
      <c r="G47" s="467">
        <v>0</v>
      </c>
      <c r="H47" s="467">
        <v>0</v>
      </c>
      <c r="I47" s="468">
        <f t="shared" si="0"/>
        <v>0</v>
      </c>
    </row>
    <row r="48" spans="1:9" ht="12" customHeight="1" x14ac:dyDescent="0.2">
      <c r="A48" s="469"/>
      <c r="B48" s="470" t="s">
        <v>616</v>
      </c>
      <c r="C48" s="467">
        <v>0</v>
      </c>
      <c r="D48" s="467">
        <v>0</v>
      </c>
      <c r="E48" s="467">
        <v>0</v>
      </c>
      <c r="F48" s="467">
        <v>0</v>
      </c>
      <c r="G48" s="467">
        <v>0</v>
      </c>
      <c r="H48" s="467">
        <v>0</v>
      </c>
      <c r="I48" s="468">
        <f t="shared" si="0"/>
        <v>0</v>
      </c>
    </row>
    <row r="49" spans="1:9" ht="12" customHeight="1" x14ac:dyDescent="0.2">
      <c r="B49" s="470" t="s">
        <v>617</v>
      </c>
      <c r="C49" s="467">
        <v>0</v>
      </c>
      <c r="D49" s="467">
        <v>0</v>
      </c>
      <c r="E49" s="467">
        <v>0</v>
      </c>
      <c r="F49" s="467">
        <v>0</v>
      </c>
      <c r="G49" s="467">
        <v>0</v>
      </c>
      <c r="H49" s="467">
        <v>0</v>
      </c>
      <c r="I49" s="468">
        <f t="shared" si="0"/>
        <v>0</v>
      </c>
    </row>
    <row r="50" spans="1:9" ht="12" customHeight="1" x14ac:dyDescent="0.2">
      <c r="A50" s="469" t="s">
        <v>618</v>
      </c>
      <c r="B50" s="470" t="s">
        <v>619</v>
      </c>
      <c r="C50" s="467">
        <v>0</v>
      </c>
      <c r="D50" s="467">
        <v>0</v>
      </c>
      <c r="E50" s="467">
        <v>0</v>
      </c>
      <c r="F50" s="467">
        <v>0</v>
      </c>
      <c r="G50" s="467">
        <v>0</v>
      </c>
      <c r="H50" s="467">
        <v>0</v>
      </c>
      <c r="I50" s="468">
        <f t="shared" si="0"/>
        <v>0</v>
      </c>
    </row>
    <row r="51" spans="1:9" ht="12" customHeight="1" x14ac:dyDescent="0.2">
      <c r="A51" s="469"/>
      <c r="B51" s="470" t="s">
        <v>620</v>
      </c>
      <c r="C51" s="467">
        <v>0</v>
      </c>
      <c r="D51" s="467">
        <v>0</v>
      </c>
      <c r="E51" s="467">
        <v>0</v>
      </c>
      <c r="F51" s="467">
        <v>0</v>
      </c>
      <c r="G51" s="467">
        <v>0</v>
      </c>
      <c r="H51" s="467">
        <v>0</v>
      </c>
      <c r="I51" s="468">
        <f t="shared" si="0"/>
        <v>0</v>
      </c>
    </row>
    <row r="52" spans="1:9" ht="12" customHeight="1" x14ac:dyDescent="0.2">
      <c r="A52" s="469"/>
      <c r="B52" s="470" t="s">
        <v>621</v>
      </c>
      <c r="C52" s="467">
        <v>0</v>
      </c>
      <c r="D52" s="467">
        <v>0</v>
      </c>
      <c r="E52" s="467">
        <v>0</v>
      </c>
      <c r="F52" s="467">
        <v>0</v>
      </c>
      <c r="G52" s="467">
        <v>0</v>
      </c>
      <c r="H52" s="467">
        <v>0</v>
      </c>
      <c r="I52" s="468">
        <f t="shared" si="0"/>
        <v>0</v>
      </c>
    </row>
    <row r="53" spans="1:9" ht="12" customHeight="1" x14ac:dyDescent="0.2">
      <c r="A53" s="469"/>
      <c r="B53" s="470" t="s">
        <v>622</v>
      </c>
      <c r="C53" s="467">
        <v>3</v>
      </c>
      <c r="D53" s="467">
        <v>1</v>
      </c>
      <c r="E53" s="467">
        <v>0</v>
      </c>
      <c r="F53" s="467">
        <v>0</v>
      </c>
      <c r="G53" s="467">
        <v>0</v>
      </c>
      <c r="H53" s="467">
        <v>0</v>
      </c>
      <c r="I53" s="468">
        <f t="shared" si="0"/>
        <v>4</v>
      </c>
    </row>
    <row r="54" spans="1:9" ht="12" customHeight="1" x14ac:dyDescent="0.2">
      <c r="A54" s="469"/>
      <c r="B54" s="470" t="s">
        <v>623</v>
      </c>
      <c r="C54" s="467">
        <v>2</v>
      </c>
      <c r="D54" s="467">
        <v>0</v>
      </c>
      <c r="E54" s="467">
        <v>0</v>
      </c>
      <c r="F54" s="467">
        <v>0</v>
      </c>
      <c r="G54" s="467">
        <v>0</v>
      </c>
      <c r="H54" s="467">
        <v>0</v>
      </c>
      <c r="I54" s="468">
        <f t="shared" si="0"/>
        <v>2</v>
      </c>
    </row>
    <row r="55" spans="1:9" ht="12" customHeight="1" x14ac:dyDescent="0.2">
      <c r="A55" s="469" t="s">
        <v>624</v>
      </c>
      <c r="B55" s="470" t="s">
        <v>625</v>
      </c>
      <c r="C55" s="467">
        <v>0</v>
      </c>
      <c r="D55" s="467">
        <v>1</v>
      </c>
      <c r="E55" s="467">
        <v>0</v>
      </c>
      <c r="F55" s="467">
        <v>0</v>
      </c>
      <c r="G55" s="467">
        <v>0</v>
      </c>
      <c r="H55" s="467">
        <v>0</v>
      </c>
      <c r="I55" s="468">
        <f t="shared" si="0"/>
        <v>1</v>
      </c>
    </row>
    <row r="56" spans="1:9" ht="12" customHeight="1" x14ac:dyDescent="0.2">
      <c r="A56" s="469"/>
      <c r="B56" s="470" t="s">
        <v>626</v>
      </c>
      <c r="C56" s="467">
        <v>1</v>
      </c>
      <c r="D56" s="467">
        <v>0</v>
      </c>
      <c r="E56" s="467">
        <v>0</v>
      </c>
      <c r="F56" s="467">
        <v>0</v>
      </c>
      <c r="G56" s="467">
        <v>0</v>
      </c>
      <c r="H56" s="467">
        <v>0</v>
      </c>
      <c r="I56" s="468">
        <f t="shared" si="0"/>
        <v>1</v>
      </c>
    </row>
    <row r="57" spans="1:9" ht="12" customHeight="1" x14ac:dyDescent="0.2">
      <c r="A57" s="469"/>
      <c r="B57" s="470" t="s">
        <v>627</v>
      </c>
      <c r="C57" s="467">
        <v>1</v>
      </c>
      <c r="D57" s="467">
        <v>0</v>
      </c>
      <c r="E57" s="467">
        <v>0</v>
      </c>
      <c r="F57" s="467">
        <v>0</v>
      </c>
      <c r="G57" s="467">
        <v>0</v>
      </c>
      <c r="H57" s="467">
        <v>0</v>
      </c>
      <c r="I57" s="468">
        <f t="shared" si="0"/>
        <v>1</v>
      </c>
    </row>
    <row r="58" spans="1:9" ht="12" customHeight="1" x14ac:dyDescent="0.2">
      <c r="A58" s="469"/>
      <c r="B58" s="470" t="s">
        <v>628</v>
      </c>
      <c r="C58" s="467">
        <v>0</v>
      </c>
      <c r="D58" s="467">
        <v>0</v>
      </c>
      <c r="E58" s="467">
        <v>0</v>
      </c>
      <c r="F58" s="467">
        <v>0</v>
      </c>
      <c r="G58" s="467">
        <v>0</v>
      </c>
      <c r="H58" s="467">
        <v>0</v>
      </c>
      <c r="I58" s="468">
        <f t="shared" si="0"/>
        <v>0</v>
      </c>
    </row>
    <row r="59" spans="1:9" ht="12" customHeight="1" x14ac:dyDescent="0.2">
      <c r="A59" s="469"/>
      <c r="B59" s="470" t="s">
        <v>629</v>
      </c>
      <c r="C59" s="467">
        <v>2</v>
      </c>
      <c r="D59" s="467">
        <v>0</v>
      </c>
      <c r="E59" s="467">
        <v>1</v>
      </c>
      <c r="F59" s="467">
        <v>0</v>
      </c>
      <c r="G59" s="467">
        <v>0</v>
      </c>
      <c r="H59" s="467">
        <v>0</v>
      </c>
      <c r="I59" s="468">
        <f t="shared" si="0"/>
        <v>3</v>
      </c>
    </row>
    <row r="60" spans="1:9" ht="12" customHeight="1" x14ac:dyDescent="0.2">
      <c r="A60" s="469"/>
      <c r="B60" s="470" t="s">
        <v>630</v>
      </c>
      <c r="C60" s="467">
        <v>0</v>
      </c>
      <c r="D60" s="467">
        <v>0</v>
      </c>
      <c r="E60" s="467">
        <v>0</v>
      </c>
      <c r="F60" s="467">
        <v>0</v>
      </c>
      <c r="G60" s="467">
        <v>0</v>
      </c>
      <c r="H60" s="467">
        <v>0</v>
      </c>
      <c r="I60" s="468">
        <f t="shared" si="0"/>
        <v>0</v>
      </c>
    </row>
    <row r="61" spans="1:9" ht="12" customHeight="1" x14ac:dyDescent="0.2">
      <c r="A61" s="473"/>
      <c r="B61" s="474" t="s">
        <v>631</v>
      </c>
      <c r="C61" s="475">
        <v>2</v>
      </c>
      <c r="D61" s="476">
        <v>0</v>
      </c>
      <c r="E61" s="476">
        <v>0</v>
      </c>
      <c r="F61" s="476">
        <v>0</v>
      </c>
      <c r="G61" s="476">
        <v>0</v>
      </c>
      <c r="H61" s="476">
        <v>0</v>
      </c>
      <c r="I61" s="477">
        <f t="shared" si="0"/>
        <v>2</v>
      </c>
    </row>
    <row r="62" spans="1:9" ht="12" customHeight="1" x14ac:dyDescent="0.2">
      <c r="A62" s="469" t="s">
        <v>632</v>
      </c>
      <c r="B62" s="470" t="s">
        <v>633</v>
      </c>
      <c r="C62" s="467">
        <v>4</v>
      </c>
      <c r="D62" s="478">
        <v>2</v>
      </c>
      <c r="E62" s="478">
        <v>0</v>
      </c>
      <c r="F62" s="467">
        <v>0</v>
      </c>
      <c r="G62" s="467">
        <v>0</v>
      </c>
      <c r="H62" s="478">
        <v>0</v>
      </c>
      <c r="I62" s="479">
        <f t="shared" si="0"/>
        <v>6</v>
      </c>
    </row>
    <row r="63" spans="1:9" ht="12" customHeight="1" x14ac:dyDescent="0.2">
      <c r="A63" s="469"/>
      <c r="B63" s="470" t="s">
        <v>634</v>
      </c>
      <c r="C63" s="467">
        <v>1</v>
      </c>
      <c r="D63" s="467">
        <v>0</v>
      </c>
      <c r="E63" s="467">
        <v>0</v>
      </c>
      <c r="F63" s="467">
        <v>0</v>
      </c>
      <c r="G63" s="467">
        <v>0</v>
      </c>
      <c r="H63" s="467">
        <v>0</v>
      </c>
      <c r="I63" s="468">
        <f t="shared" si="0"/>
        <v>1</v>
      </c>
    </row>
    <row r="64" spans="1:9" ht="12" customHeight="1" x14ac:dyDescent="0.2">
      <c r="A64" s="469"/>
      <c r="B64" s="470" t="s">
        <v>635</v>
      </c>
      <c r="C64" s="467">
        <v>12</v>
      </c>
      <c r="D64" s="467">
        <v>3</v>
      </c>
      <c r="E64" s="467">
        <v>0</v>
      </c>
      <c r="F64" s="467">
        <v>0</v>
      </c>
      <c r="G64" s="467">
        <v>0</v>
      </c>
      <c r="H64" s="467">
        <v>0</v>
      </c>
      <c r="I64" s="468">
        <f t="shared" si="0"/>
        <v>15</v>
      </c>
    </row>
    <row r="65" spans="1:9" ht="12" customHeight="1" x14ac:dyDescent="0.2">
      <c r="A65" s="469"/>
      <c r="B65" s="470" t="s">
        <v>636</v>
      </c>
      <c r="C65" s="467">
        <v>0</v>
      </c>
      <c r="D65" s="467">
        <v>0</v>
      </c>
      <c r="E65" s="467">
        <v>0</v>
      </c>
      <c r="F65" s="467">
        <v>0</v>
      </c>
      <c r="G65" s="467">
        <v>0</v>
      </c>
      <c r="H65" s="467">
        <v>0</v>
      </c>
      <c r="I65" s="468">
        <f t="shared" si="0"/>
        <v>0</v>
      </c>
    </row>
    <row r="66" spans="1:9" ht="12" customHeight="1" x14ac:dyDescent="0.2">
      <c r="A66" s="469"/>
      <c r="B66" s="470" t="s">
        <v>637</v>
      </c>
      <c r="C66" s="480">
        <v>0</v>
      </c>
      <c r="D66" s="467">
        <v>1</v>
      </c>
      <c r="E66" s="467">
        <v>0</v>
      </c>
      <c r="F66" s="467">
        <v>0</v>
      </c>
      <c r="G66" s="467">
        <v>0</v>
      </c>
      <c r="H66" s="467">
        <v>0</v>
      </c>
      <c r="I66" s="468">
        <f t="shared" si="0"/>
        <v>1</v>
      </c>
    </row>
    <row r="67" spans="1:9" ht="12" customHeight="1" x14ac:dyDescent="0.2">
      <c r="A67" s="469" t="s">
        <v>638</v>
      </c>
      <c r="B67" s="470"/>
      <c r="C67" s="467">
        <v>2</v>
      </c>
      <c r="D67" s="467">
        <v>1</v>
      </c>
      <c r="E67" s="467">
        <v>11</v>
      </c>
      <c r="F67" s="467">
        <v>0</v>
      </c>
      <c r="G67" s="467">
        <v>0</v>
      </c>
      <c r="H67" s="467">
        <v>0</v>
      </c>
      <c r="I67" s="468">
        <f t="shared" si="0"/>
        <v>14</v>
      </c>
    </row>
    <row r="68" spans="1:9" ht="12" customHeight="1" x14ac:dyDescent="0.2">
      <c r="A68" s="469" t="s">
        <v>639</v>
      </c>
      <c r="B68" s="470" t="s">
        <v>640</v>
      </c>
      <c r="C68" s="467">
        <v>0</v>
      </c>
      <c r="D68" s="467">
        <v>0</v>
      </c>
      <c r="E68" s="467">
        <v>0</v>
      </c>
      <c r="F68" s="467">
        <v>0</v>
      </c>
      <c r="G68" s="467">
        <v>0</v>
      </c>
      <c r="H68" s="467">
        <v>0</v>
      </c>
      <c r="I68" s="468">
        <f t="shared" si="0"/>
        <v>0</v>
      </c>
    </row>
    <row r="69" spans="1:9" ht="12" customHeight="1" x14ac:dyDescent="0.2">
      <c r="A69" s="469"/>
      <c r="B69" s="470" t="s">
        <v>641</v>
      </c>
      <c r="C69" s="467">
        <v>1</v>
      </c>
      <c r="D69" s="467">
        <v>0</v>
      </c>
      <c r="E69" s="467">
        <v>0</v>
      </c>
      <c r="F69" s="467">
        <v>0</v>
      </c>
      <c r="G69" s="467">
        <v>0</v>
      </c>
      <c r="H69" s="467">
        <v>0</v>
      </c>
      <c r="I69" s="468">
        <f t="shared" si="0"/>
        <v>1</v>
      </c>
    </row>
    <row r="70" spans="1:9" ht="12" customHeight="1" x14ac:dyDescent="0.2">
      <c r="A70" s="469"/>
      <c r="B70" s="470" t="s">
        <v>642</v>
      </c>
      <c r="C70" s="467">
        <v>0</v>
      </c>
      <c r="D70" s="467">
        <v>1</v>
      </c>
      <c r="E70" s="467">
        <v>0</v>
      </c>
      <c r="F70" s="467">
        <v>0</v>
      </c>
      <c r="G70" s="467">
        <v>0</v>
      </c>
      <c r="H70" s="467">
        <v>0</v>
      </c>
      <c r="I70" s="468">
        <f t="shared" si="0"/>
        <v>1</v>
      </c>
    </row>
    <row r="71" spans="1:9" ht="12" customHeight="1" x14ac:dyDescent="0.2">
      <c r="A71" s="469"/>
      <c r="B71" s="470" t="s">
        <v>643</v>
      </c>
      <c r="C71" s="467">
        <v>1</v>
      </c>
      <c r="D71" s="467">
        <v>0</v>
      </c>
      <c r="E71" s="467">
        <v>1</v>
      </c>
      <c r="F71" s="467">
        <v>0</v>
      </c>
      <c r="G71" s="467">
        <v>0</v>
      </c>
      <c r="H71" s="467">
        <v>0</v>
      </c>
      <c r="I71" s="468">
        <f t="shared" ref="I71:I83" si="1">SUM(C71:H71)</f>
        <v>2</v>
      </c>
    </row>
    <row r="72" spans="1:9" ht="12" customHeight="1" x14ac:dyDescent="0.2">
      <c r="A72" s="469" t="s">
        <v>644</v>
      </c>
      <c r="B72" s="470" t="s">
        <v>645</v>
      </c>
      <c r="C72" s="467">
        <v>0</v>
      </c>
      <c r="D72" s="467">
        <v>0</v>
      </c>
      <c r="E72" s="467">
        <v>0</v>
      </c>
      <c r="F72" s="467">
        <v>0</v>
      </c>
      <c r="G72" s="467">
        <v>0</v>
      </c>
      <c r="H72" s="467">
        <v>0</v>
      </c>
      <c r="I72" s="468">
        <f t="shared" si="1"/>
        <v>0</v>
      </c>
    </row>
    <row r="73" spans="1:9" ht="12" customHeight="1" x14ac:dyDescent="0.2">
      <c r="A73" s="469"/>
      <c r="B73" s="470" t="s">
        <v>646</v>
      </c>
      <c r="C73" s="467">
        <v>0</v>
      </c>
      <c r="D73" s="467">
        <v>0</v>
      </c>
      <c r="E73" s="467">
        <v>0</v>
      </c>
      <c r="F73" s="467">
        <v>0</v>
      </c>
      <c r="G73" s="467">
        <v>0</v>
      </c>
      <c r="H73" s="467">
        <v>0</v>
      </c>
      <c r="I73" s="468">
        <f t="shared" si="1"/>
        <v>0</v>
      </c>
    </row>
    <row r="74" spans="1:9" ht="12" customHeight="1" x14ac:dyDescent="0.2">
      <c r="A74" s="469"/>
      <c r="B74" s="470" t="s">
        <v>647</v>
      </c>
      <c r="C74" s="467">
        <v>2</v>
      </c>
      <c r="D74" s="467">
        <v>1</v>
      </c>
      <c r="E74" s="467">
        <v>0</v>
      </c>
      <c r="F74" s="467">
        <v>0</v>
      </c>
      <c r="G74" s="467">
        <v>0</v>
      </c>
      <c r="H74" s="467">
        <v>0</v>
      </c>
      <c r="I74" s="468">
        <f t="shared" si="1"/>
        <v>3</v>
      </c>
    </row>
    <row r="75" spans="1:9" ht="12" customHeight="1" x14ac:dyDescent="0.2">
      <c r="A75" s="469"/>
      <c r="B75" s="470" t="s">
        <v>648</v>
      </c>
      <c r="C75" s="467">
        <v>0</v>
      </c>
      <c r="D75" s="467">
        <v>1</v>
      </c>
      <c r="E75" s="467">
        <v>0</v>
      </c>
      <c r="F75" s="467">
        <v>0</v>
      </c>
      <c r="G75" s="467">
        <v>0</v>
      </c>
      <c r="H75" s="467">
        <v>0</v>
      </c>
      <c r="I75" s="468">
        <f t="shared" si="1"/>
        <v>1</v>
      </c>
    </row>
    <row r="76" spans="1:9" ht="12" customHeight="1" x14ac:dyDescent="0.2">
      <c r="A76" s="469"/>
      <c r="B76" s="470" t="s">
        <v>649</v>
      </c>
      <c r="C76" s="467">
        <v>0</v>
      </c>
      <c r="D76" s="467">
        <v>0</v>
      </c>
      <c r="E76" s="467">
        <v>0</v>
      </c>
      <c r="F76" s="467">
        <v>0</v>
      </c>
      <c r="G76" s="467">
        <v>0</v>
      </c>
      <c r="H76" s="467">
        <v>0</v>
      </c>
      <c r="I76" s="468">
        <f t="shared" si="1"/>
        <v>0</v>
      </c>
    </row>
    <row r="77" spans="1:9" ht="12" customHeight="1" x14ac:dyDescent="0.2">
      <c r="A77" s="481" t="s">
        <v>650</v>
      </c>
      <c r="B77" s="482"/>
      <c r="C77" s="483">
        <v>0</v>
      </c>
      <c r="D77" s="483">
        <v>0</v>
      </c>
      <c r="E77" s="483">
        <v>0</v>
      </c>
      <c r="F77" s="467">
        <v>0</v>
      </c>
      <c r="G77" s="467">
        <v>0</v>
      </c>
      <c r="H77" s="483">
        <v>0</v>
      </c>
      <c r="I77" s="468">
        <f t="shared" si="1"/>
        <v>0</v>
      </c>
    </row>
    <row r="78" spans="1:9" ht="12" customHeight="1" x14ac:dyDescent="0.2">
      <c r="A78" s="481" t="s">
        <v>651</v>
      </c>
      <c r="B78" s="482"/>
      <c r="C78" s="483">
        <v>0</v>
      </c>
      <c r="D78" s="483">
        <v>0</v>
      </c>
      <c r="E78" s="483">
        <v>1</v>
      </c>
      <c r="F78" s="467">
        <v>0</v>
      </c>
      <c r="G78" s="467">
        <v>0</v>
      </c>
      <c r="H78" s="483">
        <v>0</v>
      </c>
      <c r="I78" s="468">
        <f t="shared" si="1"/>
        <v>1</v>
      </c>
    </row>
    <row r="79" spans="1:9" ht="12" customHeight="1" x14ac:dyDescent="0.2">
      <c r="A79" s="481" t="s">
        <v>652</v>
      </c>
      <c r="B79" s="482"/>
      <c r="C79" s="483">
        <v>1</v>
      </c>
      <c r="D79" s="483">
        <v>0</v>
      </c>
      <c r="E79" s="483">
        <v>0</v>
      </c>
      <c r="F79" s="467">
        <v>0</v>
      </c>
      <c r="G79" s="467">
        <v>0</v>
      </c>
      <c r="H79" s="483">
        <v>0</v>
      </c>
      <c r="I79" s="468">
        <f t="shared" si="1"/>
        <v>1</v>
      </c>
    </row>
    <row r="80" spans="1:9" ht="12" customHeight="1" x14ac:dyDescent="0.2">
      <c r="A80" s="481" t="s">
        <v>653</v>
      </c>
      <c r="B80" s="482"/>
      <c r="C80" s="483">
        <v>2</v>
      </c>
      <c r="D80" s="483">
        <v>0</v>
      </c>
      <c r="E80" s="483">
        <v>1</v>
      </c>
      <c r="F80" s="467">
        <v>0</v>
      </c>
      <c r="G80" s="467">
        <v>0</v>
      </c>
      <c r="H80" s="483">
        <v>0</v>
      </c>
      <c r="I80" s="468">
        <f t="shared" si="1"/>
        <v>3</v>
      </c>
    </row>
    <row r="81" spans="1:9" ht="12" customHeight="1" x14ac:dyDescent="0.2">
      <c r="A81" s="481" t="s">
        <v>654</v>
      </c>
      <c r="B81" s="482"/>
      <c r="C81" s="483">
        <v>0</v>
      </c>
      <c r="D81" s="483">
        <v>0</v>
      </c>
      <c r="E81" s="483">
        <v>0</v>
      </c>
      <c r="F81" s="467">
        <v>0</v>
      </c>
      <c r="G81" s="467">
        <v>0</v>
      </c>
      <c r="H81" s="483">
        <v>0</v>
      </c>
      <c r="I81" s="468">
        <f t="shared" si="1"/>
        <v>0</v>
      </c>
    </row>
    <row r="82" spans="1:9" ht="12" customHeight="1" x14ac:dyDescent="0.2">
      <c r="A82" s="481" t="s">
        <v>655</v>
      </c>
      <c r="B82" s="482"/>
      <c r="C82" s="483">
        <v>1</v>
      </c>
      <c r="D82" s="483">
        <v>0</v>
      </c>
      <c r="E82" s="483">
        <v>0</v>
      </c>
      <c r="F82" s="467">
        <v>0</v>
      </c>
      <c r="G82" s="467">
        <v>0</v>
      </c>
      <c r="H82" s="483">
        <v>0</v>
      </c>
      <c r="I82" s="468">
        <f t="shared" si="1"/>
        <v>1</v>
      </c>
    </row>
    <row r="83" spans="1:9" ht="12" customHeight="1" x14ac:dyDescent="0.2">
      <c r="A83" s="481" t="s">
        <v>38</v>
      </c>
      <c r="B83" s="482"/>
      <c r="C83" s="483">
        <v>0</v>
      </c>
      <c r="D83" s="483">
        <v>0</v>
      </c>
      <c r="E83" s="483">
        <v>0</v>
      </c>
      <c r="F83" s="467">
        <v>0</v>
      </c>
      <c r="G83" s="467">
        <v>0</v>
      </c>
      <c r="H83" s="483">
        <v>0</v>
      </c>
      <c r="I83" s="468">
        <f t="shared" si="1"/>
        <v>0</v>
      </c>
    </row>
    <row r="84" spans="1:9" ht="12" customHeight="1" x14ac:dyDescent="0.2">
      <c r="A84" s="484" t="s">
        <v>656</v>
      </c>
      <c r="B84" s="485"/>
      <c r="C84" s="486">
        <f t="shared" ref="C84:I84" si="2">SUM(C7:C83)</f>
        <v>108</v>
      </c>
      <c r="D84" s="486">
        <f t="shared" si="2"/>
        <v>18</v>
      </c>
      <c r="E84" s="486">
        <f t="shared" si="2"/>
        <v>38</v>
      </c>
      <c r="F84" s="486">
        <f t="shared" si="2"/>
        <v>0</v>
      </c>
      <c r="G84" s="486">
        <f t="shared" si="2"/>
        <v>0</v>
      </c>
      <c r="H84" s="486">
        <f t="shared" si="2"/>
        <v>0</v>
      </c>
      <c r="I84" s="486">
        <f t="shared" si="2"/>
        <v>164</v>
      </c>
    </row>
    <row r="85" spans="1:9" ht="15" customHeight="1" x14ac:dyDescent="0.2">
      <c r="A85" s="33"/>
      <c r="B85" s="33"/>
      <c r="C85" s="33"/>
      <c r="D85" s="33"/>
      <c r="E85" s="33"/>
      <c r="F85" s="33"/>
      <c r="G85" s="33"/>
      <c r="H85" s="33"/>
      <c r="I85" s="34" t="s">
        <v>657</v>
      </c>
    </row>
  </sheetData>
  <mergeCells count="2">
    <mergeCell ref="A5:B5"/>
    <mergeCell ref="C5:H5"/>
  </mergeCells>
  <phoneticPr fontId="2"/>
  <hyperlinks>
    <hyperlink ref="A1" location="目次!A1" display="目次へもどる" xr:uid="{D0F97512-3AC2-4F8B-B9C7-C85D3E619B78}"/>
  </hyperlinks>
  <printOptions horizontalCentered="1"/>
  <pageMargins left="0.74803149606299202" right="0.74803149606299202" top="0.78740157480314998" bottom="0.78740157480314998" header="0.511811023622047" footer="0.511811023622047"/>
  <pageSetup paperSize="9" scale="91" orientation="portrait" cellComments="atEnd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BF22D-851A-4F3F-B1B4-035DE2C2368E}">
  <sheetPr codeName="Sheet29"/>
  <dimension ref="A1:D14"/>
  <sheetViews>
    <sheetView zoomScale="110" zoomScaleNormal="110" workbookViewId="0"/>
  </sheetViews>
  <sheetFormatPr defaultColWidth="8.77734375" defaultRowHeight="15" customHeight="1" x14ac:dyDescent="0.15"/>
  <cols>
    <col min="1" max="1" width="26.21875" style="50" customWidth="1"/>
    <col min="2" max="4" width="20" style="50" customWidth="1"/>
    <col min="5" max="16384" width="8.77734375" style="50"/>
  </cols>
  <sheetData>
    <row r="1" spans="1:4" s="49" customFormat="1" ht="15" customHeight="1" x14ac:dyDescent="0.2">
      <c r="A1" s="548" t="s">
        <v>763</v>
      </c>
    </row>
    <row r="2" spans="1:4" s="49" customFormat="1" ht="15" customHeight="1" x14ac:dyDescent="0.2"/>
    <row r="3" spans="1:4" ht="15" customHeight="1" x14ac:dyDescent="0.15">
      <c r="A3" s="48" t="s">
        <v>658</v>
      </c>
      <c r="B3" s="49"/>
      <c r="C3" s="49"/>
    </row>
    <row r="4" spans="1:4" ht="15" customHeight="1" x14ac:dyDescent="0.15">
      <c r="A4" s="49"/>
      <c r="B4" s="487"/>
      <c r="C4" s="487"/>
      <c r="D4" s="52" t="s">
        <v>263</v>
      </c>
    </row>
    <row r="5" spans="1:4" ht="15" customHeight="1" x14ac:dyDescent="0.15">
      <c r="A5" s="488" t="s">
        <v>659</v>
      </c>
      <c r="B5" s="55" t="s">
        <v>45</v>
      </c>
      <c r="C5" s="55" t="s">
        <v>47</v>
      </c>
      <c r="D5" s="55" t="s">
        <v>49</v>
      </c>
    </row>
    <row r="6" spans="1:4" ht="15" customHeight="1" x14ac:dyDescent="0.15">
      <c r="A6" s="59" t="s">
        <v>660</v>
      </c>
      <c r="B6" s="489">
        <v>1291</v>
      </c>
      <c r="C6" s="489">
        <v>1126</v>
      </c>
      <c r="D6" s="489">
        <v>1150</v>
      </c>
    </row>
    <row r="7" spans="1:4" ht="15" customHeight="1" x14ac:dyDescent="0.15">
      <c r="A7" s="59" t="s">
        <v>661</v>
      </c>
      <c r="B7" s="489">
        <v>72</v>
      </c>
      <c r="C7" s="489">
        <v>53</v>
      </c>
      <c r="D7" s="489">
        <v>35</v>
      </c>
    </row>
    <row r="8" spans="1:4" ht="15" customHeight="1" x14ac:dyDescent="0.15">
      <c r="A8" s="59" t="s">
        <v>662</v>
      </c>
      <c r="B8" s="489">
        <v>503</v>
      </c>
      <c r="C8" s="489">
        <v>488</v>
      </c>
      <c r="D8" s="489">
        <v>470</v>
      </c>
    </row>
    <row r="9" spans="1:4" ht="15" customHeight="1" x14ac:dyDescent="0.15">
      <c r="A9" s="59" t="s">
        <v>663</v>
      </c>
      <c r="B9" s="489">
        <v>18</v>
      </c>
      <c r="C9" s="489">
        <v>16</v>
      </c>
      <c r="D9" s="489">
        <v>9</v>
      </c>
    </row>
    <row r="10" spans="1:4" ht="15" customHeight="1" x14ac:dyDescent="0.15">
      <c r="A10" s="59" t="s">
        <v>664</v>
      </c>
      <c r="B10" s="489">
        <v>69</v>
      </c>
      <c r="C10" s="489">
        <v>66</v>
      </c>
      <c r="D10" s="489">
        <v>66</v>
      </c>
    </row>
    <row r="11" spans="1:4" ht="15" customHeight="1" x14ac:dyDescent="0.15">
      <c r="A11" s="59" t="s">
        <v>665</v>
      </c>
      <c r="B11" s="489">
        <v>72</v>
      </c>
      <c r="C11" s="489">
        <v>73</v>
      </c>
      <c r="D11" s="489">
        <v>74</v>
      </c>
    </row>
    <row r="12" spans="1:4" ht="15" customHeight="1" x14ac:dyDescent="0.15">
      <c r="A12" s="59" t="s">
        <v>666</v>
      </c>
      <c r="B12" s="489">
        <v>8</v>
      </c>
      <c r="C12" s="489">
        <v>12</v>
      </c>
      <c r="D12" s="489">
        <v>4</v>
      </c>
    </row>
    <row r="13" spans="1:4" ht="15" customHeight="1" x14ac:dyDescent="0.15">
      <c r="A13" s="490" t="s">
        <v>667</v>
      </c>
      <c r="B13" s="491">
        <v>24</v>
      </c>
      <c r="C13" s="491">
        <v>32</v>
      </c>
      <c r="D13" s="491">
        <v>23</v>
      </c>
    </row>
    <row r="14" spans="1:4" ht="15" customHeight="1" x14ac:dyDescent="0.15">
      <c r="A14" s="49"/>
      <c r="B14" s="68"/>
      <c r="C14" s="68"/>
      <c r="D14" s="68" t="s">
        <v>42</v>
      </c>
    </row>
  </sheetData>
  <phoneticPr fontId="2"/>
  <hyperlinks>
    <hyperlink ref="A1" location="目次!A1" display="目次へもどる" xr:uid="{08877867-D2A2-4A42-8346-9A94075FC3F6}"/>
  </hyperlinks>
  <printOptions horizontalCentered="1"/>
  <pageMargins left="0.74803149606299202" right="0.74803149606299202" top="0.78740157480314998" bottom="0.78740157480314998" header="0.511811023622047" footer="0.511811023622047"/>
  <pageSetup paperSize="9" scale="92" orientation="portrait" cellComments="atEnd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7E50F-F02E-4478-A1FB-B2228FC76E39}">
  <sheetPr codeName="Sheet30"/>
  <dimension ref="A1:J258"/>
  <sheetViews>
    <sheetView zoomScale="110" zoomScaleNormal="110" workbookViewId="0"/>
  </sheetViews>
  <sheetFormatPr defaultColWidth="8.77734375" defaultRowHeight="15" customHeight="1" x14ac:dyDescent="0.2"/>
  <cols>
    <col min="1" max="2" width="13.109375" style="492" customWidth="1"/>
    <col min="3" max="5" width="20" style="492" customWidth="1"/>
    <col min="6" max="6" width="4.88671875" style="492" customWidth="1"/>
    <col min="7" max="16384" width="8.77734375" style="492"/>
  </cols>
  <sheetData>
    <row r="1" spans="1:10" ht="15" customHeight="1" x14ac:dyDescent="0.2">
      <c r="A1" s="548" t="s">
        <v>763</v>
      </c>
    </row>
    <row r="3" spans="1:10" ht="15" customHeight="1" x14ac:dyDescent="0.2">
      <c r="A3" s="48" t="s">
        <v>668</v>
      </c>
    </row>
    <row r="4" spans="1:10" s="49" customFormat="1" ht="15" customHeight="1" x14ac:dyDescent="0.15">
      <c r="C4" s="68"/>
      <c r="D4" s="68"/>
      <c r="E4" s="493" t="s">
        <v>263</v>
      </c>
      <c r="F4" s="493"/>
    </row>
    <row r="5" spans="1:10" s="496" customFormat="1" ht="15" customHeight="1" x14ac:dyDescent="0.2">
      <c r="A5" s="680" t="s">
        <v>669</v>
      </c>
      <c r="B5" s="681"/>
      <c r="C5" s="494" t="s">
        <v>670</v>
      </c>
      <c r="D5" s="494" t="s">
        <v>671</v>
      </c>
      <c r="E5" s="494" t="s">
        <v>672</v>
      </c>
      <c r="F5" s="495"/>
    </row>
    <row r="6" spans="1:10" s="49" customFormat="1" ht="15" customHeight="1" x14ac:dyDescent="0.2">
      <c r="A6" s="682" t="s">
        <v>673</v>
      </c>
      <c r="B6" s="497" t="s">
        <v>323</v>
      </c>
      <c r="C6" s="218">
        <v>684</v>
      </c>
      <c r="D6" s="218">
        <v>614</v>
      </c>
      <c r="E6" s="218">
        <v>557</v>
      </c>
      <c r="F6" s="498"/>
      <c r="G6" s="499"/>
      <c r="H6" s="499"/>
      <c r="I6" s="499"/>
      <c r="J6" s="499"/>
    </row>
    <row r="7" spans="1:10" s="49" customFormat="1" ht="15" customHeight="1" x14ac:dyDescent="0.2">
      <c r="A7" s="683"/>
      <c r="B7" s="497" t="s">
        <v>324</v>
      </c>
      <c r="C7" s="218">
        <v>1110</v>
      </c>
      <c r="D7" s="218">
        <v>1016</v>
      </c>
      <c r="E7" s="218">
        <v>1063</v>
      </c>
      <c r="F7" s="498"/>
      <c r="G7" s="499"/>
    </row>
    <row r="8" spans="1:10" s="49" customFormat="1" ht="15" customHeight="1" x14ac:dyDescent="0.2">
      <c r="A8" s="684" t="s">
        <v>674</v>
      </c>
      <c r="B8" s="500" t="s">
        <v>675</v>
      </c>
      <c r="C8" s="501">
        <v>880</v>
      </c>
      <c r="D8" s="501">
        <v>801</v>
      </c>
      <c r="E8" s="501">
        <v>801</v>
      </c>
      <c r="F8" s="498"/>
      <c r="G8" s="499"/>
    </row>
    <row r="9" spans="1:10" s="49" customFormat="1" ht="15" customHeight="1" x14ac:dyDescent="0.2">
      <c r="A9" s="685"/>
      <c r="B9" s="497" t="s">
        <v>676</v>
      </c>
      <c r="C9" s="218">
        <v>914</v>
      </c>
      <c r="D9" s="218">
        <v>829</v>
      </c>
      <c r="E9" s="218">
        <v>819</v>
      </c>
      <c r="F9" s="218"/>
      <c r="G9" s="499"/>
    </row>
    <row r="10" spans="1:10" s="49" customFormat="1" ht="15" customHeight="1" x14ac:dyDescent="0.2">
      <c r="A10" s="686"/>
      <c r="B10" s="502" t="s">
        <v>677</v>
      </c>
      <c r="C10" s="503" t="s">
        <v>678</v>
      </c>
      <c r="D10" s="503" t="s">
        <v>678</v>
      </c>
      <c r="E10" s="503">
        <v>0</v>
      </c>
      <c r="F10" s="504"/>
    </row>
    <row r="11" spans="1:10" s="49" customFormat="1" ht="15" customHeight="1" x14ac:dyDescent="0.2">
      <c r="A11" s="684" t="s">
        <v>679</v>
      </c>
      <c r="B11" s="500" t="s">
        <v>680</v>
      </c>
      <c r="C11" s="501">
        <v>0</v>
      </c>
      <c r="D11" s="501">
        <v>1</v>
      </c>
      <c r="E11" s="501">
        <v>0</v>
      </c>
      <c r="F11" s="218"/>
    </row>
    <row r="12" spans="1:10" s="49" customFormat="1" ht="15" customHeight="1" x14ac:dyDescent="0.2">
      <c r="A12" s="685"/>
      <c r="B12" s="497" t="s">
        <v>681</v>
      </c>
      <c r="C12" s="218">
        <v>0</v>
      </c>
      <c r="D12" s="218">
        <v>0</v>
      </c>
      <c r="E12" s="218">
        <v>0</v>
      </c>
      <c r="F12" s="218"/>
    </row>
    <row r="13" spans="1:10" s="49" customFormat="1" ht="15" customHeight="1" x14ac:dyDescent="0.2">
      <c r="A13" s="685"/>
      <c r="B13" s="497" t="s">
        <v>682</v>
      </c>
      <c r="C13" s="505">
        <v>0</v>
      </c>
      <c r="D13" s="505">
        <v>0</v>
      </c>
      <c r="E13" s="505">
        <v>0</v>
      </c>
      <c r="F13" s="505"/>
    </row>
    <row r="14" spans="1:10" s="49" customFormat="1" ht="15" customHeight="1" x14ac:dyDescent="0.2">
      <c r="A14" s="685"/>
      <c r="B14" s="497" t="s">
        <v>683</v>
      </c>
      <c r="C14" s="505">
        <v>0</v>
      </c>
      <c r="D14" s="505">
        <v>0</v>
      </c>
      <c r="E14" s="505">
        <v>0</v>
      </c>
      <c r="F14" s="505"/>
    </row>
    <row r="15" spans="1:10" s="49" customFormat="1" ht="15" customHeight="1" x14ac:dyDescent="0.2">
      <c r="A15" s="685"/>
      <c r="B15" s="497" t="s">
        <v>684</v>
      </c>
      <c r="C15" s="218">
        <v>1794</v>
      </c>
      <c r="D15" s="218">
        <v>1629</v>
      </c>
      <c r="E15" s="218">
        <v>1620</v>
      </c>
      <c r="F15" s="498"/>
      <c r="G15" s="499"/>
      <c r="H15" s="499"/>
      <c r="I15" s="499"/>
      <c r="J15" s="499"/>
    </row>
    <row r="16" spans="1:10" s="49" customFormat="1" ht="15" customHeight="1" x14ac:dyDescent="0.2">
      <c r="A16" s="686"/>
      <c r="B16" s="502" t="s">
        <v>685</v>
      </c>
      <c r="C16" s="506">
        <v>0</v>
      </c>
      <c r="D16" s="506">
        <v>0</v>
      </c>
      <c r="E16" s="506">
        <v>0</v>
      </c>
      <c r="F16" s="505"/>
    </row>
    <row r="17" spans="1:7" s="49" customFormat="1" ht="15" customHeight="1" x14ac:dyDescent="0.2">
      <c r="A17" s="685" t="s">
        <v>686</v>
      </c>
      <c r="B17" s="497" t="s">
        <v>687</v>
      </c>
      <c r="C17" s="218">
        <v>0</v>
      </c>
      <c r="D17" s="218">
        <v>1</v>
      </c>
      <c r="E17" s="218">
        <v>0</v>
      </c>
      <c r="F17" s="218"/>
    </row>
    <row r="18" spans="1:7" s="49" customFormat="1" ht="15" customHeight="1" x14ac:dyDescent="0.2">
      <c r="A18" s="685"/>
      <c r="B18" s="497" t="s">
        <v>688</v>
      </c>
      <c r="C18" s="218">
        <v>0</v>
      </c>
      <c r="D18" s="218">
        <v>0</v>
      </c>
      <c r="E18" s="218">
        <v>0</v>
      </c>
      <c r="F18" s="218"/>
    </row>
    <row r="19" spans="1:7" s="49" customFormat="1" ht="15" customHeight="1" x14ac:dyDescent="0.2">
      <c r="A19" s="687"/>
      <c r="B19" s="497" t="s">
        <v>689</v>
      </c>
      <c r="C19" s="218">
        <v>1794</v>
      </c>
      <c r="D19" s="218">
        <v>1629</v>
      </c>
      <c r="E19" s="218">
        <v>1620</v>
      </c>
      <c r="F19" s="498"/>
      <c r="G19" s="499"/>
    </row>
    <row r="20" spans="1:7" s="49" customFormat="1" ht="15" customHeight="1" x14ac:dyDescent="0.2">
      <c r="A20" s="678" t="s">
        <v>690</v>
      </c>
      <c r="B20" s="679"/>
      <c r="C20" s="507">
        <f>SUM(C6:C7)</f>
        <v>1794</v>
      </c>
      <c r="D20" s="507">
        <f>SUM(D6:D7)</f>
        <v>1630</v>
      </c>
      <c r="E20" s="507">
        <f>SUM(E6:E7)</f>
        <v>1620</v>
      </c>
      <c r="F20" s="508"/>
    </row>
    <row r="21" spans="1:7" s="49" customFormat="1" ht="15" customHeight="1" x14ac:dyDescent="0.2">
      <c r="C21" s="68"/>
      <c r="D21" s="68"/>
      <c r="E21" s="68" t="s">
        <v>42</v>
      </c>
      <c r="F21" s="68"/>
    </row>
    <row r="258" spans="4:4" ht="15" customHeight="1" x14ac:dyDescent="0.2">
      <c r="D258" s="509">
        <v>44943</v>
      </c>
    </row>
  </sheetData>
  <mergeCells count="6">
    <mergeCell ref="A20:B20"/>
    <mergeCell ref="A5:B5"/>
    <mergeCell ref="A6:A7"/>
    <mergeCell ref="A8:A10"/>
    <mergeCell ref="A11:A16"/>
    <mergeCell ref="A17:A19"/>
  </mergeCells>
  <phoneticPr fontId="2"/>
  <hyperlinks>
    <hyperlink ref="A1" location="目次!A1" display="目次へもどる" xr:uid="{A64775CE-1E85-4FD1-A9FE-2986A31365AC}"/>
  </hyperlinks>
  <printOptions horizontalCentered="1"/>
  <pageMargins left="0.74803149606299202" right="0.74803149606299202" top="0.78740157480314998" bottom="0.78740157480314998" header="0.511811023622047" footer="0.511811023622047"/>
  <pageSetup paperSize="9" scale="92" orientation="portrait" cellComments="atEnd" r:id="rId1"/>
  <headerFooter alignWithMargins="0"/>
  <ignoredErrors>
    <ignoredError sqref="C20:E20" formulaRange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55F7E-05D9-428C-A1BC-2C5111085EEC}">
  <sheetPr codeName="Sheet31"/>
  <dimension ref="A1:F41"/>
  <sheetViews>
    <sheetView zoomScale="110" zoomScaleNormal="110" workbookViewId="0"/>
  </sheetViews>
  <sheetFormatPr defaultColWidth="21.21875" defaultRowHeight="15" customHeight="1" x14ac:dyDescent="0.2"/>
  <cols>
    <col min="1" max="1" width="5" style="492" customWidth="1"/>
    <col min="2" max="2" width="21.21875" style="492" customWidth="1"/>
    <col min="3" max="5" width="12.44140625" style="492" customWidth="1"/>
    <col min="6" max="6" width="22.44140625" style="492" customWidth="1"/>
    <col min="7" max="16384" width="21.21875" style="492"/>
  </cols>
  <sheetData>
    <row r="1" spans="1:6" ht="15" customHeight="1" x14ac:dyDescent="0.2">
      <c r="A1" s="548" t="s">
        <v>763</v>
      </c>
    </row>
    <row r="3" spans="1:6" ht="15" customHeight="1" x14ac:dyDescent="0.2">
      <c r="A3" s="48" t="s">
        <v>691</v>
      </c>
    </row>
    <row r="4" spans="1:6" s="49" customFormat="1" ht="15" customHeight="1" x14ac:dyDescent="0.15">
      <c r="B4" s="510"/>
      <c r="C4" s="511"/>
      <c r="D4" s="511"/>
      <c r="E4" s="512"/>
      <c r="F4" s="512" t="s">
        <v>263</v>
      </c>
    </row>
    <row r="5" spans="1:6" s="49" customFormat="1" ht="15" customHeight="1" x14ac:dyDescent="0.2">
      <c r="A5" s="690" t="s">
        <v>692</v>
      </c>
      <c r="B5" s="691"/>
      <c r="C5" s="55" t="s">
        <v>693</v>
      </c>
      <c r="D5" s="55" t="s">
        <v>694</v>
      </c>
      <c r="E5" s="55" t="s">
        <v>695</v>
      </c>
      <c r="F5" s="55" t="s">
        <v>696</v>
      </c>
    </row>
    <row r="6" spans="1:6" s="49" customFormat="1" ht="15" customHeight="1" x14ac:dyDescent="0.2">
      <c r="A6" s="692" t="s">
        <v>697</v>
      </c>
      <c r="B6" s="59" t="s">
        <v>698</v>
      </c>
      <c r="C6" s="489">
        <v>3055</v>
      </c>
      <c r="D6" s="489">
        <v>2880</v>
      </c>
      <c r="E6" s="489">
        <v>2590</v>
      </c>
      <c r="F6" s="694" t="s">
        <v>699</v>
      </c>
    </row>
    <row r="7" spans="1:6" s="49" customFormat="1" ht="15" customHeight="1" x14ac:dyDescent="0.2">
      <c r="A7" s="693"/>
      <c r="B7" s="59" t="s">
        <v>700</v>
      </c>
      <c r="C7" s="489">
        <v>3889</v>
      </c>
      <c r="D7" s="489">
        <v>4290</v>
      </c>
      <c r="E7" s="489">
        <v>4248</v>
      </c>
      <c r="F7" s="695"/>
    </row>
    <row r="8" spans="1:6" s="49" customFormat="1" ht="15" customHeight="1" x14ac:dyDescent="0.2">
      <c r="A8" s="693"/>
      <c r="B8" s="59" t="s">
        <v>701</v>
      </c>
      <c r="C8" s="489">
        <v>2876</v>
      </c>
      <c r="D8" s="489">
        <v>2652</v>
      </c>
      <c r="E8" s="489">
        <v>2822</v>
      </c>
      <c r="F8" s="695"/>
    </row>
    <row r="9" spans="1:6" s="49" customFormat="1" ht="15" customHeight="1" x14ac:dyDescent="0.2">
      <c r="A9" s="693"/>
      <c r="B9" s="59" t="s">
        <v>702</v>
      </c>
      <c r="C9" s="489">
        <v>764</v>
      </c>
      <c r="D9" s="489">
        <v>728</v>
      </c>
      <c r="E9" s="489">
        <v>742</v>
      </c>
      <c r="F9" s="695"/>
    </row>
    <row r="10" spans="1:6" s="49" customFormat="1" ht="15" customHeight="1" x14ac:dyDescent="0.2">
      <c r="A10" s="693"/>
      <c r="B10" s="59" t="s">
        <v>703</v>
      </c>
      <c r="C10" s="489">
        <v>1807</v>
      </c>
      <c r="D10" s="489">
        <v>1895</v>
      </c>
      <c r="E10" s="489">
        <v>1780</v>
      </c>
      <c r="F10" s="695"/>
    </row>
    <row r="11" spans="1:6" s="49" customFormat="1" ht="15" customHeight="1" x14ac:dyDescent="0.2">
      <c r="A11" s="693"/>
      <c r="B11" s="59" t="s">
        <v>704</v>
      </c>
      <c r="C11" s="489">
        <v>1735</v>
      </c>
      <c r="D11" s="489">
        <v>1759</v>
      </c>
      <c r="E11" s="489">
        <v>1800</v>
      </c>
      <c r="F11" s="695"/>
    </row>
    <row r="12" spans="1:6" s="49" customFormat="1" ht="15" customHeight="1" x14ac:dyDescent="0.2">
      <c r="A12" s="696" t="s">
        <v>705</v>
      </c>
      <c r="B12" s="513" t="s">
        <v>706</v>
      </c>
      <c r="C12" s="501">
        <v>10250</v>
      </c>
      <c r="D12" s="501">
        <v>11037</v>
      </c>
      <c r="E12" s="501">
        <v>11105</v>
      </c>
      <c r="F12" s="698" t="s">
        <v>707</v>
      </c>
    </row>
    <row r="13" spans="1:6" s="49" customFormat="1" ht="15" customHeight="1" x14ac:dyDescent="0.2">
      <c r="A13" s="688"/>
      <c r="B13" s="59" t="s">
        <v>708</v>
      </c>
      <c r="C13" s="218">
        <v>9966</v>
      </c>
      <c r="D13" s="218">
        <v>10152</v>
      </c>
      <c r="E13" s="218">
        <v>10033</v>
      </c>
      <c r="F13" s="695"/>
    </row>
    <row r="14" spans="1:6" s="49" customFormat="1" ht="15" customHeight="1" x14ac:dyDescent="0.2">
      <c r="A14" s="688"/>
      <c r="B14" s="59" t="s">
        <v>709</v>
      </c>
      <c r="C14" s="218">
        <v>5254</v>
      </c>
      <c r="D14" s="218">
        <v>5055</v>
      </c>
      <c r="E14" s="218">
        <v>4908</v>
      </c>
      <c r="F14" s="695"/>
    </row>
    <row r="15" spans="1:6" s="49" customFormat="1" ht="15" customHeight="1" x14ac:dyDescent="0.2">
      <c r="A15" s="688"/>
      <c r="B15" s="514" t="s">
        <v>698</v>
      </c>
      <c r="C15" s="218">
        <v>2420</v>
      </c>
      <c r="D15" s="218">
        <v>2305</v>
      </c>
      <c r="E15" s="218">
        <v>1945</v>
      </c>
      <c r="F15" s="695"/>
    </row>
    <row r="16" spans="1:6" s="49" customFormat="1" ht="15" customHeight="1" x14ac:dyDescent="0.2">
      <c r="A16" s="688"/>
      <c r="B16" s="59" t="s">
        <v>700</v>
      </c>
      <c r="C16" s="218">
        <v>3267</v>
      </c>
      <c r="D16" s="218">
        <v>3505</v>
      </c>
      <c r="E16" s="218">
        <v>3333</v>
      </c>
      <c r="F16" s="695"/>
    </row>
    <row r="17" spans="1:6" s="49" customFormat="1" ht="15" customHeight="1" x14ac:dyDescent="0.2">
      <c r="A17" s="697"/>
      <c r="B17" s="515" t="s">
        <v>685</v>
      </c>
      <c r="C17" s="516">
        <v>5848</v>
      </c>
      <c r="D17" s="516">
        <v>5280</v>
      </c>
      <c r="E17" s="516">
        <v>4974</v>
      </c>
      <c r="F17" s="699"/>
    </row>
    <row r="18" spans="1:6" s="49" customFormat="1" ht="15" customHeight="1" x14ac:dyDescent="0.2">
      <c r="A18" s="688" t="s">
        <v>710</v>
      </c>
      <c r="B18" s="514" t="s">
        <v>711</v>
      </c>
      <c r="C18" s="218">
        <v>11646</v>
      </c>
      <c r="D18" s="218">
        <v>11275</v>
      </c>
      <c r="E18" s="218">
        <v>10986</v>
      </c>
      <c r="F18" s="689"/>
    </row>
    <row r="19" spans="1:6" s="49" customFormat="1" ht="15" customHeight="1" x14ac:dyDescent="0.2">
      <c r="A19" s="688"/>
      <c r="B19" s="59" t="s">
        <v>712</v>
      </c>
      <c r="C19" s="218">
        <v>3437</v>
      </c>
      <c r="D19" s="218">
        <v>3324</v>
      </c>
      <c r="E19" s="218">
        <v>2967</v>
      </c>
      <c r="F19" s="689"/>
    </row>
    <row r="20" spans="1:6" s="49" customFormat="1" ht="15" customHeight="1" x14ac:dyDescent="0.2">
      <c r="A20" s="688"/>
      <c r="B20" s="59" t="s">
        <v>713</v>
      </c>
      <c r="C20" s="218">
        <v>7832</v>
      </c>
      <c r="D20" s="218">
        <v>8155</v>
      </c>
      <c r="E20" s="218">
        <v>8022</v>
      </c>
      <c r="F20" s="689"/>
    </row>
    <row r="21" spans="1:6" s="49" customFormat="1" ht="15" customHeight="1" x14ac:dyDescent="0.2">
      <c r="A21" s="700" t="s">
        <v>714</v>
      </c>
      <c r="B21" s="513" t="s">
        <v>715</v>
      </c>
      <c r="C21" s="501">
        <v>49347</v>
      </c>
      <c r="D21" s="501">
        <v>54239</v>
      </c>
      <c r="E21" s="501">
        <v>60454</v>
      </c>
      <c r="F21" s="698" t="s">
        <v>716</v>
      </c>
    </row>
    <row r="22" spans="1:6" s="49" customFormat="1" ht="15" customHeight="1" x14ac:dyDescent="0.2">
      <c r="A22" s="693"/>
      <c r="B22" s="59"/>
      <c r="C22" s="517">
        <v>64762</v>
      </c>
      <c r="D22" s="517">
        <v>70355</v>
      </c>
      <c r="E22" s="517">
        <v>77005</v>
      </c>
      <c r="F22" s="695"/>
    </row>
    <row r="23" spans="1:6" s="49" customFormat="1" ht="15" customHeight="1" x14ac:dyDescent="0.2">
      <c r="A23" s="693"/>
      <c r="B23" s="59" t="s">
        <v>717</v>
      </c>
      <c r="C23" s="218">
        <v>164651</v>
      </c>
      <c r="D23" s="218">
        <v>164737</v>
      </c>
      <c r="E23" s="218">
        <v>157359</v>
      </c>
      <c r="F23" s="695"/>
    </row>
    <row r="24" spans="1:6" s="49" customFormat="1" ht="15" customHeight="1" x14ac:dyDescent="0.2">
      <c r="A24" s="693"/>
      <c r="B24" s="59"/>
      <c r="C24" s="517">
        <v>172370</v>
      </c>
      <c r="D24" s="517">
        <v>172893</v>
      </c>
      <c r="E24" s="517">
        <v>165883</v>
      </c>
      <c r="F24" s="695"/>
    </row>
    <row r="25" spans="1:6" s="49" customFormat="1" ht="15" customHeight="1" x14ac:dyDescent="0.2">
      <c r="A25" s="693"/>
      <c r="B25" s="59" t="s">
        <v>718</v>
      </c>
      <c r="C25" s="218">
        <v>91319</v>
      </c>
      <c r="D25" s="218">
        <v>89693</v>
      </c>
      <c r="E25" s="218">
        <v>92269</v>
      </c>
      <c r="F25" s="695"/>
    </row>
    <row r="26" spans="1:6" s="49" customFormat="1" ht="15" customHeight="1" x14ac:dyDescent="0.2">
      <c r="A26" s="693"/>
      <c r="B26" s="59"/>
      <c r="C26" s="517">
        <v>91350</v>
      </c>
      <c r="D26" s="517">
        <v>89720</v>
      </c>
      <c r="E26" s="517">
        <v>92292</v>
      </c>
      <c r="F26" s="695"/>
    </row>
    <row r="27" spans="1:6" s="49" customFormat="1" ht="15" customHeight="1" x14ac:dyDescent="0.2">
      <c r="A27" s="693"/>
      <c r="B27" s="59" t="s">
        <v>704</v>
      </c>
      <c r="C27" s="504">
        <v>11880</v>
      </c>
      <c r="D27" s="504">
        <v>11628</v>
      </c>
      <c r="E27" s="504">
        <v>11350</v>
      </c>
      <c r="F27" s="695"/>
    </row>
    <row r="28" spans="1:6" s="49" customFormat="1" ht="15" customHeight="1" x14ac:dyDescent="0.2">
      <c r="A28" s="701"/>
      <c r="B28" s="518"/>
      <c r="C28" s="519">
        <v>19647</v>
      </c>
      <c r="D28" s="519">
        <v>19741</v>
      </c>
      <c r="E28" s="519">
        <v>18761</v>
      </c>
      <c r="F28" s="699"/>
    </row>
    <row r="29" spans="1:6" s="49" customFormat="1" ht="15" customHeight="1" x14ac:dyDescent="0.2">
      <c r="A29" s="688" t="s">
        <v>719</v>
      </c>
      <c r="B29" s="64" t="s">
        <v>720</v>
      </c>
      <c r="C29" s="520">
        <v>47658</v>
      </c>
      <c r="D29" s="520">
        <v>67180</v>
      </c>
      <c r="E29" s="520">
        <v>44129</v>
      </c>
      <c r="F29" s="703"/>
    </row>
    <row r="30" spans="1:6" s="49" customFormat="1" ht="15" customHeight="1" x14ac:dyDescent="0.2">
      <c r="A30" s="688"/>
      <c r="B30" s="64" t="s">
        <v>721</v>
      </c>
      <c r="C30" s="520">
        <v>1521</v>
      </c>
      <c r="D30" s="520">
        <v>1876</v>
      </c>
      <c r="E30" s="520">
        <v>2513</v>
      </c>
      <c r="F30" s="703"/>
    </row>
    <row r="31" spans="1:6" s="49" customFormat="1" ht="15" customHeight="1" x14ac:dyDescent="0.2">
      <c r="A31" s="702"/>
      <c r="B31" s="64" t="s">
        <v>722</v>
      </c>
      <c r="C31" s="520">
        <v>12891</v>
      </c>
      <c r="D31" s="520">
        <v>17003</v>
      </c>
      <c r="E31" s="520">
        <v>18824</v>
      </c>
      <c r="F31" s="703"/>
    </row>
    <row r="32" spans="1:6" s="49" customFormat="1" ht="15" customHeight="1" x14ac:dyDescent="0.2">
      <c r="A32" s="521"/>
      <c r="B32" s="522" t="s">
        <v>723</v>
      </c>
      <c r="C32" s="523">
        <f>SUM(C6:C20)+C21+C23+C25+C27+C29+C30+C31</f>
        <v>453313</v>
      </c>
      <c r="D32" s="523">
        <f>SUM(D6:D20)+D21+D23+D25+D27+D29+D30+D31</f>
        <v>480648</v>
      </c>
      <c r="E32" s="524">
        <f>SUM(E6:E20)+E21+E23+E25+E27+E29+E30+E31</f>
        <v>459153</v>
      </c>
      <c r="F32" s="521"/>
    </row>
    <row r="33" spans="1:6" s="49" customFormat="1" ht="15" customHeight="1" thickBot="1" x14ac:dyDescent="0.25">
      <c r="A33" s="525"/>
      <c r="B33" s="526"/>
      <c r="C33" s="527">
        <f>SUM(C6:C20)+C22+C24+C26+C28+C29+C30+C31</f>
        <v>484245</v>
      </c>
      <c r="D33" s="527">
        <f>SUM(D6:D20)+D22+D24+D26+D28+D29+D30+D31</f>
        <v>513060</v>
      </c>
      <c r="E33" s="527">
        <f>SUM(E6:E20)+E22+E24+E26+E28+E29+E30+E31</f>
        <v>491662</v>
      </c>
      <c r="F33" s="528"/>
    </row>
    <row r="34" spans="1:6" s="49" customFormat="1" ht="15" customHeight="1" thickTop="1" x14ac:dyDescent="0.2">
      <c r="A34" s="704" t="s">
        <v>724</v>
      </c>
      <c r="B34" s="59" t="s">
        <v>725</v>
      </c>
      <c r="C34" s="218">
        <v>4712</v>
      </c>
      <c r="D34" s="218">
        <v>5321</v>
      </c>
      <c r="E34" s="529">
        <v>5286</v>
      </c>
      <c r="F34" s="51"/>
    </row>
    <row r="35" spans="1:6" s="49" customFormat="1" ht="15" customHeight="1" x14ac:dyDescent="0.2">
      <c r="A35" s="705"/>
      <c r="B35" s="490" t="s">
        <v>726</v>
      </c>
      <c r="C35" s="491">
        <v>986</v>
      </c>
      <c r="D35" s="491">
        <v>996</v>
      </c>
      <c r="E35" s="530">
        <v>1017</v>
      </c>
      <c r="F35" s="510"/>
    </row>
    <row r="36" spans="1:6" s="49" customFormat="1" ht="15" customHeight="1" x14ac:dyDescent="0.2">
      <c r="A36" s="49" t="s">
        <v>727</v>
      </c>
      <c r="C36" s="68"/>
      <c r="D36" s="68"/>
    </row>
    <row r="37" spans="1:6" s="49" customFormat="1" ht="15" customHeight="1" x14ac:dyDescent="0.2">
      <c r="A37" s="49" t="s">
        <v>728</v>
      </c>
      <c r="C37" s="68"/>
      <c r="D37" s="68"/>
    </row>
    <row r="38" spans="1:6" ht="15" customHeight="1" x14ac:dyDescent="0.2">
      <c r="A38" s="49" t="s">
        <v>729</v>
      </c>
      <c r="B38" s="49"/>
    </row>
    <row r="39" spans="1:6" ht="15" customHeight="1" x14ac:dyDescent="0.2">
      <c r="A39" s="49" t="s">
        <v>730</v>
      </c>
      <c r="B39" s="49"/>
      <c r="C39" s="49"/>
      <c r="D39" s="49"/>
      <c r="E39" s="49"/>
      <c r="F39" s="49"/>
    </row>
    <row r="40" spans="1:6" ht="15" customHeight="1" x14ac:dyDescent="0.2">
      <c r="A40" s="49" t="s">
        <v>731</v>
      </c>
    </row>
    <row r="41" spans="1:6" ht="15" customHeight="1" x14ac:dyDescent="0.2">
      <c r="F41" s="68" t="s">
        <v>732</v>
      </c>
    </row>
  </sheetData>
  <mergeCells count="12">
    <mergeCell ref="A21:A28"/>
    <mergeCell ref="F21:F28"/>
    <mergeCell ref="A29:A31"/>
    <mergeCell ref="F29:F31"/>
    <mergeCell ref="A34:A35"/>
    <mergeCell ref="A18:A20"/>
    <mergeCell ref="F18:F20"/>
    <mergeCell ref="A5:B5"/>
    <mergeCell ref="A6:A11"/>
    <mergeCell ref="F6:F11"/>
    <mergeCell ref="A12:A17"/>
    <mergeCell ref="F12:F17"/>
  </mergeCells>
  <phoneticPr fontId="2"/>
  <hyperlinks>
    <hyperlink ref="A1" location="目次!A1" display="目次へもどる" xr:uid="{C3F47A5B-47CC-475A-B7A5-DE572477E0B8}"/>
  </hyperlinks>
  <printOptions horizontalCentered="1"/>
  <pageMargins left="0.74803149606299202" right="0.74803149606299202" top="0.78740157480314998" bottom="0.78740157480314998" header="0.511811023622047" footer="0.511811023622047"/>
  <pageSetup paperSize="9" scale="91" orientation="portrait" cellComments="atEnd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2D31B-46E6-4721-A7D0-96AF5C4B32B6}">
  <sheetPr codeName="Sheet32"/>
  <dimension ref="A1:G11"/>
  <sheetViews>
    <sheetView zoomScale="110" zoomScaleNormal="110" workbookViewId="0"/>
  </sheetViews>
  <sheetFormatPr defaultColWidth="8.88671875" defaultRowHeight="15" customHeight="1" x14ac:dyDescent="0.2"/>
  <cols>
    <col min="1" max="1" width="11.21875" style="492" customWidth="1"/>
    <col min="2" max="7" width="12.44140625" style="492" customWidth="1"/>
    <col min="8" max="16384" width="8.88671875" style="492"/>
  </cols>
  <sheetData>
    <row r="1" spans="1:7" ht="15" customHeight="1" x14ac:dyDescent="0.2">
      <c r="A1" s="548" t="s">
        <v>763</v>
      </c>
    </row>
    <row r="3" spans="1:7" ht="15" customHeight="1" x14ac:dyDescent="0.2">
      <c r="A3" s="48" t="s">
        <v>733</v>
      </c>
      <c r="G3" s="531"/>
    </row>
    <row r="4" spans="1:7" s="49" customFormat="1" ht="15" customHeight="1" x14ac:dyDescent="0.15">
      <c r="A4" s="510"/>
      <c r="C4" s="510"/>
      <c r="D4" s="510"/>
      <c r="F4" s="510"/>
      <c r="G4" s="512" t="s">
        <v>734</v>
      </c>
    </row>
    <row r="5" spans="1:7" s="49" customFormat="1" ht="15" customHeight="1" x14ac:dyDescent="0.2">
      <c r="A5" s="706" t="s">
        <v>170</v>
      </c>
      <c r="B5" s="708" t="s">
        <v>735</v>
      </c>
      <c r="C5" s="691"/>
      <c r="D5" s="708" t="s">
        <v>736</v>
      </c>
      <c r="E5" s="691"/>
      <c r="F5" s="709" t="s">
        <v>737</v>
      </c>
      <c r="G5" s="710"/>
    </row>
    <row r="6" spans="1:7" s="49" customFormat="1" ht="15" customHeight="1" x14ac:dyDescent="0.2">
      <c r="A6" s="707"/>
      <c r="B6" s="54" t="s">
        <v>738</v>
      </c>
      <c r="C6" s="54" t="s">
        <v>739</v>
      </c>
      <c r="D6" s="54" t="s">
        <v>738</v>
      </c>
      <c r="E6" s="54" t="s">
        <v>739</v>
      </c>
      <c r="F6" s="532" t="s">
        <v>738</v>
      </c>
      <c r="G6" s="533" t="s">
        <v>739</v>
      </c>
    </row>
    <row r="7" spans="1:7" s="49" customFormat="1" ht="15" customHeight="1" x14ac:dyDescent="0.2">
      <c r="A7" s="39" t="s">
        <v>740</v>
      </c>
      <c r="B7" s="534">
        <v>1</v>
      </c>
      <c r="C7" s="218">
        <v>4</v>
      </c>
      <c r="D7" s="218">
        <v>1</v>
      </c>
      <c r="E7" s="218">
        <v>12</v>
      </c>
      <c r="F7" s="535">
        <v>2</v>
      </c>
      <c r="G7" s="535">
        <v>16</v>
      </c>
    </row>
    <row r="8" spans="1:7" s="49" customFormat="1" ht="15" customHeight="1" x14ac:dyDescent="0.2">
      <c r="A8" s="39">
        <v>3</v>
      </c>
      <c r="B8" s="534">
        <v>3</v>
      </c>
      <c r="C8" s="218">
        <v>23</v>
      </c>
      <c r="D8" s="218">
        <v>2</v>
      </c>
      <c r="E8" s="218">
        <v>18</v>
      </c>
      <c r="F8" s="535">
        <f>SUM(B8+D8)</f>
        <v>5</v>
      </c>
      <c r="G8" s="535">
        <f>SUM(C8+E8)</f>
        <v>41</v>
      </c>
    </row>
    <row r="9" spans="1:7" s="49" customFormat="1" ht="15" customHeight="1" x14ac:dyDescent="0.2">
      <c r="A9" s="103">
        <v>4</v>
      </c>
      <c r="B9" s="534">
        <v>5</v>
      </c>
      <c r="C9" s="218">
        <v>37</v>
      </c>
      <c r="D9" s="218">
        <v>7</v>
      </c>
      <c r="E9" s="218">
        <v>68</v>
      </c>
      <c r="F9" s="535">
        <v>12</v>
      </c>
      <c r="G9" s="535">
        <v>105</v>
      </c>
    </row>
    <row r="10" spans="1:7" s="49" customFormat="1" ht="15" customHeight="1" x14ac:dyDescent="0.2">
      <c r="A10" s="103">
        <v>5</v>
      </c>
      <c r="B10" s="536">
        <v>5</v>
      </c>
      <c r="C10" s="218">
        <v>49</v>
      </c>
      <c r="D10" s="218">
        <v>6</v>
      </c>
      <c r="E10" s="218">
        <v>66</v>
      </c>
      <c r="F10" s="535">
        <v>11</v>
      </c>
      <c r="G10" s="535">
        <v>115</v>
      </c>
    </row>
    <row r="11" spans="1:7" ht="15" customHeight="1" x14ac:dyDescent="0.2">
      <c r="A11" s="521"/>
      <c r="B11" s="521"/>
      <c r="C11" s="521"/>
      <c r="D11" s="521"/>
      <c r="E11" s="521"/>
      <c r="F11" s="521"/>
      <c r="G11" s="537" t="s">
        <v>741</v>
      </c>
    </row>
  </sheetData>
  <mergeCells count="4">
    <mergeCell ref="A5:A6"/>
    <mergeCell ref="B5:C5"/>
    <mergeCell ref="D5:E5"/>
    <mergeCell ref="F5:G5"/>
  </mergeCells>
  <phoneticPr fontId="2"/>
  <hyperlinks>
    <hyperlink ref="A1" location="目次!A1" display="目次へもどる" xr:uid="{4E52AE3F-4DDF-4DA9-8C68-079EE7EFD45C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9F0FF-3D64-4761-8347-6314207B8F8F}">
  <sheetPr codeName="Sheet33"/>
  <dimension ref="A1:D10"/>
  <sheetViews>
    <sheetView zoomScale="110" zoomScaleNormal="110" workbookViewId="0"/>
  </sheetViews>
  <sheetFormatPr defaultColWidth="8.77734375" defaultRowHeight="15" customHeight="1" x14ac:dyDescent="0.2"/>
  <cols>
    <col min="1" max="1" width="52.44140625" style="118" customWidth="1"/>
    <col min="2" max="4" width="11.21875" style="118" customWidth="1"/>
    <col min="5" max="16384" width="8.77734375" style="118"/>
  </cols>
  <sheetData>
    <row r="1" spans="1:4" ht="15" customHeight="1" x14ac:dyDescent="0.2">
      <c r="A1" s="547" t="s">
        <v>763</v>
      </c>
    </row>
    <row r="3" spans="1:4" ht="15" customHeight="1" x14ac:dyDescent="0.2">
      <c r="A3" s="32" t="s">
        <v>742</v>
      </c>
    </row>
    <row r="4" spans="1:4" ht="15" customHeight="1" x14ac:dyDescent="0.2">
      <c r="A4" s="328" t="s">
        <v>743</v>
      </c>
      <c r="D4" s="473"/>
    </row>
    <row r="5" spans="1:4" s="33" customFormat="1" ht="15" customHeight="1" x14ac:dyDescent="0.2">
      <c r="A5" s="141" t="s">
        <v>744</v>
      </c>
      <c r="B5" s="121" t="s">
        <v>745</v>
      </c>
      <c r="C5" s="121" t="s">
        <v>746</v>
      </c>
      <c r="D5" s="122" t="s">
        <v>747</v>
      </c>
    </row>
    <row r="6" spans="1:4" s="33" customFormat="1" ht="15" customHeight="1" x14ac:dyDescent="0.2">
      <c r="A6" s="538" t="s">
        <v>748</v>
      </c>
      <c r="B6" s="539" t="s">
        <v>749</v>
      </c>
      <c r="C6" s="116" t="s">
        <v>750</v>
      </c>
      <c r="D6" s="540">
        <v>20033</v>
      </c>
    </row>
    <row r="7" spans="1:4" s="33" customFormat="1" ht="15" customHeight="1" x14ac:dyDescent="0.2">
      <c r="A7" s="95" t="s">
        <v>751</v>
      </c>
      <c r="B7" s="541" t="s">
        <v>752</v>
      </c>
      <c r="C7" s="116" t="s">
        <v>753</v>
      </c>
      <c r="D7" s="540">
        <v>33373</v>
      </c>
    </row>
    <row r="8" spans="1:4" s="33" customFormat="1" ht="15" customHeight="1" x14ac:dyDescent="0.2">
      <c r="A8" s="95" t="s">
        <v>754</v>
      </c>
      <c r="B8" s="541" t="s">
        <v>755</v>
      </c>
      <c r="C8" s="116" t="s">
        <v>756</v>
      </c>
      <c r="D8" s="540">
        <v>24847</v>
      </c>
    </row>
    <row r="9" spans="1:4" s="33" customFormat="1" ht="15" customHeight="1" x14ac:dyDescent="0.2">
      <c r="A9" s="95" t="s">
        <v>757</v>
      </c>
      <c r="B9" s="542" t="s">
        <v>758</v>
      </c>
      <c r="C9" s="116" t="s">
        <v>759</v>
      </c>
      <c r="D9" s="543" t="s">
        <v>760</v>
      </c>
    </row>
    <row r="10" spans="1:4" s="33" customFormat="1" ht="15" customHeight="1" x14ac:dyDescent="0.2">
      <c r="A10" s="126"/>
      <c r="B10" s="126"/>
      <c r="C10" s="126"/>
      <c r="D10" s="117" t="s">
        <v>761</v>
      </c>
    </row>
  </sheetData>
  <phoneticPr fontId="2"/>
  <hyperlinks>
    <hyperlink ref="A1" location="目次!A1" display="目次へもどる" xr:uid="{D847BAF4-2A4D-4222-A27D-CB55F0D3A1D6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34</vt:i4>
      </vt:variant>
      <vt:variant>
        <vt:lpstr>名前付き一覧</vt:lpstr>
      </vt:variant>
      <vt:variant>
        <vt:i4>1</vt:i4>
      </vt:variant>
    </vt:vector>
  </HeadingPairs>
  <TitlesOfParts>
    <vt:vector size="35" baseType="lpstr">
      <vt:lpstr>目次</vt:lpstr>
      <vt:lpstr>4-1</vt:lpstr>
      <vt:lpstr>4-2</vt:lpstr>
      <vt:lpstr>4-3</vt:lpstr>
      <vt:lpstr>4-4</vt:lpstr>
      <vt:lpstr>4-5</vt:lpstr>
      <vt:lpstr>4-6</vt:lpstr>
      <vt:lpstr>4-7(1)</vt:lpstr>
      <vt:lpstr>4-7(2)</vt:lpstr>
      <vt:lpstr>4-8</vt:lpstr>
      <vt:lpstr>4-9</vt:lpstr>
      <vt:lpstr>4-10</vt:lpstr>
      <vt:lpstr>4-11</vt:lpstr>
      <vt:lpstr>4-12</vt:lpstr>
      <vt:lpstr>4-13</vt:lpstr>
      <vt:lpstr>4-14</vt:lpstr>
      <vt:lpstr>4-15</vt:lpstr>
      <vt:lpstr>4-16</vt:lpstr>
      <vt:lpstr>4-17</vt:lpstr>
      <vt:lpstr>4-18</vt:lpstr>
      <vt:lpstr>4-19</vt:lpstr>
      <vt:lpstr>4-20</vt:lpstr>
      <vt:lpstr>4-21</vt:lpstr>
      <vt:lpstr>4-22</vt:lpstr>
      <vt:lpstr>4-23</vt:lpstr>
      <vt:lpstr>4-24(1)</vt:lpstr>
      <vt:lpstr>4-24(2)</vt:lpstr>
      <vt:lpstr>4-25</vt:lpstr>
      <vt:lpstr>4-26</vt:lpstr>
      <vt:lpstr>4-27</vt:lpstr>
      <vt:lpstr>4-28</vt:lpstr>
      <vt:lpstr>4-29</vt:lpstr>
      <vt:lpstr>4-30</vt:lpstr>
      <vt:lpstr>4-31</vt:lpstr>
      <vt:lpstr>'4-10'!Print_Area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00083016</cp:lastModifiedBy>
  <dcterms:created xsi:type="dcterms:W3CDTF">2016-11-22T04:29:59Z</dcterms:created>
  <dcterms:modified xsi:type="dcterms:W3CDTF">2025-04-14T04:35:10Z</dcterms:modified>
</cp:coreProperties>
</file>