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8_{081C0A99-6C43-49A8-B501-C891F0BB6F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08" r:id="rId1"/>
    <sheet name="9-1" sheetId="596" r:id="rId2"/>
    <sheet name="9-2" sheetId="597" r:id="rId3"/>
    <sheet name="9-3" sheetId="598" r:id="rId4"/>
    <sheet name="9-4(1)" sheetId="599" r:id="rId5"/>
    <sheet name="9-4(2)" sheetId="600" r:id="rId6"/>
    <sheet name="9-5" sheetId="601" r:id="rId7"/>
    <sheet name="9-6" sheetId="602" r:id="rId8"/>
    <sheet name="9-7" sheetId="603" r:id="rId9"/>
    <sheet name="9-8" sheetId="604" r:id="rId10"/>
    <sheet name="9-9" sheetId="605" r:id="rId11"/>
    <sheet name="9-10" sheetId="583" r:id="rId12"/>
    <sheet name="9-11" sheetId="584" r:id="rId13"/>
    <sheet name="9-12" sheetId="585" r:id="rId14"/>
    <sheet name="9-13" sheetId="586" r:id="rId15"/>
    <sheet name="9-14" sheetId="587" r:id="rId16"/>
    <sheet name="9-15" sheetId="588" r:id="rId17"/>
    <sheet name="9-16" sheetId="590" r:id="rId18"/>
    <sheet name="9-17" sheetId="591" r:id="rId19"/>
    <sheet name="9-18" sheetId="592" r:id="rId20"/>
    <sheet name="9-19" sheetId="593" r:id="rId21"/>
    <sheet name="9-20" sheetId="594" r:id="rId2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04" l="1"/>
  <c r="G9" i="602"/>
  <c r="F9" i="602"/>
  <c r="H9" i="602" s="1"/>
  <c r="E9" i="602"/>
  <c r="L10" i="601"/>
  <c r="M10" i="601" s="1"/>
  <c r="I10" i="601"/>
  <c r="J10" i="601" s="1"/>
  <c r="F10" i="601"/>
  <c r="G10" i="601" s="1"/>
  <c r="C10" i="601"/>
  <c r="D10" i="601" s="1"/>
  <c r="M9" i="601"/>
  <c r="L9" i="601"/>
  <c r="K9" i="601"/>
  <c r="H9" i="599"/>
  <c r="D9" i="599"/>
  <c r="J9" i="599" s="1"/>
  <c r="B8" i="596"/>
  <c r="B8" i="590"/>
  <c r="G13" i="586"/>
  <c r="H11" i="586" s="1"/>
  <c r="C13" i="586"/>
  <c r="D12" i="586" s="1"/>
  <c r="H8" i="586" l="1"/>
  <c r="D9" i="586"/>
  <c r="H9" i="586"/>
  <c r="H12" i="586"/>
  <c r="H6" i="586"/>
  <c r="H10" i="586"/>
  <c r="D7" i="586"/>
  <c r="D11" i="586"/>
  <c r="D10" i="586"/>
  <c r="H7" i="586"/>
  <c r="D6" i="586"/>
  <c r="D8" i="586"/>
  <c r="D13" i="586" l="1"/>
  <c r="H13" i="586"/>
</calcChain>
</file>

<file path=xl/sharedStrings.xml><?xml version="1.0" encoding="utf-8"?>
<sst xmlns="http://schemas.openxmlformats.org/spreadsheetml/2006/main" count="520" uniqueCount="375">
  <si>
    <t>9-10. 東埼玉資源環境組合の概要</t>
    <rPh sb="16" eb="18">
      <t>ガイヨウ</t>
    </rPh>
    <phoneticPr fontId="1"/>
  </si>
  <si>
    <t>（1）施設所在地</t>
    <rPh sb="3" eb="5">
      <t>シセツ</t>
    </rPh>
    <rPh sb="5" eb="8">
      <t>ショザイチ</t>
    </rPh>
    <phoneticPr fontId="42"/>
  </si>
  <si>
    <t>第一工場</t>
    <rPh sb="0" eb="2">
      <t>ダイイチ</t>
    </rPh>
    <rPh sb="2" eb="4">
      <t>コウジョウ</t>
    </rPh>
    <phoneticPr fontId="42"/>
  </si>
  <si>
    <t>ごみ処理施設</t>
    <rPh sb="2" eb="4">
      <t>ショリ</t>
    </rPh>
    <rPh sb="4" eb="6">
      <t>シセツ</t>
    </rPh>
    <phoneticPr fontId="42"/>
  </si>
  <si>
    <t>越谷市増林三丁目2番地1</t>
    <rPh sb="0" eb="3">
      <t>コシガヤシ</t>
    </rPh>
    <rPh sb="3" eb="5">
      <t>マシバヤシ</t>
    </rPh>
    <rPh sb="5" eb="8">
      <t>サンチョウメ</t>
    </rPh>
    <rPh sb="9" eb="11">
      <t>２バンチ</t>
    </rPh>
    <phoneticPr fontId="42"/>
  </si>
  <si>
    <t>第二工場</t>
    <rPh sb="0" eb="1">
      <t>ダイ</t>
    </rPh>
    <rPh sb="1" eb="2">
      <t>ニ</t>
    </rPh>
    <rPh sb="2" eb="4">
      <t>コウジョウ</t>
    </rPh>
    <phoneticPr fontId="42"/>
  </si>
  <si>
    <t>草加市柿木町107番地1</t>
    <rPh sb="0" eb="3">
      <t>ソウカシ</t>
    </rPh>
    <rPh sb="3" eb="4">
      <t>カキ</t>
    </rPh>
    <rPh sb="4" eb="5">
      <t>キ</t>
    </rPh>
    <rPh sb="5" eb="6">
      <t>マチ</t>
    </rPh>
    <rPh sb="9" eb="11">
      <t>１０７バンチ</t>
    </rPh>
    <phoneticPr fontId="42"/>
  </si>
  <si>
    <t>汚泥再生処理センター</t>
    <rPh sb="0" eb="2">
      <t>オデイ</t>
    </rPh>
    <rPh sb="2" eb="4">
      <t>サイセイ</t>
    </rPh>
    <rPh sb="4" eb="6">
      <t>ショリ</t>
    </rPh>
    <phoneticPr fontId="42"/>
  </si>
  <si>
    <t>八潮市大字八條681番地1</t>
    <rPh sb="0" eb="3">
      <t>ヤシオシ</t>
    </rPh>
    <rPh sb="3" eb="5">
      <t>オオアザ</t>
    </rPh>
    <rPh sb="5" eb="7">
      <t>ハチジョウ</t>
    </rPh>
    <rPh sb="10" eb="12">
      <t>７００バンチ</t>
    </rPh>
    <phoneticPr fontId="42"/>
  </si>
  <si>
    <t>最終処分場</t>
    <rPh sb="0" eb="4">
      <t>サイシュウショブン</t>
    </rPh>
    <rPh sb="4" eb="5">
      <t>バ</t>
    </rPh>
    <phoneticPr fontId="42"/>
  </si>
  <si>
    <t>第一最終処分場</t>
    <rPh sb="0" eb="2">
      <t>ダイイチ</t>
    </rPh>
    <rPh sb="2" eb="4">
      <t>サイシュウ</t>
    </rPh>
    <rPh sb="4" eb="7">
      <t>ショブンジョウ</t>
    </rPh>
    <phoneticPr fontId="42"/>
  </si>
  <si>
    <t>吉川市美南二丁目6番地2</t>
    <rPh sb="0" eb="3">
      <t>ヨシカワシ</t>
    </rPh>
    <rPh sb="3" eb="4">
      <t>ウツク</t>
    </rPh>
    <rPh sb="4" eb="5">
      <t>ミナミ</t>
    </rPh>
    <rPh sb="5" eb="8">
      <t>ニチョウメ</t>
    </rPh>
    <rPh sb="9" eb="11">
      <t>バンチ</t>
    </rPh>
    <phoneticPr fontId="42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</si>
  <si>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2"/>
  </si>
  <si>
    <t>吉川市大字高久666番地1</t>
    <rPh sb="0" eb="2">
      <t>ヨシカワシ</t>
    </rPh>
    <rPh sb="2" eb="3">
      <t>シ</t>
    </rPh>
    <rPh sb="3" eb="5">
      <t>オオアザ</t>
    </rPh>
    <rPh sb="5" eb="7">
      <t>タカヒサ</t>
    </rPh>
    <rPh sb="10" eb="12">
      <t>８１２バンチ</t>
    </rPh>
    <phoneticPr fontId="42"/>
  </si>
  <si>
    <t>資料：東埼玉資源環境組合</t>
    <rPh sb="0" eb="2">
      <t>シリョウ</t>
    </rPh>
    <rPh sb="3" eb="4">
      <t>ヒガシ</t>
    </rPh>
    <rPh sb="4" eb="6">
      <t>サイタマ</t>
    </rPh>
    <rPh sb="6" eb="8">
      <t>シゲン</t>
    </rPh>
    <rPh sb="8" eb="10">
      <t>カンキョウ</t>
    </rPh>
    <rPh sb="10" eb="12">
      <t>クミアイ</t>
    </rPh>
    <phoneticPr fontId="42"/>
  </si>
  <si>
    <t>（2）組合市町及び職員数</t>
    <rPh sb="3" eb="5">
      <t>クミアイ</t>
    </rPh>
    <rPh sb="5" eb="6">
      <t>シ</t>
    </rPh>
    <rPh sb="6" eb="7">
      <t>マチ</t>
    </rPh>
    <rPh sb="7" eb="8">
      <t>オヨ</t>
    </rPh>
    <rPh sb="9" eb="12">
      <t>ショクインスウ</t>
    </rPh>
    <phoneticPr fontId="42"/>
  </si>
  <si>
    <t>令和6年4月1日現在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2"/>
  </si>
  <si>
    <t>組合市町</t>
    <rPh sb="0" eb="2">
      <t>クミアイ</t>
    </rPh>
    <rPh sb="2" eb="3">
      <t>シ</t>
    </rPh>
    <rPh sb="3" eb="4">
      <t>マチ</t>
    </rPh>
    <phoneticPr fontId="42"/>
  </si>
  <si>
    <t>越谷市・草加市・八潮市・三郷市・吉川市・松伏町</t>
    <rPh sb="0" eb="3">
      <t>コシガヤシ</t>
    </rPh>
    <phoneticPr fontId="42"/>
  </si>
  <si>
    <t>管理者</t>
    <rPh sb="0" eb="1">
      <t>カン</t>
    </rPh>
    <rPh sb="1" eb="2">
      <t>リ</t>
    </rPh>
    <rPh sb="2" eb="3">
      <t>モノ</t>
    </rPh>
    <phoneticPr fontId="42"/>
  </si>
  <si>
    <t>福　田　　　晃</t>
    <rPh sb="0" eb="1">
      <t>フク</t>
    </rPh>
    <rPh sb="2" eb="3">
      <t>タ</t>
    </rPh>
    <rPh sb="6" eb="7">
      <t>アキラ</t>
    </rPh>
    <phoneticPr fontId="42"/>
  </si>
  <si>
    <t>職員数</t>
    <rPh sb="0" eb="1">
      <t>ショク</t>
    </rPh>
    <rPh sb="1" eb="2">
      <t>イン</t>
    </rPh>
    <rPh sb="2" eb="3">
      <t>カズ</t>
    </rPh>
    <phoneticPr fontId="42"/>
  </si>
  <si>
    <t>事務17人、技術29人、現業10人、合計56人</t>
    <phoneticPr fontId="42"/>
  </si>
  <si>
    <t>（3）ごみ・汚泥再生処理施設の概要</t>
    <rPh sb="6" eb="8">
      <t>オデイ</t>
    </rPh>
    <rPh sb="8" eb="10">
      <t>サイセイ</t>
    </rPh>
    <rPh sb="10" eb="12">
      <t>ショリ</t>
    </rPh>
    <rPh sb="12" eb="14">
      <t>シセツ</t>
    </rPh>
    <rPh sb="15" eb="17">
      <t>ガイヨウ</t>
    </rPh>
    <phoneticPr fontId="42"/>
  </si>
  <si>
    <t>第一工場（敷地面積：45,875.44㎡）</t>
    <rPh sb="0" eb="2">
      <t>ダイイチ</t>
    </rPh>
    <rPh sb="2" eb="4">
      <t>コウジョウ</t>
    </rPh>
    <rPh sb="5" eb="9">
      <t>シキチメンセキ</t>
    </rPh>
    <phoneticPr fontId="42"/>
  </si>
  <si>
    <t>名  称</t>
    <rPh sb="0" eb="4">
      <t>メイショウ</t>
    </rPh>
    <phoneticPr fontId="42"/>
  </si>
  <si>
    <t>処理方法</t>
    <rPh sb="0" eb="4">
      <t>ショリホウホウ</t>
    </rPh>
    <phoneticPr fontId="42"/>
  </si>
  <si>
    <t>処理能力</t>
    <rPh sb="0" eb="4">
      <t>ショリノウリョク</t>
    </rPh>
    <phoneticPr fontId="42"/>
  </si>
  <si>
    <t>全連続燃焼式機械炉（４炉）　</t>
    <rPh sb="0" eb="1">
      <t>ゼン</t>
    </rPh>
    <rPh sb="1" eb="3">
      <t>レンゾク</t>
    </rPh>
    <rPh sb="3" eb="5">
      <t>ネンショウ</t>
    </rPh>
    <rPh sb="5" eb="6">
      <t>シキ</t>
    </rPh>
    <rPh sb="6" eb="8">
      <t>キカイ</t>
    </rPh>
    <rPh sb="8" eb="9">
      <t>カイロ</t>
    </rPh>
    <rPh sb="11" eb="12">
      <t>ロ</t>
    </rPh>
    <phoneticPr fontId="3"/>
  </si>
  <si>
    <t>800t／日</t>
    <rPh sb="5" eb="6">
      <t>ニチ</t>
    </rPh>
    <phoneticPr fontId="42"/>
  </si>
  <si>
    <t>灰溶融設備</t>
    <rPh sb="0" eb="1">
      <t>ハイ</t>
    </rPh>
    <rPh sb="1" eb="2">
      <t>ヨウカイ</t>
    </rPh>
    <rPh sb="2" eb="3">
      <t>キンユウ</t>
    </rPh>
    <rPh sb="3" eb="5">
      <t>セツビ</t>
    </rPh>
    <phoneticPr fontId="42"/>
  </si>
  <si>
    <t>アーク式電気溶融炉（２炉）</t>
    <rPh sb="3" eb="4">
      <t>シキ</t>
    </rPh>
    <rPh sb="4" eb="6">
      <t>デンキ</t>
    </rPh>
    <rPh sb="6" eb="7">
      <t>ヨウカイ</t>
    </rPh>
    <rPh sb="7" eb="8">
      <t>キンユウ</t>
    </rPh>
    <rPh sb="8" eb="9">
      <t>ロ</t>
    </rPh>
    <rPh sb="11" eb="12">
      <t>ロ</t>
    </rPh>
    <phoneticPr fontId="3"/>
  </si>
  <si>
    <t xml:space="preserve"> 80t／日</t>
    <rPh sb="5" eb="6">
      <t>ニチ</t>
    </rPh>
    <phoneticPr fontId="42"/>
  </si>
  <si>
    <t>堆肥化施設</t>
    <rPh sb="0" eb="2">
      <t>タイヒ</t>
    </rPh>
    <rPh sb="2" eb="3">
      <t>カ</t>
    </rPh>
    <rPh sb="3" eb="5">
      <t>シセツ</t>
    </rPh>
    <phoneticPr fontId="42"/>
  </si>
  <si>
    <t>1次・2次・3次破砕</t>
    <rPh sb="1" eb="2">
      <t>ジ</t>
    </rPh>
    <rPh sb="4" eb="5">
      <t>ジ</t>
    </rPh>
    <rPh sb="7" eb="8">
      <t>ジ</t>
    </rPh>
    <rPh sb="8" eb="9">
      <t>ハ</t>
    </rPh>
    <rPh sb="9" eb="10">
      <t>クダ</t>
    </rPh>
    <phoneticPr fontId="3"/>
  </si>
  <si>
    <t>4.5ｔ／時・3.0ｔ／時・0.9ｔ／時</t>
    <rPh sb="5" eb="6">
      <t>ジ</t>
    </rPh>
    <rPh sb="12" eb="13">
      <t>トキ</t>
    </rPh>
    <rPh sb="19" eb="20">
      <t>トキ</t>
    </rPh>
    <phoneticPr fontId="42"/>
  </si>
  <si>
    <t>第二工場(敷地面積：59,809.3㎡）</t>
    <rPh sb="0" eb="2">
      <t>ダイニ</t>
    </rPh>
    <rPh sb="2" eb="4">
      <t>コウジョウ</t>
    </rPh>
    <rPh sb="5" eb="9">
      <t>シキチメンセキ</t>
    </rPh>
    <phoneticPr fontId="3"/>
  </si>
  <si>
    <t>直接ガス化溶融炉（２炉）</t>
    <rPh sb="0" eb="2">
      <t>チョクセツ</t>
    </rPh>
    <rPh sb="4" eb="5">
      <t>カ</t>
    </rPh>
    <rPh sb="5" eb="7">
      <t>ヨウユウ</t>
    </rPh>
    <rPh sb="7" eb="8">
      <t>ロ</t>
    </rPh>
    <phoneticPr fontId="3"/>
  </si>
  <si>
    <t>297t／日</t>
    <rPh sb="5" eb="6">
      <t>ニチ</t>
    </rPh>
    <phoneticPr fontId="42"/>
  </si>
  <si>
    <t>固液分離方式＋水処理方式+下水道放流</t>
    <rPh sb="0" eb="1">
      <t>コ</t>
    </rPh>
    <rPh sb="1" eb="2">
      <t>エキ</t>
    </rPh>
    <rPh sb="2" eb="4">
      <t>ブンリ</t>
    </rPh>
    <rPh sb="4" eb="6">
      <t>ホウシキ</t>
    </rPh>
    <rPh sb="7" eb="8">
      <t>ミズ</t>
    </rPh>
    <rPh sb="8" eb="10">
      <t>ショリ</t>
    </rPh>
    <rPh sb="10" eb="12">
      <t>ホウシキ</t>
    </rPh>
    <rPh sb="13" eb="16">
      <t>ゲスイドウ</t>
    </rPh>
    <rPh sb="16" eb="18">
      <t>ホウリュウ</t>
    </rPh>
    <phoneticPr fontId="3"/>
  </si>
  <si>
    <t>260kℓ／日</t>
    <rPh sb="6" eb="7">
      <t>ニチ</t>
    </rPh>
    <phoneticPr fontId="42"/>
  </si>
  <si>
    <t>最終処分場(敷地面積：64,161.51㎡）</t>
    <rPh sb="0" eb="4">
      <t>サイシュウショブン</t>
    </rPh>
    <rPh sb="4" eb="5">
      <t>ジョウ</t>
    </rPh>
    <rPh sb="6" eb="10">
      <t>シキチメンセキ</t>
    </rPh>
    <phoneticPr fontId="42"/>
  </si>
  <si>
    <t>名　称　等</t>
    <rPh sb="0" eb="1">
      <t>ナ</t>
    </rPh>
    <rPh sb="2" eb="3">
      <t>ショウ</t>
    </rPh>
    <rPh sb="4" eb="5">
      <t>トウ</t>
    </rPh>
    <phoneticPr fontId="42"/>
  </si>
  <si>
    <t>構造</t>
    <phoneticPr fontId="42"/>
  </si>
  <si>
    <t>埋立容量</t>
    <rPh sb="0" eb="2">
      <t>ウメタテ</t>
    </rPh>
    <rPh sb="2" eb="4">
      <t>ヨウリョウ</t>
    </rPh>
    <phoneticPr fontId="42"/>
  </si>
  <si>
    <t>第一最終処分場</t>
  </si>
  <si>
    <t>管理型最終処分場</t>
    <phoneticPr fontId="42"/>
  </si>
  <si>
    <r>
      <t xml:space="preserve"> 61,057ｍ</t>
    </r>
    <r>
      <rPr>
        <vertAlign val="superscript"/>
        <sz val="8"/>
        <rFont val="ＭＳ 明朝"/>
        <family val="1"/>
        <charset val="128"/>
      </rPr>
      <t>３</t>
    </r>
    <phoneticPr fontId="42"/>
  </si>
  <si>
    <t>第二最終処分場</t>
    <rPh sb="0" eb="1">
      <t>ダイ</t>
    </rPh>
    <rPh sb="1" eb="2">
      <t>ニ</t>
    </rPh>
    <rPh sb="2" eb="4">
      <t>サイシュウ</t>
    </rPh>
    <rPh sb="4" eb="7">
      <t>ショブンジョウ</t>
    </rPh>
    <phoneticPr fontId="42"/>
  </si>
  <si>
    <r>
      <t>170,000ｍ</t>
    </r>
    <r>
      <rPr>
        <vertAlign val="superscript"/>
        <sz val="8"/>
        <rFont val="ＭＳ 明朝"/>
        <family val="1"/>
        <charset val="128"/>
      </rPr>
      <t>３</t>
    </r>
    <phoneticPr fontId="42"/>
  </si>
  <si>
    <t>（注）第一最終処分場については、埋立完了</t>
    <rPh sb="1" eb="2">
      <t>チュウ</t>
    </rPh>
    <rPh sb="3" eb="5">
      <t>ダイイチ</t>
    </rPh>
    <rPh sb="5" eb="7">
      <t>サイシュウ</t>
    </rPh>
    <rPh sb="7" eb="10">
      <t>ショブンジョウ</t>
    </rPh>
    <rPh sb="16" eb="18">
      <t>ウメタ</t>
    </rPh>
    <rPh sb="18" eb="20">
      <t>カンリョウ</t>
    </rPh>
    <phoneticPr fontId="42"/>
  </si>
  <si>
    <t>9-11. ごみ搬入状況</t>
    <rPh sb="8" eb="10">
      <t>ハンニュウ</t>
    </rPh>
    <rPh sb="10" eb="12">
      <t>ジョウキョウ</t>
    </rPh>
    <phoneticPr fontId="1"/>
  </si>
  <si>
    <t>(単位：ｔ)</t>
    <rPh sb="1" eb="3">
      <t>タンイ</t>
    </rPh>
    <phoneticPr fontId="42"/>
  </si>
  <si>
    <t>年　度</t>
    <rPh sb="0" eb="3">
      <t>ネンド</t>
    </rPh>
    <phoneticPr fontId="42"/>
  </si>
  <si>
    <t>搬入日数
（注）</t>
    <rPh sb="0" eb="2">
      <t>ハンニュウ</t>
    </rPh>
    <rPh sb="2" eb="4">
      <t>ニッスウ</t>
    </rPh>
    <rPh sb="6" eb="7">
      <t>チュウ</t>
    </rPh>
    <phoneticPr fontId="42"/>
  </si>
  <si>
    <t>ごみ搬入量</t>
    <rPh sb="2" eb="4">
      <t>ハンニュウ</t>
    </rPh>
    <rPh sb="4" eb="5">
      <t>リョウ</t>
    </rPh>
    <phoneticPr fontId="42"/>
  </si>
  <si>
    <t>1日平均
搬入量</t>
    <rPh sb="1" eb="2">
      <t>１ニチ</t>
    </rPh>
    <rPh sb="2" eb="4">
      <t>ヘイキン</t>
    </rPh>
    <rPh sb="5" eb="7">
      <t>ハンニュウ</t>
    </rPh>
    <rPh sb="7" eb="8">
      <t>リョウ</t>
    </rPh>
    <phoneticPr fontId="42"/>
  </si>
  <si>
    <t>越谷市の
ごみ搬入量</t>
    <rPh sb="0" eb="3">
      <t>コシガヤシ</t>
    </rPh>
    <rPh sb="7" eb="9">
      <t>ハンニュウ</t>
    </rPh>
    <rPh sb="9" eb="10">
      <t>リョウ</t>
    </rPh>
    <phoneticPr fontId="42"/>
  </si>
  <si>
    <t>越谷市の1日
平均搬入量</t>
    <rPh sb="0" eb="3">
      <t>コシガヤシ</t>
    </rPh>
    <rPh sb="5" eb="6">
      <t>１ニチ</t>
    </rPh>
    <rPh sb="7" eb="9">
      <t>ヘイキン</t>
    </rPh>
    <rPh sb="9" eb="10">
      <t>ハンニュウ</t>
    </rPh>
    <rPh sb="10" eb="11">
      <t>ニュウ</t>
    </rPh>
    <rPh sb="11" eb="12">
      <t>リョウ</t>
    </rPh>
    <phoneticPr fontId="42"/>
  </si>
  <si>
    <t>令和3</t>
    <rPh sb="0" eb="1">
      <t>レイワ</t>
    </rPh>
    <rPh sb="1" eb="2">
      <t>ガン</t>
    </rPh>
    <phoneticPr fontId="2"/>
  </si>
  <si>
    <t>4</t>
    <phoneticPr fontId="2"/>
  </si>
  <si>
    <t>5</t>
    <phoneticPr fontId="2"/>
  </si>
  <si>
    <t>（注）第一工場の搬入日数</t>
    <rPh sb="1" eb="2">
      <t>チュウ</t>
    </rPh>
    <rPh sb="3" eb="5">
      <t>ダイイチ</t>
    </rPh>
    <rPh sb="5" eb="7">
      <t>コウジョウ</t>
    </rPh>
    <rPh sb="8" eb="10">
      <t>ハンニュウ</t>
    </rPh>
    <rPh sb="10" eb="12">
      <t>ニッスウ</t>
    </rPh>
    <phoneticPr fontId="3"/>
  </si>
  <si>
    <t>9-12. し尿搬入状況</t>
    <rPh sb="6" eb="8">
      <t>シニョウ</t>
    </rPh>
    <rPh sb="8" eb="10">
      <t>ハンニュウ</t>
    </rPh>
    <rPh sb="10" eb="12">
      <t>ジョウキョウ</t>
    </rPh>
    <phoneticPr fontId="42"/>
  </si>
  <si>
    <t>(単位：ｋL)</t>
    <rPh sb="1" eb="3">
      <t>タンイ</t>
    </rPh>
    <phoneticPr fontId="42"/>
  </si>
  <si>
    <t>搬入日数</t>
    <rPh sb="0" eb="2">
      <t>ハンニュウ</t>
    </rPh>
    <rPh sb="2" eb="4">
      <t>ニッスウ</t>
    </rPh>
    <phoneticPr fontId="42"/>
  </si>
  <si>
    <t>し尿搬入量</t>
    <rPh sb="0" eb="2">
      <t>シニョウ</t>
    </rPh>
    <rPh sb="2" eb="4">
      <t>ハンニュウ</t>
    </rPh>
    <rPh sb="4" eb="5">
      <t>リョウ</t>
    </rPh>
    <phoneticPr fontId="42"/>
  </si>
  <si>
    <t>越谷市の
し尿搬入量</t>
    <rPh sb="0" eb="3">
      <t>コシガヤシ</t>
    </rPh>
    <rPh sb="5" eb="7">
      <t>シニョウ</t>
    </rPh>
    <rPh sb="7" eb="9">
      <t>ハンニュウ</t>
    </rPh>
    <rPh sb="9" eb="10">
      <t>リョウ</t>
    </rPh>
    <phoneticPr fontId="42"/>
  </si>
  <si>
    <t>令和3</t>
    <rPh sb="0" eb="2">
      <t>レイワガン</t>
    </rPh>
    <phoneticPr fontId="2"/>
  </si>
  <si>
    <t>9-13. 会計決算</t>
    <rPh sb="6" eb="8">
      <t>カイケイ</t>
    </rPh>
    <rPh sb="8" eb="10">
      <t>ケッサン</t>
    </rPh>
    <phoneticPr fontId="42"/>
  </si>
  <si>
    <t>令和5年度</t>
    <rPh sb="0" eb="2">
      <t>レイワ</t>
    </rPh>
    <rPh sb="3" eb="5">
      <t>８ネンド</t>
    </rPh>
    <phoneticPr fontId="42"/>
  </si>
  <si>
    <t>(単位：千円)</t>
    <rPh sb="1" eb="3">
      <t>タンイ</t>
    </rPh>
    <rPh sb="4" eb="6">
      <t>センエン</t>
    </rPh>
    <phoneticPr fontId="42"/>
  </si>
  <si>
    <t>歳  入</t>
    <rPh sb="0" eb="4">
      <t>サイニュウ</t>
    </rPh>
    <phoneticPr fontId="42"/>
  </si>
  <si>
    <t>決算額</t>
    <rPh sb="0" eb="2">
      <t>ケッサン</t>
    </rPh>
    <rPh sb="2" eb="3">
      <t>ガク</t>
    </rPh>
    <phoneticPr fontId="42"/>
  </si>
  <si>
    <t>構成比</t>
    <rPh sb="0" eb="3">
      <t>コウセイヒ</t>
    </rPh>
    <phoneticPr fontId="42"/>
  </si>
  <si>
    <t>歳  出</t>
    <rPh sb="0" eb="4">
      <t>サイシュツ</t>
    </rPh>
    <phoneticPr fontId="42"/>
  </si>
  <si>
    <t>1.</t>
    <phoneticPr fontId="42"/>
  </si>
  <si>
    <t>分担金及び負担金</t>
    <rPh sb="0" eb="3">
      <t>ブンタンキン</t>
    </rPh>
    <rPh sb="3" eb="4">
      <t>オヨ</t>
    </rPh>
    <rPh sb="5" eb="8">
      <t>フタンキン</t>
    </rPh>
    <phoneticPr fontId="42"/>
  </si>
  <si>
    <t>議会費</t>
    <rPh sb="0" eb="2">
      <t>ギカイ</t>
    </rPh>
    <rPh sb="2" eb="3">
      <t>ヒ</t>
    </rPh>
    <phoneticPr fontId="42"/>
  </si>
  <si>
    <t>2.</t>
    <phoneticPr fontId="42"/>
  </si>
  <si>
    <t>使用料及び手数料</t>
    <rPh sb="0" eb="3">
      <t>シヨウリョウ</t>
    </rPh>
    <rPh sb="3" eb="4">
      <t>オヨ</t>
    </rPh>
    <rPh sb="5" eb="8">
      <t>テスウリョウ</t>
    </rPh>
    <phoneticPr fontId="42"/>
  </si>
  <si>
    <t>総務費</t>
    <rPh sb="0" eb="3">
      <t>ソウムヒ</t>
    </rPh>
    <phoneticPr fontId="42"/>
  </si>
  <si>
    <t>3.</t>
    <phoneticPr fontId="42"/>
  </si>
  <si>
    <t>国庫支出金</t>
    <rPh sb="0" eb="2">
      <t>コッコ</t>
    </rPh>
    <rPh sb="2" eb="5">
      <t>シシュツキン</t>
    </rPh>
    <phoneticPr fontId="42"/>
  </si>
  <si>
    <t>事業費</t>
    <rPh sb="0" eb="3">
      <t>ジギョウヒ</t>
    </rPh>
    <phoneticPr fontId="42"/>
  </si>
  <si>
    <t>4.</t>
    <phoneticPr fontId="42"/>
  </si>
  <si>
    <t>財産収入</t>
    <rPh sb="0" eb="2">
      <t>ザイサン</t>
    </rPh>
    <rPh sb="2" eb="4">
      <t>シュウニュウ</t>
    </rPh>
    <phoneticPr fontId="42"/>
  </si>
  <si>
    <t>4.</t>
    <phoneticPr fontId="2"/>
  </si>
  <si>
    <t>建設費</t>
    <rPh sb="0" eb="3">
      <t>ケンセツヒ</t>
    </rPh>
    <phoneticPr fontId="2"/>
  </si>
  <si>
    <t>5.</t>
    <phoneticPr fontId="42"/>
  </si>
  <si>
    <t>繰越金</t>
    <rPh sb="0" eb="2">
      <t>クリコシ</t>
    </rPh>
    <rPh sb="2" eb="3">
      <t>キン</t>
    </rPh>
    <phoneticPr fontId="42"/>
  </si>
  <si>
    <t>5.</t>
    <phoneticPr fontId="2"/>
  </si>
  <si>
    <t>公債費</t>
  </si>
  <si>
    <t>6.</t>
    <phoneticPr fontId="42"/>
  </si>
  <si>
    <t>諸収入</t>
    <rPh sb="0" eb="1">
      <t>ショ</t>
    </rPh>
    <rPh sb="1" eb="3">
      <t>シュウニュウ</t>
    </rPh>
    <phoneticPr fontId="42"/>
  </si>
  <si>
    <t>6.</t>
    <phoneticPr fontId="2"/>
  </si>
  <si>
    <t>基金積立金</t>
  </si>
  <si>
    <t>7.</t>
    <phoneticPr fontId="42"/>
  </si>
  <si>
    <t>組合債</t>
    <rPh sb="0" eb="2">
      <t>クミアイ</t>
    </rPh>
    <rPh sb="2" eb="3">
      <t>サイ</t>
    </rPh>
    <phoneticPr fontId="42"/>
  </si>
  <si>
    <t>7.</t>
  </si>
  <si>
    <t>予備費</t>
  </si>
  <si>
    <t>歳入合計</t>
    <rPh sb="0" eb="2">
      <t>サイニュウ</t>
    </rPh>
    <rPh sb="2" eb="4">
      <t>ゴウケイ</t>
    </rPh>
    <phoneticPr fontId="42"/>
  </si>
  <si>
    <t>歳出合計</t>
    <rPh sb="0" eb="2">
      <t>サイシュツ</t>
    </rPh>
    <rPh sb="2" eb="4">
      <t>ゴウケイ</t>
    </rPh>
    <phoneticPr fontId="42"/>
  </si>
  <si>
    <t>9-14. 年度別決算額及び市町別分担金</t>
  </si>
  <si>
    <t>（単位：千円)</t>
    <rPh sb="1" eb="3">
      <t>タンイ</t>
    </rPh>
    <rPh sb="4" eb="6">
      <t>センエン</t>
    </rPh>
    <phoneticPr fontId="42"/>
  </si>
  <si>
    <t>年　度</t>
    <rPh sb="0" eb="1">
      <t>トシ</t>
    </rPh>
    <rPh sb="2" eb="3">
      <t>ド</t>
    </rPh>
    <phoneticPr fontId="42"/>
  </si>
  <si>
    <t>市町別分担金</t>
    <rPh sb="0" eb="2">
      <t>シチョウ</t>
    </rPh>
    <rPh sb="2" eb="3">
      <t>ベツ</t>
    </rPh>
    <rPh sb="3" eb="6">
      <t>ブンタンキン</t>
    </rPh>
    <phoneticPr fontId="42"/>
  </si>
  <si>
    <t>歳　入</t>
    <rPh sb="0" eb="1">
      <t>トシ</t>
    </rPh>
    <rPh sb="2" eb="3">
      <t>イ</t>
    </rPh>
    <phoneticPr fontId="42"/>
  </si>
  <si>
    <t>歳　出</t>
    <rPh sb="0" eb="1">
      <t>トシ</t>
    </rPh>
    <rPh sb="2" eb="3">
      <t>デ</t>
    </rPh>
    <phoneticPr fontId="42"/>
  </si>
  <si>
    <t>執行率</t>
    <rPh sb="0" eb="2">
      <t>シッコウ</t>
    </rPh>
    <rPh sb="2" eb="3">
      <t>リツ</t>
    </rPh>
    <phoneticPr fontId="42"/>
  </si>
  <si>
    <t>越谷市</t>
    <rPh sb="0" eb="3">
      <t>コシガヤシ</t>
    </rPh>
    <phoneticPr fontId="42"/>
  </si>
  <si>
    <t>草加市</t>
    <rPh sb="0" eb="3">
      <t>ソウカシ</t>
    </rPh>
    <phoneticPr fontId="42"/>
  </si>
  <si>
    <t>八潮市</t>
    <rPh sb="0" eb="3">
      <t>ヤシオシ</t>
    </rPh>
    <phoneticPr fontId="42"/>
  </si>
  <si>
    <t>三郷市</t>
    <rPh sb="0" eb="3">
      <t>ミサトシ</t>
    </rPh>
    <phoneticPr fontId="42"/>
  </si>
  <si>
    <t>吉川市</t>
    <rPh sb="0" eb="2">
      <t>ヨシカワ</t>
    </rPh>
    <rPh sb="2" eb="3">
      <t>シ</t>
    </rPh>
    <phoneticPr fontId="42"/>
  </si>
  <si>
    <t>松伏町</t>
    <rPh sb="0" eb="2">
      <t>マツブシ</t>
    </rPh>
    <rPh sb="2" eb="3">
      <t>マチ</t>
    </rPh>
    <phoneticPr fontId="42"/>
  </si>
  <si>
    <t>令和3</t>
    <phoneticPr fontId="2"/>
  </si>
  <si>
    <t>5</t>
    <phoneticPr fontId="42"/>
  </si>
  <si>
    <t>9-15. ごみ・し尿処理経費</t>
    <rPh sb="9" eb="11">
      <t>シニョウ</t>
    </rPh>
    <rPh sb="11" eb="13">
      <t>ショリケイ</t>
    </rPh>
    <rPh sb="13" eb="15">
      <t>ケイヒ</t>
    </rPh>
    <phoneticPr fontId="42"/>
  </si>
  <si>
    <t>ご  み</t>
    <phoneticPr fontId="42"/>
  </si>
  <si>
    <t>し  尿</t>
    <rPh sb="0" eb="4">
      <t>シニョウ</t>
    </rPh>
    <phoneticPr fontId="42"/>
  </si>
  <si>
    <t>年間
搬入量</t>
    <rPh sb="0" eb="2">
      <t>ネンカン</t>
    </rPh>
    <rPh sb="3" eb="5">
      <t>ハンニュウ</t>
    </rPh>
    <rPh sb="5" eb="6">
      <t>リョウ</t>
    </rPh>
    <phoneticPr fontId="42"/>
  </si>
  <si>
    <r>
      <t xml:space="preserve">搬入日数
</t>
    </r>
    <r>
      <rPr>
        <sz val="8"/>
        <color theme="1"/>
        <rFont val="ＭＳ 明朝"/>
        <family val="1"/>
        <charset val="128"/>
      </rPr>
      <t>(注1)</t>
    </r>
    <rPh sb="0" eb="2">
      <t>ハンニュウ</t>
    </rPh>
    <rPh sb="2" eb="4">
      <t>ニッスウ</t>
    </rPh>
    <rPh sb="6" eb="7">
      <t>チュウ</t>
    </rPh>
    <phoneticPr fontId="42"/>
  </si>
  <si>
    <t>1日平均
搬入量</t>
    <rPh sb="1" eb="2">
      <t>イチニチ</t>
    </rPh>
    <rPh sb="2" eb="4">
      <t>ヘイキン</t>
    </rPh>
    <rPh sb="5" eb="7">
      <t>ハンニュウ</t>
    </rPh>
    <rPh sb="7" eb="8">
      <t>リョウ</t>
    </rPh>
    <phoneticPr fontId="42"/>
  </si>
  <si>
    <r>
      <t>1ｔ当り
経費</t>
    </r>
    <r>
      <rPr>
        <sz val="8"/>
        <color theme="1"/>
        <rFont val="ＭＳ 明朝"/>
        <family val="1"/>
        <charset val="128"/>
      </rPr>
      <t>(注2)</t>
    </r>
    <rPh sb="2" eb="3">
      <t>アタ</t>
    </rPh>
    <rPh sb="5" eb="7">
      <t>ケイヒ</t>
    </rPh>
    <rPh sb="8" eb="9">
      <t>チュウ</t>
    </rPh>
    <phoneticPr fontId="42"/>
  </si>
  <si>
    <r>
      <t>1ｋℓ当り
経費</t>
    </r>
    <r>
      <rPr>
        <sz val="8"/>
        <color theme="1"/>
        <rFont val="ＭＳ 明朝"/>
        <family val="1"/>
        <charset val="128"/>
      </rPr>
      <t>(注3)</t>
    </r>
    <rPh sb="3" eb="4">
      <t>アタ</t>
    </rPh>
    <rPh sb="6" eb="8">
      <t>ケイヒ</t>
    </rPh>
    <rPh sb="9" eb="10">
      <t>チュウ</t>
    </rPh>
    <phoneticPr fontId="42"/>
  </si>
  <si>
    <t>(t)</t>
    <phoneticPr fontId="42"/>
  </si>
  <si>
    <t>(日)</t>
    <rPh sb="1" eb="2">
      <t>ヒ</t>
    </rPh>
    <phoneticPr fontId="42"/>
  </si>
  <si>
    <t>(円)</t>
    <rPh sb="1" eb="2">
      <t>エン</t>
    </rPh>
    <phoneticPr fontId="42"/>
  </si>
  <si>
    <t>(ｋL)</t>
    <phoneticPr fontId="42"/>
  </si>
  <si>
    <t>-</t>
    <phoneticPr fontId="2"/>
  </si>
  <si>
    <t>（注1）第一工場の搬入日数</t>
    <rPh sb="1" eb="2">
      <t>チュウ</t>
    </rPh>
    <rPh sb="4" eb="6">
      <t>ダイイチ</t>
    </rPh>
    <rPh sb="6" eb="8">
      <t>コウジョウ</t>
    </rPh>
    <rPh sb="9" eb="11">
      <t>ハンニュウ</t>
    </rPh>
    <rPh sb="11" eb="13">
      <t>ニッスウ</t>
    </rPh>
    <phoneticPr fontId="3"/>
  </si>
  <si>
    <t>（注2）一般廃棄物会計基準に基づき算定（管理費用及び売電等収入を考慮した値により算定）</t>
    <rPh sb="4" eb="13">
      <t>イッパンハイキブツカイケイキジュン</t>
    </rPh>
    <rPh sb="14" eb="15">
      <t>モト</t>
    </rPh>
    <rPh sb="17" eb="19">
      <t>サンテイ</t>
    </rPh>
    <rPh sb="20" eb="25">
      <t>カンリヒヨウオヨ</t>
    </rPh>
    <rPh sb="26" eb="28">
      <t>バイデン</t>
    </rPh>
    <rPh sb="28" eb="29">
      <t>トウ</t>
    </rPh>
    <rPh sb="29" eb="31">
      <t>シュウニュウ</t>
    </rPh>
    <rPh sb="32" eb="34">
      <t>コウリョ</t>
    </rPh>
    <rPh sb="36" eb="37">
      <t>アタイ</t>
    </rPh>
    <rPh sb="40" eb="42">
      <t>サンテイ</t>
    </rPh>
    <phoneticPr fontId="2"/>
  </si>
  <si>
    <t>（注3）令和5年度決算値から一般廃棄物会計基準に準じて算定（管理費用を考慮した値により算定）</t>
    <rPh sb="1" eb="2">
      <t>チュウ</t>
    </rPh>
    <rPh sb="4" eb="6">
      <t>レイワ</t>
    </rPh>
    <rPh sb="7" eb="9">
      <t>ネンド</t>
    </rPh>
    <rPh sb="9" eb="11">
      <t>ケッサン</t>
    </rPh>
    <rPh sb="11" eb="12">
      <t>チ</t>
    </rPh>
    <rPh sb="14" eb="15">
      <t>イチ</t>
    </rPh>
    <rPh sb="15" eb="16">
      <t>ハン</t>
    </rPh>
    <rPh sb="16" eb="19">
      <t>ハイキブツ</t>
    </rPh>
    <rPh sb="18" eb="19">
      <t>ブツ</t>
    </rPh>
    <rPh sb="19" eb="23">
      <t>カイケイキジュン</t>
    </rPh>
    <rPh sb="24" eb="25">
      <t>ジュン</t>
    </rPh>
    <rPh sb="27" eb="29">
      <t>サンテイ</t>
    </rPh>
    <rPh sb="30" eb="34">
      <t>カンリヒヨウ</t>
    </rPh>
    <rPh sb="35" eb="37">
      <t>コウリョ</t>
    </rPh>
    <rPh sb="39" eb="40">
      <t>アタイ</t>
    </rPh>
    <rPh sb="43" eb="45">
      <t>サンテイ</t>
    </rPh>
    <phoneticPr fontId="2"/>
  </si>
  <si>
    <t>9-16. 公害関係苦情受理件数</t>
    <rPh sb="6" eb="8">
      <t>コウガイ</t>
    </rPh>
    <rPh sb="8" eb="10">
      <t>カンケイ</t>
    </rPh>
    <rPh sb="10" eb="12">
      <t>クジョウ</t>
    </rPh>
    <rPh sb="12" eb="14">
      <t>ジュリ</t>
    </rPh>
    <rPh sb="14" eb="16">
      <t>ケンスウ</t>
    </rPh>
    <phoneticPr fontId="42"/>
  </si>
  <si>
    <t>各年度中</t>
    <rPh sb="0" eb="2">
      <t>カクネン</t>
    </rPh>
    <rPh sb="2" eb="3">
      <t>ド</t>
    </rPh>
    <rPh sb="3" eb="4">
      <t>チュウ</t>
    </rPh>
    <phoneticPr fontId="42"/>
  </si>
  <si>
    <t>（単位：件）</t>
    <rPh sb="1" eb="3">
      <t>タンイ</t>
    </rPh>
    <rPh sb="4" eb="5">
      <t>ケン</t>
    </rPh>
    <phoneticPr fontId="42"/>
  </si>
  <si>
    <t>総　数</t>
    <rPh sb="0" eb="1">
      <t>フサ</t>
    </rPh>
    <rPh sb="2" eb="3">
      <t>スウ</t>
    </rPh>
    <phoneticPr fontId="42"/>
  </si>
  <si>
    <t>大気汚染</t>
    <rPh sb="0" eb="2">
      <t>タイキ</t>
    </rPh>
    <rPh sb="2" eb="4">
      <t>オセン</t>
    </rPh>
    <phoneticPr fontId="42"/>
  </si>
  <si>
    <t>水質汚濁</t>
    <rPh sb="0" eb="2">
      <t>スイシツ</t>
    </rPh>
    <rPh sb="2" eb="4">
      <t>オダク</t>
    </rPh>
    <phoneticPr fontId="42"/>
  </si>
  <si>
    <t>土壌汚染</t>
    <rPh sb="0" eb="2">
      <t>ドジョウ</t>
    </rPh>
    <rPh sb="2" eb="4">
      <t>オセン</t>
    </rPh>
    <phoneticPr fontId="42"/>
  </si>
  <si>
    <t>騒　音</t>
    <rPh sb="0" eb="1">
      <t>ソウ</t>
    </rPh>
    <rPh sb="2" eb="3">
      <t>オト</t>
    </rPh>
    <phoneticPr fontId="42"/>
  </si>
  <si>
    <t>振　動</t>
    <rPh sb="0" eb="1">
      <t>オサム</t>
    </rPh>
    <rPh sb="2" eb="3">
      <t>ドウ</t>
    </rPh>
    <phoneticPr fontId="42"/>
  </si>
  <si>
    <t>地盤沈下</t>
    <rPh sb="0" eb="2">
      <t>ジバン</t>
    </rPh>
    <rPh sb="2" eb="4">
      <t>チンカ</t>
    </rPh>
    <phoneticPr fontId="42"/>
  </si>
  <si>
    <t>悪　臭</t>
    <rPh sb="0" eb="1">
      <t>アク</t>
    </rPh>
    <rPh sb="2" eb="3">
      <t>シュウ</t>
    </rPh>
    <phoneticPr fontId="42"/>
  </si>
  <si>
    <t>その他</t>
    <rPh sb="2" eb="3">
      <t>タ</t>
    </rPh>
    <phoneticPr fontId="4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</si>
  <si>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2"/>
  </si>
  <si>
    <t>9-17. 公害関係特定施設・指定施設数</t>
    <rPh sb="6" eb="8">
      <t>コウガイ</t>
    </rPh>
    <rPh sb="8" eb="10">
      <t>カンケイ</t>
    </rPh>
    <rPh sb="10" eb="12">
      <t>トクテイ</t>
    </rPh>
    <rPh sb="12" eb="14">
      <t>シセツ</t>
    </rPh>
    <rPh sb="15" eb="17">
      <t>シテイ</t>
    </rPh>
    <rPh sb="17" eb="19">
      <t>シセツ</t>
    </rPh>
    <rPh sb="19" eb="20">
      <t>スウ</t>
    </rPh>
    <phoneticPr fontId="42"/>
  </si>
  <si>
    <t>各年度3月31日</t>
    <rPh sb="0" eb="2">
      <t>カクネン</t>
    </rPh>
    <rPh sb="2" eb="3">
      <t>ド</t>
    </rPh>
    <rPh sb="4" eb="5">
      <t>ガツ</t>
    </rPh>
    <rPh sb="7" eb="8">
      <t>ニチ</t>
    </rPh>
    <phoneticPr fontId="42"/>
  </si>
  <si>
    <t>区　分</t>
    <rPh sb="0" eb="1">
      <t>ク</t>
    </rPh>
    <rPh sb="2" eb="3">
      <t>ブン</t>
    </rPh>
    <phoneticPr fontId="42"/>
  </si>
  <si>
    <t>令和3年度</t>
    <rPh sb="0" eb="2">
      <t>レイワ</t>
    </rPh>
    <rPh sb="3" eb="4">
      <t>９ネン</t>
    </rPh>
    <rPh sb="4" eb="5">
      <t>ド</t>
    </rPh>
    <phoneticPr fontId="42"/>
  </si>
  <si>
    <t>4年度</t>
    <rPh sb="1" eb="2">
      <t>９ネン</t>
    </rPh>
    <rPh sb="2" eb="3">
      <t>ド</t>
    </rPh>
    <phoneticPr fontId="42"/>
  </si>
  <si>
    <t>5年度</t>
    <rPh sb="1" eb="2">
      <t>９ネン</t>
    </rPh>
    <rPh sb="2" eb="3">
      <t>ド</t>
    </rPh>
    <phoneticPr fontId="42"/>
  </si>
  <si>
    <t>大　気　関　係</t>
    <rPh sb="0" eb="1">
      <t>ダイ</t>
    </rPh>
    <rPh sb="2" eb="3">
      <t>キ</t>
    </rPh>
    <rPh sb="4" eb="5">
      <t>セキ</t>
    </rPh>
    <rPh sb="6" eb="7">
      <t>カカリ</t>
    </rPh>
    <phoneticPr fontId="42"/>
  </si>
  <si>
    <t>ばい煙発生施設</t>
    <rPh sb="2" eb="3">
      <t>エン</t>
    </rPh>
    <rPh sb="3" eb="5">
      <t>ハッセイ</t>
    </rPh>
    <rPh sb="5" eb="7">
      <t>シセツ</t>
    </rPh>
    <phoneticPr fontId="42"/>
  </si>
  <si>
    <t>指定ばい煙発生施設</t>
    <rPh sb="0" eb="2">
      <t>シテイ</t>
    </rPh>
    <phoneticPr fontId="42"/>
  </si>
  <si>
    <t>一般粉じん発生施設</t>
    <rPh sb="0" eb="2">
      <t>イッパン</t>
    </rPh>
    <rPh sb="2" eb="3">
      <t>フン</t>
    </rPh>
    <rPh sb="5" eb="7">
      <t>ハッセイ</t>
    </rPh>
    <rPh sb="7" eb="9">
      <t>シセツ</t>
    </rPh>
    <phoneticPr fontId="42"/>
  </si>
  <si>
    <t>指定粉じん発生施設</t>
    <rPh sb="0" eb="2">
      <t>シテイ</t>
    </rPh>
    <rPh sb="2" eb="3">
      <t>フン</t>
    </rPh>
    <rPh sb="5" eb="7">
      <t>ハッセイ</t>
    </rPh>
    <rPh sb="7" eb="9">
      <t>シセツ</t>
    </rPh>
    <phoneticPr fontId="42"/>
  </si>
  <si>
    <t>水　質　関　係</t>
    <rPh sb="0" eb="1">
      <t>ミズ</t>
    </rPh>
    <rPh sb="2" eb="3">
      <t>シツ</t>
    </rPh>
    <rPh sb="4" eb="5">
      <t>セキ</t>
    </rPh>
    <rPh sb="6" eb="7">
      <t>カカリ</t>
    </rPh>
    <phoneticPr fontId="42"/>
  </si>
  <si>
    <t>特定施設</t>
    <rPh sb="0" eb="2">
      <t>トクテイ</t>
    </rPh>
    <rPh sb="2" eb="4">
      <t>シセツ</t>
    </rPh>
    <phoneticPr fontId="42"/>
  </si>
  <si>
    <t>指定施設</t>
    <rPh sb="0" eb="2">
      <t>シテイ</t>
    </rPh>
    <rPh sb="2" eb="4">
      <t>シセツ</t>
    </rPh>
    <phoneticPr fontId="42"/>
  </si>
  <si>
    <t>騒　音　関　係</t>
    <rPh sb="0" eb="1">
      <t>サワ</t>
    </rPh>
    <rPh sb="2" eb="3">
      <t>オト</t>
    </rPh>
    <rPh sb="4" eb="5">
      <t>セキ</t>
    </rPh>
    <rPh sb="6" eb="7">
      <t>カカリ</t>
    </rPh>
    <phoneticPr fontId="42"/>
  </si>
  <si>
    <t>振　動　関　係</t>
  </si>
  <si>
    <t>-</t>
    <phoneticPr fontId="40"/>
  </si>
  <si>
    <t>9-18. 大気環境測定値</t>
    <rPh sb="6" eb="8">
      <t>タイキ</t>
    </rPh>
    <rPh sb="8" eb="10">
      <t>カンキョウ</t>
    </rPh>
    <rPh sb="10" eb="12">
      <t>ソクテイ</t>
    </rPh>
    <rPh sb="12" eb="13">
      <t>アタイ</t>
    </rPh>
    <phoneticPr fontId="42"/>
  </si>
  <si>
    <t>各年度平均値</t>
    <rPh sb="0" eb="1">
      <t>カク</t>
    </rPh>
    <rPh sb="1" eb="3">
      <t>ネンド</t>
    </rPh>
    <rPh sb="3" eb="6">
      <t>ヘイキンチ</t>
    </rPh>
    <phoneticPr fontId="42"/>
  </si>
  <si>
    <t>年度</t>
    <rPh sb="0" eb="2">
      <t>ネンド</t>
    </rPh>
    <phoneticPr fontId="42"/>
  </si>
  <si>
    <t>二酸化
硫黄</t>
    <phoneticPr fontId="42"/>
  </si>
  <si>
    <t>浮遊粒子
状物質</t>
    <phoneticPr fontId="42"/>
  </si>
  <si>
    <t>二酸化
窒素</t>
    <phoneticPr fontId="42"/>
  </si>
  <si>
    <r>
      <rPr>
        <sz val="8"/>
        <rFont val="ＭＳ 明朝"/>
        <family val="1"/>
        <charset val="128"/>
      </rPr>
      <t>光化学</t>
    </r>
    <r>
      <rPr>
        <sz val="7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オキシダント</t>
    </r>
    <phoneticPr fontId="42"/>
  </si>
  <si>
    <t>微小粒子状
物質</t>
    <rPh sb="0" eb="2">
      <t>ビショウ</t>
    </rPh>
    <rPh sb="2" eb="5">
      <t>リュウシジョウ</t>
    </rPh>
    <rPh sb="6" eb="8">
      <t>ブッシツ</t>
    </rPh>
    <phoneticPr fontId="42"/>
  </si>
  <si>
    <t>ベンゼン</t>
    <phoneticPr fontId="42"/>
  </si>
  <si>
    <t>トリクロロ
エチレン</t>
    <phoneticPr fontId="42"/>
  </si>
  <si>
    <t>テトラクロ
ロエチレン</t>
    <phoneticPr fontId="42"/>
  </si>
  <si>
    <t>ジクロロ
メタン</t>
    <phoneticPr fontId="42"/>
  </si>
  <si>
    <t xml:space="preserve">ダイオキ
シン類  </t>
    <phoneticPr fontId="42"/>
  </si>
  <si>
    <t>（ppm）</t>
    <phoneticPr fontId="42"/>
  </si>
  <si>
    <r>
      <t>（ｍｇ/m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2"/>
  </si>
  <si>
    <r>
      <t>（μｇ/m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42"/>
  </si>
  <si>
    <r>
      <t>(pg-TEQ/m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)</t>
    </r>
    <phoneticPr fontId="42"/>
  </si>
  <si>
    <t xml:space="preserve"> 令和3</t>
    <rPh sb="0" eb="2">
      <t>レイワ</t>
    </rPh>
    <phoneticPr fontId="2"/>
  </si>
  <si>
    <t>　　 4</t>
    <phoneticPr fontId="2"/>
  </si>
  <si>
    <t>　　 5</t>
    <phoneticPr fontId="2"/>
  </si>
  <si>
    <t>9-19. 市内主要河川の透視度・ｐＨ・ＢＯＤ・ＣＯＤ・ＳＳ・ＤＯ値</t>
    <rPh sb="6" eb="8">
      <t>シナイ</t>
    </rPh>
    <rPh sb="8" eb="10">
      <t>シュヨウ</t>
    </rPh>
    <rPh sb="10" eb="12">
      <t>カセン</t>
    </rPh>
    <rPh sb="13" eb="15">
      <t>トウシ</t>
    </rPh>
    <rPh sb="15" eb="16">
      <t>ド</t>
    </rPh>
    <rPh sb="33" eb="34">
      <t>アタイ</t>
    </rPh>
    <phoneticPr fontId="42"/>
  </si>
  <si>
    <t>令和5年度平均値</t>
    <rPh sb="0" eb="2">
      <t>レイワ</t>
    </rPh>
    <rPh sb="3" eb="5">
      <t>ネンド</t>
    </rPh>
    <rPh sb="4" eb="5">
      <t>ド</t>
    </rPh>
    <rPh sb="5" eb="8">
      <t>ヘイキンチ</t>
    </rPh>
    <phoneticPr fontId="42"/>
  </si>
  <si>
    <t>測定項目</t>
    <rPh sb="0" eb="2">
      <t>ソクテイ</t>
    </rPh>
    <rPh sb="2" eb="4">
      <t>コウモク</t>
    </rPh>
    <phoneticPr fontId="42"/>
  </si>
  <si>
    <t>綾瀬川</t>
    <rPh sb="0" eb="2">
      <t>アヤセ</t>
    </rPh>
    <rPh sb="2" eb="3">
      <t>ガワ</t>
    </rPh>
    <phoneticPr fontId="42"/>
  </si>
  <si>
    <t>元荒川</t>
    <rPh sb="0" eb="1">
      <t>モト</t>
    </rPh>
    <rPh sb="1" eb="3">
      <t>アラカワ</t>
    </rPh>
    <phoneticPr fontId="42"/>
  </si>
  <si>
    <t>新方川</t>
    <rPh sb="0" eb="1">
      <t>ニイ</t>
    </rPh>
    <rPh sb="1" eb="2">
      <t>ホウ</t>
    </rPh>
    <rPh sb="2" eb="3">
      <t>カワ</t>
    </rPh>
    <phoneticPr fontId="42"/>
  </si>
  <si>
    <t>大落古利根川</t>
    <rPh sb="0" eb="1">
      <t>オオ</t>
    </rPh>
    <rPh sb="1" eb="2">
      <t>オ</t>
    </rPh>
    <rPh sb="2" eb="3">
      <t>フル</t>
    </rPh>
    <rPh sb="3" eb="6">
      <t>トネガワ</t>
    </rPh>
    <phoneticPr fontId="42"/>
  </si>
  <si>
    <t>中川</t>
    <rPh sb="0" eb="2">
      <t>ナカガワ</t>
    </rPh>
    <phoneticPr fontId="42"/>
  </si>
  <si>
    <t>佐藤橋</t>
    <rPh sb="0" eb="2">
      <t>サトウ</t>
    </rPh>
    <rPh sb="2" eb="3">
      <t>バシ</t>
    </rPh>
    <phoneticPr fontId="42"/>
  </si>
  <si>
    <t>綾瀬橋</t>
    <rPh sb="0" eb="2">
      <t>アヤセ</t>
    </rPh>
    <rPh sb="2" eb="3">
      <t>バシ</t>
    </rPh>
    <phoneticPr fontId="42"/>
  </si>
  <si>
    <t>三野宮橋</t>
    <rPh sb="0" eb="3">
      <t>サンノミヤ</t>
    </rPh>
    <rPh sb="3" eb="4">
      <t>ハシ</t>
    </rPh>
    <phoneticPr fontId="42"/>
  </si>
  <si>
    <t>新平和橋</t>
    <rPh sb="0" eb="1">
      <t>シン</t>
    </rPh>
    <rPh sb="1" eb="3">
      <t>ヘイワ</t>
    </rPh>
    <rPh sb="3" eb="4">
      <t>バシ</t>
    </rPh>
    <phoneticPr fontId="42"/>
  </si>
  <si>
    <t>中島橋</t>
    <rPh sb="0" eb="2">
      <t>ナカジマ</t>
    </rPh>
    <rPh sb="2" eb="3">
      <t>バシ</t>
    </rPh>
    <phoneticPr fontId="42"/>
  </si>
  <si>
    <t>せんげん橋</t>
    <rPh sb="4" eb="5">
      <t>ハシ</t>
    </rPh>
    <phoneticPr fontId="42"/>
  </si>
  <si>
    <t>昭和橋</t>
    <rPh sb="0" eb="2">
      <t>ショウワ</t>
    </rPh>
    <rPh sb="2" eb="3">
      <t>バシ</t>
    </rPh>
    <phoneticPr fontId="42"/>
  </si>
  <si>
    <t>古利根橋</t>
    <rPh sb="0" eb="1">
      <t>フル</t>
    </rPh>
    <rPh sb="1" eb="3">
      <t>トネ</t>
    </rPh>
    <rPh sb="3" eb="4">
      <t>バシ</t>
    </rPh>
    <phoneticPr fontId="42"/>
  </si>
  <si>
    <t>ふれあい橋</t>
    <rPh sb="4" eb="5">
      <t>バシ</t>
    </rPh>
    <phoneticPr fontId="42"/>
  </si>
  <si>
    <t>吉越橋</t>
    <rPh sb="0" eb="2">
      <t>ヨシコシ</t>
    </rPh>
    <rPh sb="2" eb="3">
      <t>バシ</t>
    </rPh>
    <phoneticPr fontId="42"/>
  </si>
  <si>
    <t>透視度</t>
    <rPh sb="0" eb="2">
      <t>トウシ</t>
    </rPh>
    <rPh sb="2" eb="3">
      <t>ド</t>
    </rPh>
    <phoneticPr fontId="42"/>
  </si>
  <si>
    <t>(度)</t>
    <rPh sb="1" eb="2">
      <t>ド</t>
    </rPh>
    <phoneticPr fontId="42"/>
  </si>
  <si>
    <t>ｐＨ</t>
  </si>
  <si>
    <t>ＢＯＤ</t>
  </si>
  <si>
    <t>(mg/ℓ)</t>
    <phoneticPr fontId="42"/>
  </si>
  <si>
    <t>ＣＯＤ</t>
  </si>
  <si>
    <t>ＳＳ</t>
  </si>
  <si>
    <t>ＤＯ</t>
  </si>
  <si>
    <t>(注)ｐＨ：水素イオン濃度、ＢＯＤ：生物化学的酸素要求量、ＣＯＤ：化学的酸素要求量</t>
    <phoneticPr fontId="42"/>
  </si>
  <si>
    <t>　　ＳＳ：浮遊物質量、ＤＯ：溶存酸素量</t>
    <phoneticPr fontId="42"/>
  </si>
  <si>
    <t>9-20. 市内水準測量点別地盤変動状況</t>
    <phoneticPr fontId="42"/>
  </si>
  <si>
    <t>各年間</t>
    <phoneticPr fontId="42"/>
  </si>
  <si>
    <t>（単位：mm）</t>
  </si>
  <si>
    <t>水準測量点</t>
    <phoneticPr fontId="2"/>
  </si>
  <si>
    <t>変動量</t>
  </si>
  <si>
    <t>令和3年</t>
    <rPh sb="0" eb="2">
      <t>レイワ</t>
    </rPh>
    <rPh sb="3" eb="4">
      <t>ネン</t>
    </rPh>
    <phoneticPr fontId="42"/>
  </si>
  <si>
    <t>4年</t>
    <rPh sb="1" eb="2">
      <t>ネン</t>
    </rPh>
    <phoneticPr fontId="42"/>
  </si>
  <si>
    <t>5年</t>
    <rPh sb="1" eb="2">
      <t>ネン</t>
    </rPh>
    <phoneticPr fontId="42"/>
  </si>
  <si>
    <t>蒲生旭町1丁目75</t>
    <rPh sb="5" eb="7">
      <t>チョウメ</t>
    </rPh>
    <phoneticPr fontId="2"/>
  </si>
  <si>
    <t>川柳町3丁目192地先</t>
    <rPh sb="9" eb="11">
      <t>チサキ</t>
    </rPh>
    <phoneticPr fontId="2"/>
  </si>
  <si>
    <t>川柳町5丁目284</t>
  </si>
  <si>
    <t>蒲生愛宕町13地先</t>
    <rPh sb="7" eb="8">
      <t>チ</t>
    </rPh>
    <rPh sb="8" eb="9">
      <t>サキ</t>
    </rPh>
    <phoneticPr fontId="42"/>
  </si>
  <si>
    <t>南越谷1丁目5-9</t>
    <phoneticPr fontId="2"/>
  </si>
  <si>
    <t>越ヶ谷4丁目1-1</t>
    <phoneticPr fontId="2"/>
  </si>
  <si>
    <t>西新井985</t>
  </si>
  <si>
    <t>神明町2丁目385</t>
  </si>
  <si>
    <t>越ヶ谷1700</t>
  </si>
  <si>
    <t>弥栄町1丁目172-40地先</t>
    <rPh sb="12" eb="14">
      <t>チサキ</t>
    </rPh>
    <phoneticPr fontId="2"/>
  </si>
  <si>
    <t>大成町1丁目2181-4地先</t>
    <rPh sb="12" eb="14">
      <t>チサキ</t>
    </rPh>
    <phoneticPr fontId="2"/>
  </si>
  <si>
    <t>東町1丁目15地先</t>
  </si>
  <si>
    <t>東町3丁目354</t>
  </si>
  <si>
    <t>南越谷2丁目5-33地先</t>
    <rPh sb="10" eb="11">
      <t>チ</t>
    </rPh>
    <rPh sb="11" eb="12">
      <t>サキ</t>
    </rPh>
    <phoneticPr fontId="42"/>
  </si>
  <si>
    <t>瓦曽根2丁目2-4地先</t>
    <rPh sb="9" eb="10">
      <t>チ</t>
    </rPh>
    <rPh sb="10" eb="11">
      <t>サキ</t>
    </rPh>
    <phoneticPr fontId="42"/>
  </si>
  <si>
    <t>大沢3丁目13-38地先</t>
    <rPh sb="10" eb="11">
      <t>チ</t>
    </rPh>
    <rPh sb="11" eb="12">
      <t>サキ</t>
    </rPh>
    <phoneticPr fontId="42"/>
  </si>
  <si>
    <t>大房989-3地先</t>
    <phoneticPr fontId="2"/>
  </si>
  <si>
    <t>下間久里1169地先</t>
    <phoneticPr fontId="2"/>
  </si>
  <si>
    <t>平方1</t>
  </si>
  <si>
    <t>平方958-8</t>
    <phoneticPr fontId="2"/>
  </si>
  <si>
    <t>大吉1064-1</t>
    <phoneticPr fontId="2"/>
  </si>
  <si>
    <t>大杉459-5</t>
    <phoneticPr fontId="42"/>
  </si>
  <si>
    <t>増林2丁目33</t>
    <phoneticPr fontId="40"/>
  </si>
  <si>
    <t>東越谷10丁目32</t>
    <phoneticPr fontId="2"/>
  </si>
  <si>
    <t>千間台東1丁目14</t>
  </si>
  <si>
    <t>大吉887-2</t>
    <phoneticPr fontId="2"/>
  </si>
  <si>
    <t>向畑684</t>
    <phoneticPr fontId="2"/>
  </si>
  <si>
    <t>向畑973</t>
  </si>
  <si>
    <t>船渡1869</t>
    <phoneticPr fontId="2"/>
  </si>
  <si>
    <t>平方846</t>
    <phoneticPr fontId="2"/>
  </si>
  <si>
    <t>相模町2丁目10</t>
  </si>
  <si>
    <t>大間野町2丁目115</t>
    <rPh sb="3" eb="4">
      <t>チョウ</t>
    </rPh>
    <phoneticPr fontId="40"/>
  </si>
  <si>
    <t>増林3丁目1</t>
  </si>
  <si>
    <t>資料：環境政策課</t>
  </si>
  <si>
    <t>9-1. 環境衛生関係等業種別件数</t>
    <rPh sb="11" eb="12">
      <t>トウ</t>
    </rPh>
    <phoneticPr fontId="42"/>
  </si>
  <si>
    <t>各年度3月31日</t>
    <rPh sb="0" eb="3">
      <t>カクネンド</t>
    </rPh>
    <rPh sb="4" eb="5">
      <t>ガツ</t>
    </rPh>
    <rPh sb="7" eb="8">
      <t>ニチ</t>
    </rPh>
    <phoneticPr fontId="42"/>
  </si>
  <si>
    <t>総　数</t>
    <rPh sb="0" eb="1">
      <t>フサ</t>
    </rPh>
    <rPh sb="2" eb="3">
      <t>スウ</t>
    </rPh>
    <phoneticPr fontId="2"/>
  </si>
  <si>
    <t>旅 館</t>
    <phoneticPr fontId="42"/>
  </si>
  <si>
    <t>公衆浴場</t>
    <phoneticPr fontId="42"/>
  </si>
  <si>
    <t>理容所</t>
  </si>
  <si>
    <t>美容所</t>
    <rPh sb="0" eb="1">
      <t>ビ</t>
    </rPh>
    <phoneticPr fontId="42"/>
  </si>
  <si>
    <t>クリーニング所</t>
    <rPh sb="6" eb="7">
      <t>トコロ</t>
    </rPh>
    <phoneticPr fontId="2"/>
  </si>
  <si>
    <t>興行場</t>
  </si>
  <si>
    <t>化製場</t>
  </si>
  <si>
    <t>火葬場</t>
    <rPh sb="0" eb="3">
      <t>カソウバ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</si>
  <si>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</si>
  <si>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</si>
  <si>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上水道</t>
    <rPh sb="0" eb="3">
      <t>ジョウスイドウ</t>
    </rPh>
    <phoneticPr fontId="42"/>
  </si>
  <si>
    <t>と畜場</t>
    <rPh sb="1" eb="2">
      <t>チク</t>
    </rPh>
    <rPh sb="2" eb="3">
      <t>バ</t>
    </rPh>
    <phoneticPr fontId="2"/>
  </si>
  <si>
    <t>食鳥処理場</t>
    <rPh sb="0" eb="1">
      <t>ショク</t>
    </rPh>
    <rPh sb="1" eb="2">
      <t>チョウ</t>
    </rPh>
    <rPh sb="2" eb="5">
      <t>ショリジョウ</t>
    </rPh>
    <phoneticPr fontId="2"/>
  </si>
  <si>
    <t>（注）クリーニングについては取次店を除く。　　　　　 　　　　　資料：越谷市保健所・生活衛生課</t>
    <rPh sb="1" eb="2">
      <t>チュウ</t>
    </rPh>
    <rPh sb="14" eb="17">
      <t>トリツギテン</t>
    </rPh>
    <rPh sb="18" eb="19">
      <t>ノゾ</t>
    </rPh>
    <phoneticPr fontId="42"/>
  </si>
  <si>
    <t>9-2. 食品衛生関係営業状況</t>
    <phoneticPr fontId="42"/>
  </si>
  <si>
    <t>各年度中</t>
    <rPh sb="0" eb="3">
      <t>カクネンド</t>
    </rPh>
    <rPh sb="3" eb="4">
      <t>ナカ</t>
    </rPh>
    <phoneticPr fontId="42"/>
  </si>
  <si>
    <t>年  度</t>
    <phoneticPr fontId="42"/>
  </si>
  <si>
    <t>営業施設数</t>
  </si>
  <si>
    <t>許可件数</t>
  </si>
  <si>
    <t>廃業件数</t>
  </si>
  <si>
    <t>不利益処分件数</t>
    <rPh sb="0" eb="3">
      <t>フリエキ</t>
    </rPh>
    <rPh sb="3" eb="5">
      <t>ショブン</t>
    </rPh>
    <phoneticPr fontId="2"/>
  </si>
  <si>
    <t>資料：越谷市保健所・生活衛生課</t>
    <rPh sb="0" eb="2">
      <t>シリョウ</t>
    </rPh>
    <rPh sb="3" eb="6">
      <t>コシガヤシ</t>
    </rPh>
    <rPh sb="6" eb="9">
      <t>ホケンジョ</t>
    </rPh>
    <rPh sb="10" eb="12">
      <t>セイカツ</t>
    </rPh>
    <rPh sb="12" eb="15">
      <t>エイセイカ</t>
    </rPh>
    <phoneticPr fontId="42"/>
  </si>
  <si>
    <t>9-3. 犬の登録・苦情・咬傷事故</t>
    <rPh sb="5" eb="6">
      <t>イヌ</t>
    </rPh>
    <rPh sb="7" eb="9">
      <t>トウロク</t>
    </rPh>
    <rPh sb="10" eb="12">
      <t>クジョウ</t>
    </rPh>
    <rPh sb="14" eb="15">
      <t>キズ</t>
    </rPh>
    <rPh sb="15" eb="17">
      <t>ジコ</t>
    </rPh>
    <phoneticPr fontId="42"/>
  </si>
  <si>
    <t>(単位：頭、件）</t>
    <rPh sb="1" eb="3">
      <t>タンイ</t>
    </rPh>
    <rPh sb="4" eb="5">
      <t>アタマ</t>
    </rPh>
    <rPh sb="6" eb="7">
      <t>ケン</t>
    </rPh>
    <phoneticPr fontId="42"/>
  </si>
  <si>
    <t>年  度</t>
    <rPh sb="0" eb="4">
      <t>ネンド</t>
    </rPh>
    <phoneticPr fontId="42"/>
  </si>
  <si>
    <t>犬の新規登録頭数</t>
    <rPh sb="0" eb="1">
      <t>イヌ</t>
    </rPh>
    <rPh sb="2" eb="4">
      <t>シンキ</t>
    </rPh>
    <rPh sb="4" eb="8">
      <t>トウロクスウ</t>
    </rPh>
    <phoneticPr fontId="42"/>
  </si>
  <si>
    <t>犬の苦情件数</t>
    <rPh sb="0" eb="1">
      <t>イヌ</t>
    </rPh>
    <rPh sb="2" eb="4">
      <t>クジョウ</t>
    </rPh>
    <rPh sb="4" eb="6">
      <t>ケンスウ</t>
    </rPh>
    <phoneticPr fontId="42"/>
  </si>
  <si>
    <t>咬傷事故発生数</t>
    <rPh sb="1" eb="2">
      <t>キズ</t>
    </rPh>
    <rPh sb="2" eb="4">
      <t>ジコ</t>
    </rPh>
    <rPh sb="4" eb="6">
      <t>ハッセイ</t>
    </rPh>
    <rPh sb="6" eb="7">
      <t>スウ</t>
    </rPh>
    <phoneticPr fontId="42"/>
  </si>
  <si>
    <t>9-4. ごみ処理の状況</t>
    <rPh sb="5" eb="9">
      <t>ゴミショリ</t>
    </rPh>
    <rPh sb="10" eb="12">
      <t>ジョウキョウ</t>
    </rPh>
    <phoneticPr fontId="42"/>
  </si>
  <si>
    <t>（1）ごみ排出量</t>
    <phoneticPr fontId="42"/>
  </si>
  <si>
    <t>（単位：t）</t>
    <rPh sb="1" eb="3">
      <t>タンイ</t>
    </rPh>
    <phoneticPr fontId="42"/>
  </si>
  <si>
    <t>年度</t>
  </si>
  <si>
    <t>可燃物</t>
    <rPh sb="0" eb="3">
      <t>カネンブツ</t>
    </rPh>
    <phoneticPr fontId="42"/>
  </si>
  <si>
    <t>不燃物及び粗大</t>
    <rPh sb="0" eb="2">
      <t>フネン</t>
    </rPh>
    <rPh sb="2" eb="3">
      <t>ブツ</t>
    </rPh>
    <rPh sb="3" eb="4">
      <t>オヨ</t>
    </rPh>
    <rPh sb="5" eb="7">
      <t>ソダイ</t>
    </rPh>
    <phoneticPr fontId="42"/>
  </si>
  <si>
    <t>資源物</t>
    <rPh sb="0" eb="2">
      <t>シゲン</t>
    </rPh>
    <rPh sb="2" eb="3">
      <t>ブツ</t>
    </rPh>
    <phoneticPr fontId="42"/>
  </si>
  <si>
    <t>合計</t>
    <rPh sb="0" eb="2">
      <t>ゴウケイ</t>
    </rPh>
    <phoneticPr fontId="42"/>
  </si>
  <si>
    <t>家庭系</t>
    <rPh sb="0" eb="2">
      <t>カテイ</t>
    </rPh>
    <rPh sb="2" eb="3">
      <t>ケイ</t>
    </rPh>
    <phoneticPr fontId="42"/>
  </si>
  <si>
    <t>事業系</t>
    <rPh sb="0" eb="2">
      <t>ジギョウ</t>
    </rPh>
    <rPh sb="2" eb="3">
      <t>ケイ</t>
    </rPh>
    <phoneticPr fontId="42"/>
  </si>
  <si>
    <t>計</t>
    <rPh sb="0" eb="1">
      <t>ケイ</t>
    </rPh>
    <phoneticPr fontId="42"/>
  </si>
  <si>
    <t>家庭系</t>
    <rPh sb="0" eb="3">
      <t>カテイケイ</t>
    </rPh>
    <phoneticPr fontId="42"/>
  </si>
  <si>
    <t>粗大</t>
    <rPh sb="0" eb="2">
      <t>ソダイ</t>
    </rPh>
    <phoneticPr fontId="42"/>
  </si>
  <si>
    <t>令和3</t>
    <rPh sb="0" eb="2">
      <t>レイワ</t>
    </rPh>
    <phoneticPr fontId="2"/>
  </si>
  <si>
    <t>（注）ごみ排出量は、収集ごみ量と直接搬入ごみ量からなる</t>
    <phoneticPr fontId="42"/>
  </si>
  <si>
    <t>資料：資源循環推進課</t>
    <rPh sb="0" eb="2">
      <t>シリョウ</t>
    </rPh>
    <phoneticPr fontId="42"/>
  </si>
  <si>
    <t>（2）処理方法</t>
    <phoneticPr fontId="42"/>
  </si>
  <si>
    <t>焼　却</t>
    <rPh sb="0" eb="1">
      <t>ヤキ</t>
    </rPh>
    <rPh sb="2" eb="3">
      <t>キャク</t>
    </rPh>
    <phoneticPr fontId="42"/>
  </si>
  <si>
    <t>埋　立</t>
    <rPh sb="0" eb="1">
      <t>マイ</t>
    </rPh>
    <rPh sb="2" eb="3">
      <t>タテ</t>
    </rPh>
    <phoneticPr fontId="42"/>
  </si>
  <si>
    <t>資源化</t>
    <rPh sb="0" eb="3">
      <t>シゲンカ</t>
    </rPh>
    <phoneticPr fontId="42"/>
  </si>
  <si>
    <t>（注）埋立及び資源化量は東埼玉資源環境組合における処理量を含む</t>
    <rPh sb="1" eb="2">
      <t>チュウ</t>
    </rPh>
    <phoneticPr fontId="42"/>
  </si>
  <si>
    <t>9-5. 家庭系ごみの状況</t>
    <rPh sb="5" eb="8">
      <t>カテイケイ</t>
    </rPh>
    <rPh sb="8" eb="10">
      <t>ゴミショリ</t>
    </rPh>
    <rPh sb="11" eb="13">
      <t>ジョウキョウ</t>
    </rPh>
    <phoneticPr fontId="42"/>
  </si>
  <si>
    <t>不燃物（粗大を含む）</t>
    <rPh sb="0" eb="2">
      <t>フネン</t>
    </rPh>
    <rPh sb="2" eb="3">
      <t>ブツ</t>
    </rPh>
    <rPh sb="4" eb="6">
      <t>ソダイ</t>
    </rPh>
    <rPh sb="7" eb="8">
      <t>フク</t>
    </rPh>
    <phoneticPr fontId="42"/>
  </si>
  <si>
    <t>資源物</t>
    <rPh sb="0" eb="3">
      <t>シゲンブツ</t>
    </rPh>
    <phoneticPr fontId="42"/>
  </si>
  <si>
    <t>合  計</t>
    <rPh sb="0" eb="4">
      <t>ゴウケイ</t>
    </rPh>
    <phoneticPr fontId="42"/>
  </si>
  <si>
    <t>年度</t>
    <rPh sb="0" eb="2">
      <t>ネンド</t>
    </rPh>
    <phoneticPr fontId="2"/>
  </si>
  <si>
    <t>排出量</t>
    <rPh sb="0" eb="2">
      <t>ハイシュツ</t>
    </rPh>
    <rPh sb="2" eb="3">
      <t>リョウ</t>
    </rPh>
    <phoneticPr fontId="42"/>
  </si>
  <si>
    <t>1日当り排出量</t>
    <rPh sb="1" eb="2">
      <t>イチニチ</t>
    </rPh>
    <rPh sb="2" eb="3">
      <t>アタ</t>
    </rPh>
    <rPh sb="4" eb="6">
      <t>ハイシュツ</t>
    </rPh>
    <rPh sb="6" eb="7">
      <t>リョウ</t>
    </rPh>
    <phoneticPr fontId="42"/>
  </si>
  <si>
    <t>1人1日当り排出量</t>
    <rPh sb="0" eb="2">
      <t>ヒトリ</t>
    </rPh>
    <rPh sb="2" eb="4">
      <t>イチニチ</t>
    </rPh>
    <rPh sb="4" eb="5">
      <t>アタ</t>
    </rPh>
    <rPh sb="6" eb="9">
      <t>ハイシュツリョウ</t>
    </rPh>
    <phoneticPr fontId="42"/>
  </si>
  <si>
    <t>(g)</t>
    <phoneticPr fontId="42"/>
  </si>
  <si>
    <t xml:space="preserve"> 令和3</t>
    <rPh sb="1" eb="3">
      <t>レイワガン</t>
    </rPh>
    <phoneticPr fontId="2"/>
  </si>
  <si>
    <t>（注）合計と一致させるため、一部端数調整を行っている。</t>
    <rPh sb="3" eb="5">
      <t>ゴウケイ</t>
    </rPh>
    <rPh sb="6" eb="8">
      <t>イッチ</t>
    </rPh>
    <rPh sb="14" eb="16">
      <t>イチブ</t>
    </rPh>
    <rPh sb="16" eb="18">
      <t>ハスウ</t>
    </rPh>
    <rPh sb="18" eb="20">
      <t>チョウセイ</t>
    </rPh>
    <rPh sb="21" eb="22">
      <t>オコナ</t>
    </rPh>
    <phoneticPr fontId="40"/>
  </si>
  <si>
    <t>資料：資源循環推進課</t>
    <phoneticPr fontId="42"/>
  </si>
  <si>
    <t>9-6. し尿処理状況</t>
    <rPh sb="5" eb="7">
      <t>シニョウ</t>
    </rPh>
    <rPh sb="7" eb="9">
      <t>ショリ</t>
    </rPh>
    <rPh sb="9" eb="11">
      <t>ジョウキョウ</t>
    </rPh>
    <phoneticPr fontId="42"/>
  </si>
  <si>
    <t>(単位：kL）</t>
    <rPh sb="1" eb="3">
      <t>タンイ</t>
    </rPh>
    <phoneticPr fontId="42"/>
  </si>
  <si>
    <t>稼働日数</t>
    <rPh sb="0" eb="4">
      <t>カドウニッスウ</t>
    </rPh>
    <phoneticPr fontId="42"/>
  </si>
  <si>
    <t>年間収集量</t>
    <rPh sb="0" eb="2">
      <t>ネンカン</t>
    </rPh>
    <rPh sb="2" eb="4">
      <t>シュウシュウ</t>
    </rPh>
    <rPh sb="4" eb="5">
      <t>リョウ</t>
    </rPh>
    <phoneticPr fontId="42"/>
  </si>
  <si>
    <t>１日当りの搬入量</t>
    <rPh sb="0" eb="2">
      <t>１ニチ</t>
    </rPh>
    <rPh sb="2" eb="3">
      <t>アタ</t>
    </rPh>
    <rPh sb="5" eb="7">
      <t>ハンニュウ</t>
    </rPh>
    <rPh sb="7" eb="8">
      <t>リョウ</t>
    </rPh>
    <phoneticPr fontId="42"/>
  </si>
  <si>
    <t>生し尿</t>
    <rPh sb="0" eb="1">
      <t>ナマ</t>
    </rPh>
    <rPh sb="1" eb="3">
      <t>シニョウ</t>
    </rPh>
    <phoneticPr fontId="42"/>
  </si>
  <si>
    <t>浄化槽</t>
    <rPh sb="0" eb="3">
      <t>ジョウカソウ</t>
    </rPh>
    <phoneticPr fontId="42"/>
  </si>
  <si>
    <t>合　計</t>
    <rPh sb="0" eb="1">
      <t>ゴウ</t>
    </rPh>
    <rPh sb="2" eb="3">
      <t>ケイ</t>
    </rPh>
    <phoneticPr fontId="42"/>
  </si>
  <si>
    <t>令和3</t>
    <rPh sb="0" eb="2">
      <t>レイワガン</t>
    </rPh>
    <phoneticPr fontId="42"/>
  </si>
  <si>
    <t>9-7. くみ取り人口・世帯</t>
    <phoneticPr fontId="42"/>
  </si>
  <si>
    <t>　各年4月1日</t>
    <rPh sb="1" eb="3">
      <t>カクネン</t>
    </rPh>
    <rPh sb="4" eb="5">
      <t>ガツ</t>
    </rPh>
    <rPh sb="6" eb="7">
      <t>ヒ</t>
    </rPh>
    <phoneticPr fontId="42"/>
  </si>
  <si>
    <t>（単位：人､世帯）</t>
    <rPh sb="1" eb="3">
      <t>タンイ</t>
    </rPh>
    <rPh sb="4" eb="5">
      <t>ヒト</t>
    </rPh>
    <rPh sb="6" eb="8">
      <t>セタイ</t>
    </rPh>
    <phoneticPr fontId="42"/>
  </si>
  <si>
    <t>年</t>
    <rPh sb="0" eb="1">
      <t>トシ</t>
    </rPh>
    <phoneticPr fontId="42"/>
  </si>
  <si>
    <t>人　口</t>
    <phoneticPr fontId="42"/>
  </si>
  <si>
    <t>世帯数</t>
    <phoneticPr fontId="42"/>
  </si>
  <si>
    <t>令和4</t>
    <rPh sb="0" eb="1">
      <t>レイワ</t>
    </rPh>
    <phoneticPr fontId="2"/>
  </si>
  <si>
    <t>6</t>
    <phoneticPr fontId="2"/>
  </si>
  <si>
    <t>9-8. 浄化槽設置状況</t>
    <phoneticPr fontId="42"/>
  </si>
  <si>
    <t>各年4月1日</t>
    <rPh sb="0" eb="2">
      <t>カクネンド</t>
    </rPh>
    <rPh sb="2" eb="4">
      <t>４ガツ</t>
    </rPh>
    <rPh sb="4" eb="6">
      <t>１ニチ</t>
    </rPh>
    <phoneticPr fontId="42"/>
  </si>
  <si>
    <t>（単位：基）</t>
    <rPh sb="1" eb="3">
      <t>タンイ</t>
    </rPh>
    <rPh sb="4" eb="5">
      <t>キ</t>
    </rPh>
    <phoneticPr fontId="42"/>
  </si>
  <si>
    <t>年</t>
    <rPh sb="0" eb="1">
      <t>トシ</t>
    </rPh>
    <phoneticPr fontId="2"/>
  </si>
  <si>
    <t>規  模</t>
    <phoneticPr fontId="42"/>
  </si>
  <si>
    <t>5人～20人槽</t>
    <rPh sb="1" eb="2">
      <t>ヒト</t>
    </rPh>
    <phoneticPr fontId="42"/>
  </si>
  <si>
    <t>21人～500人槽</t>
    <phoneticPr fontId="42"/>
  </si>
  <si>
    <t>501人槽以上</t>
    <phoneticPr fontId="42"/>
  </si>
  <si>
    <t>令和4</t>
    <rPh sb="0" eb="2">
      <t>レイワ</t>
    </rPh>
    <phoneticPr fontId="2"/>
  </si>
  <si>
    <t>資料：資源循環推進課</t>
    <rPh sb="3" eb="10">
      <t>シゲンジュンカンスイシンカ</t>
    </rPh>
    <phoneticPr fontId="42"/>
  </si>
  <si>
    <t>9-9. 除草処理状況</t>
    <rPh sb="5" eb="7">
      <t>ジョソウ</t>
    </rPh>
    <phoneticPr fontId="42"/>
  </si>
  <si>
    <t>（単位：㎡）</t>
    <rPh sb="1" eb="3">
      <t>タンイ</t>
    </rPh>
    <phoneticPr fontId="42"/>
  </si>
  <si>
    <t>件　数</t>
    <rPh sb="0" eb="1">
      <t>ケン</t>
    </rPh>
    <rPh sb="2" eb="3">
      <t>スウ</t>
    </rPh>
    <phoneticPr fontId="42"/>
  </si>
  <si>
    <t>面　積</t>
    <phoneticPr fontId="42"/>
  </si>
  <si>
    <t>‐</t>
    <phoneticPr fontId="2"/>
  </si>
  <si>
    <t>‐</t>
  </si>
  <si>
    <t>（注）民有地に対する除草処理状況であり、令和3年度で事業が終了</t>
    <rPh sb="1" eb="2">
      <t>チュウ</t>
    </rPh>
    <rPh sb="3" eb="6">
      <t>ミンユウチ</t>
    </rPh>
    <rPh sb="7" eb="8">
      <t>タイ</t>
    </rPh>
    <rPh sb="10" eb="12">
      <t>ジョソウ</t>
    </rPh>
    <rPh sb="12" eb="14">
      <t>ショリ</t>
    </rPh>
    <rPh sb="14" eb="16">
      <t>ジョウキョウ</t>
    </rPh>
    <rPh sb="20" eb="22">
      <t>レイワ</t>
    </rPh>
    <rPh sb="23" eb="25">
      <t>ネンド</t>
    </rPh>
    <rPh sb="26" eb="28">
      <t>ジギョウ</t>
    </rPh>
    <rPh sb="29" eb="31">
      <t>シュウリョウ</t>
    </rPh>
    <phoneticPr fontId="2"/>
  </si>
  <si>
    <t>資料：環境政策課</t>
    <rPh sb="0" eb="2">
      <t>シリョウ</t>
    </rPh>
    <rPh sb="3" eb="5">
      <t>カンキョウ</t>
    </rPh>
    <rPh sb="5" eb="8">
      <t>セイサクカ</t>
    </rPh>
    <phoneticPr fontId="42"/>
  </si>
  <si>
    <t>目次</t>
  </si>
  <si>
    <t>目次へもどる</t>
  </si>
  <si>
    <t>9-1. 環境衛生関係等業種別件数</t>
  </si>
  <si>
    <t>9-2. 食品衛生関係営業状況</t>
  </si>
  <si>
    <t>9-3. 犬の登録・苦情・咬傷事故</t>
  </si>
  <si>
    <t>9-4. ごみ処理の状況　（1）ごみ排出量</t>
  </si>
  <si>
    <t>9-4. ごみ処理の状況　（2）処理方法</t>
  </si>
  <si>
    <t>9-5. 家庭系ごみの状況</t>
  </si>
  <si>
    <t>9-6. し尿処理状況</t>
  </si>
  <si>
    <t>9-7. くみ取り人口・世帯</t>
  </si>
  <si>
    <t>9-8. 浄化槽設置状況</t>
  </si>
  <si>
    <t>9-9. 除草処理状況</t>
  </si>
  <si>
    <t>9-10. 東埼玉資源環境組合の概要</t>
  </si>
  <si>
    <t>9-11. ごみ搬入状況</t>
  </si>
  <si>
    <t>9-12. し尿搬入状況</t>
  </si>
  <si>
    <t>9-13. 会計決算</t>
  </si>
  <si>
    <t>9-15. ごみ・し尿処理経費</t>
  </si>
  <si>
    <t>9-16. 公害関係苦情受理件数</t>
  </si>
  <si>
    <t>9-17. 公害関係特定施設・指定施設数</t>
  </si>
  <si>
    <t>9-18. 大気環境測定値</t>
  </si>
  <si>
    <t>9-19. 市内主要河川の透視度・ｐＨ・ＢＯＤ・ＣＯＤ・ＳＳ・ＤＯ値</t>
  </si>
  <si>
    <t>9-20. 市内水準測量点別地盤変動状況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</si>
</sst>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.0%"/>
    <numFmt numFmtId="180" formatCode="0_ "/>
    <numFmt numFmtId="181" formatCode="0.0%\ "/>
    <numFmt numFmtId="182" formatCode="#,##0_ ;[Red]\-#,##0\ "/>
    <numFmt numFmtId="183" formatCode="0.000\ "/>
    <numFmt numFmtId="184" formatCode="0.0_ "/>
    <numFmt numFmtId="185" formatCode="0.00_ "/>
    <numFmt numFmtId="186" formatCode="#,##0.0_ "/>
    <numFmt numFmtId="187" formatCode="#,##0.00_ "/>
  </numFmts>
  <fonts count="6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8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9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name val="ｺﾞｼｯｸ"/>
      <family val="3"/>
      <charset val="128"/>
    </font>
    <font>
      <sz val="10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9" fillId="0" borderId="0" applyNumberForma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center" vertical="center"/>
    </xf>
    <xf numFmtId="0" fontId="41" fillId="34" borderId="0" xfId="269" applyNumberFormat="1" applyFont="1" applyFill="1" applyAlignment="1">
      <alignment horizontal="left" vertical="center"/>
    </xf>
    <xf numFmtId="0" fontId="5" fillId="34" borderId="0" xfId="269" applyNumberFormat="1" applyFont="1" applyFill="1" applyAlignment="1">
      <alignment horizontal="center" vertical="center"/>
    </xf>
    <xf numFmtId="0" fontId="5" fillId="34" borderId="13" xfId="269" applyNumberFormat="1" applyFont="1" applyFill="1" applyBorder="1" applyAlignment="1">
      <alignment horizontal="left"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distributed" vertical="center" indent="1"/>
    </xf>
    <xf numFmtId="0" fontId="5" fillId="34" borderId="14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left" vertical="center" indent="1"/>
    </xf>
    <xf numFmtId="0" fontId="5" fillId="34" borderId="1" xfId="269" applyNumberFormat="1" applyFont="1" applyFill="1" applyBorder="1" applyAlignment="1">
      <alignment vertical="center"/>
    </xf>
    <xf numFmtId="0" fontId="5" fillId="34" borderId="16" xfId="269" applyNumberFormat="1" applyFont="1" applyFill="1" applyBorder="1" applyAlignment="1">
      <alignment horizontal="left" vertical="center" indent="1"/>
    </xf>
    <xf numFmtId="0" fontId="5" fillId="34" borderId="15" xfId="269" applyNumberFormat="1" applyFont="1" applyFill="1" applyBorder="1" applyAlignment="1">
      <alignment horizontal="left" vertical="center" indent="1"/>
    </xf>
    <xf numFmtId="0" fontId="5" fillId="34" borderId="15" xfId="269" applyNumberFormat="1" applyFont="1" applyFill="1" applyBorder="1" applyAlignment="1">
      <alignment vertical="center"/>
    </xf>
    <xf numFmtId="0" fontId="5" fillId="34" borderId="0" xfId="269" applyNumberFormat="1" applyFont="1" applyFill="1" applyAlignment="1">
      <alignment horizontal="left" vertical="center" indent="1"/>
    </xf>
    <xf numFmtId="0" fontId="5" fillId="34" borderId="0" xfId="269" applyNumberFormat="1" applyFont="1" applyFill="1" applyAlignment="1">
      <alignment vertical="center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18" xfId="269" applyNumberFormat="1" applyFont="1" applyFill="1" applyBorder="1" applyAlignment="1">
      <alignment horizontal="left" vertical="center" indent="1"/>
    </xf>
    <xf numFmtId="0" fontId="5" fillId="34" borderId="13" xfId="269" applyNumberFormat="1" applyFont="1" applyFill="1" applyBorder="1" applyAlignment="1">
      <alignment vertical="center"/>
    </xf>
    <xf numFmtId="0" fontId="5" fillId="34" borderId="13" xfId="269" applyNumberFormat="1" applyFont="1" applyFill="1" applyBorder="1" applyAlignment="1">
      <alignment horizontal="left" vertical="center" indent="1"/>
    </xf>
    <xf numFmtId="0" fontId="5" fillId="34" borderId="0" xfId="269" applyNumberFormat="1" applyFont="1" applyFill="1" applyAlignment="1">
      <alignment horizontal="distributed" vertical="center" indent="1"/>
    </xf>
    <xf numFmtId="0" fontId="5" fillId="34" borderId="0" xfId="269" applyNumberFormat="1" applyFont="1" applyFill="1" applyAlignment="1">
      <alignment horizontal="left" vertical="center"/>
    </xf>
    <xf numFmtId="0" fontId="5" fillId="34" borderId="0" xfId="269" applyNumberFormat="1" applyFont="1" applyFill="1" applyAlignment="1">
      <alignment horizontal="right" vertical="center"/>
    </xf>
    <xf numFmtId="0" fontId="43" fillId="34" borderId="0" xfId="269" applyNumberFormat="1" applyFont="1" applyFill="1" applyAlignment="1">
      <alignment vertical="center"/>
    </xf>
    <xf numFmtId="0" fontId="5" fillId="34" borderId="0" xfId="269" quotePrefix="1" applyNumberFormat="1" applyFont="1" applyFill="1" applyAlignment="1">
      <alignment horizontal="left" vertical="center" indent="1"/>
    </xf>
    <xf numFmtId="0" fontId="43" fillId="34" borderId="13" xfId="269" applyNumberFormat="1" applyFont="1" applyFill="1" applyBorder="1" applyAlignment="1">
      <alignment horizontal="left" vertical="center" indent="2"/>
    </xf>
    <xf numFmtId="0" fontId="5" fillId="34" borderId="1" xfId="269" applyNumberFormat="1" applyFont="1" applyFill="1" applyBorder="1" applyAlignment="1">
      <alignment horizontal="distributed" vertical="distributed" indent="1"/>
    </xf>
    <xf numFmtId="0" fontId="5" fillId="0" borderId="1" xfId="269" applyNumberFormat="1" applyFont="1" applyBorder="1" applyAlignment="1">
      <alignment horizontal="distributed" vertical="distributed" indent="1"/>
    </xf>
    <xf numFmtId="0" fontId="5" fillId="34" borderId="0" xfId="269" applyNumberFormat="1" applyFont="1" applyFill="1" applyAlignment="1">
      <alignment horizontal="distributed" vertical="distributed" indent="1"/>
    </xf>
    <xf numFmtId="0" fontId="5" fillId="34" borderId="19" xfId="269" applyNumberFormat="1" applyFont="1" applyFill="1" applyBorder="1" applyAlignment="1">
      <alignment horizontal="center" vertical="center"/>
    </xf>
    <xf numFmtId="0" fontId="5" fillId="34" borderId="20" xfId="269" applyNumberFormat="1" applyFont="1" applyFill="1" applyBorder="1" applyAlignment="1">
      <alignment horizontal="distributed" vertical="center" indent="1"/>
    </xf>
    <xf numFmtId="0" fontId="5" fillId="34" borderId="22" xfId="269" applyNumberFormat="1" applyFont="1" applyFill="1" applyBorder="1" applyAlignment="1">
      <alignment horizontal="distributed" vertical="center" indent="1"/>
    </xf>
    <xf numFmtId="0" fontId="6" fillId="34" borderId="20" xfId="269" applyNumberFormat="1" applyFont="1" applyFill="1" applyBorder="1" applyAlignment="1">
      <alignment horizontal="left" vertical="center" indent="1"/>
    </xf>
    <xf numFmtId="0" fontId="5" fillId="34" borderId="15" xfId="269" applyNumberFormat="1" applyFont="1" applyFill="1" applyBorder="1" applyAlignment="1">
      <alignment horizontal="left" vertical="center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15" xfId="269" applyNumberFormat="1" applyFont="1" applyFill="1" applyBorder="1" applyAlignment="1">
      <alignment horizontal="right" vertical="center"/>
    </xf>
    <xf numFmtId="0" fontId="41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8" fontId="5" fillId="0" borderId="16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20" xfId="269" quotePrefix="1" applyNumberFormat="1" applyFont="1" applyBorder="1" applyAlignment="1">
      <alignment horizontal="right" vertical="center" indent="1"/>
    </xf>
    <xf numFmtId="0" fontId="5" fillId="0" borderId="22" xfId="269" quotePrefix="1" applyNumberFormat="1" applyFont="1" applyBorder="1" applyAlignment="1">
      <alignment horizontal="right" vertical="center" indent="1"/>
    </xf>
    <xf numFmtId="178" fontId="5" fillId="0" borderId="18" xfId="2" applyNumberFormat="1" applyFont="1" applyFill="1" applyBorder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15" xfId="269" applyNumberFormat="1" applyFont="1" applyBorder="1" applyAlignment="1">
      <alignment vertical="center"/>
    </xf>
    <xf numFmtId="0" fontId="5" fillId="0" borderId="15" xfId="269" applyNumberFormat="1" applyFont="1" applyBorder="1" applyAlignment="1">
      <alignment horizontal="right" vertical="center"/>
    </xf>
    <xf numFmtId="0" fontId="45" fillId="0" borderId="0" xfId="269" applyNumberFormat="1" applyFont="1" applyAlignment="1">
      <alignment vertical="center"/>
    </xf>
    <xf numFmtId="0" fontId="46" fillId="0" borderId="0" xfId="269" applyNumberFormat="1" applyFont="1" applyAlignment="1">
      <alignment vertical="center"/>
    </xf>
    <xf numFmtId="0" fontId="46" fillId="0" borderId="0" xfId="269" applyNumberFormat="1" applyFont="1" applyAlignment="1">
      <alignment horizontal="right"/>
    </xf>
    <xf numFmtId="0" fontId="46" fillId="0" borderId="14" xfId="269" applyNumberFormat="1" applyFont="1" applyBorder="1" applyAlignment="1">
      <alignment horizontal="center" vertical="center"/>
    </xf>
    <xf numFmtId="0" fontId="46" fillId="0" borderId="24" xfId="269" applyNumberFormat="1" applyFont="1" applyBorder="1" applyAlignment="1">
      <alignment horizontal="center" vertical="center"/>
    </xf>
    <xf numFmtId="0" fontId="46" fillId="0" borderId="0" xfId="269" quotePrefix="1" applyNumberFormat="1" applyFont="1" applyAlignment="1">
      <alignment horizontal="right" vertical="center"/>
    </xf>
    <xf numFmtId="0" fontId="46" fillId="0" borderId="0" xfId="269" applyNumberFormat="1" applyFont="1" applyAlignment="1">
      <alignment horizontal="left" vertical="center"/>
    </xf>
    <xf numFmtId="178" fontId="46" fillId="0" borderId="16" xfId="2" applyNumberFormat="1" applyFont="1" applyFill="1" applyBorder="1" applyAlignment="1" applyProtection="1">
      <alignment vertical="center"/>
    </xf>
    <xf numFmtId="179" fontId="46" fillId="0" borderId="0" xfId="269" applyNumberFormat="1" applyFont="1" applyAlignment="1">
      <alignment horizontal="right" vertical="center" indent="1"/>
    </xf>
    <xf numFmtId="0" fontId="46" fillId="0" borderId="26" xfId="269" quotePrefix="1" applyNumberFormat="1" applyFont="1" applyBorder="1" applyAlignment="1">
      <alignment vertical="center"/>
    </xf>
    <xf numFmtId="178" fontId="47" fillId="0" borderId="18" xfId="2" applyNumberFormat="1" applyFont="1" applyFill="1" applyBorder="1" applyAlignment="1" applyProtection="1">
      <alignment vertical="center"/>
    </xf>
    <xf numFmtId="179" fontId="47" fillId="0" borderId="27" xfId="269" applyNumberFormat="1" applyFont="1" applyBorder="1" applyAlignment="1">
      <alignment horizontal="right" vertical="center" indent="1"/>
    </xf>
    <xf numFmtId="179" fontId="47" fillId="0" borderId="13" xfId="269" applyNumberFormat="1" applyFont="1" applyBorder="1" applyAlignment="1">
      <alignment horizontal="right" vertical="center" indent="1"/>
    </xf>
    <xf numFmtId="0" fontId="46" fillId="0" borderId="0" xfId="269" applyNumberFormat="1" applyFont="1" applyAlignment="1">
      <alignment horizontal="right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180" fontId="5" fillId="0" borderId="20" xfId="269" applyNumberFormat="1" applyFont="1" applyBorder="1" applyAlignment="1">
      <alignment horizontal="right" vertical="center" indent="1"/>
    </xf>
    <xf numFmtId="178" fontId="6" fillId="0" borderId="16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81" fontId="6" fillId="0" borderId="20" xfId="2" applyNumberFormat="1" applyFont="1" applyFill="1" applyBorder="1" applyAlignment="1" applyProtection="1">
      <alignment vertical="center"/>
    </xf>
    <xf numFmtId="180" fontId="5" fillId="0" borderId="20" xfId="269" quotePrefix="1" applyNumberFormat="1" applyFont="1" applyBorder="1" applyAlignment="1">
      <alignment horizontal="right" vertical="center" indent="1"/>
    </xf>
    <xf numFmtId="178" fontId="6" fillId="0" borderId="16" xfId="2" applyNumberFormat="1" applyFont="1" applyFill="1" applyBorder="1" applyAlignment="1" applyProtection="1">
      <alignment vertical="center" shrinkToFit="1"/>
    </xf>
    <xf numFmtId="0" fontId="5" fillId="0" borderId="15" xfId="2" applyNumberFormat="1" applyFont="1" applyFill="1" applyBorder="1" applyAlignment="1" applyProtection="1">
      <alignment vertical="center"/>
    </xf>
    <xf numFmtId="0" fontId="45" fillId="0" borderId="0" xfId="2" applyNumberFormat="1" applyFont="1" applyFill="1" applyAlignment="1" applyProtection="1">
      <alignment vertical="center"/>
    </xf>
    <xf numFmtId="0" fontId="46" fillId="0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vertical="center"/>
    </xf>
    <xf numFmtId="0" fontId="46" fillId="0" borderId="17" xfId="2" applyNumberFormat="1" applyFont="1" applyFill="1" applyBorder="1" applyAlignment="1" applyProtection="1">
      <alignment horizontal="center" vertical="center" wrapText="1"/>
    </xf>
    <xf numFmtId="0" fontId="46" fillId="0" borderId="18" xfId="2" applyNumberFormat="1" applyFont="1" applyFill="1" applyBorder="1" applyAlignment="1" applyProtection="1">
      <alignment horizontal="center" vertical="center" wrapText="1"/>
    </xf>
    <xf numFmtId="0" fontId="46" fillId="0" borderId="20" xfId="269" applyNumberFormat="1" applyFont="1" applyBorder="1" applyAlignment="1">
      <alignment horizontal="right" vertical="center" indent="1"/>
    </xf>
    <xf numFmtId="178" fontId="46" fillId="0" borderId="0" xfId="2" applyNumberFormat="1" applyFont="1" applyFill="1" applyBorder="1" applyAlignment="1" applyProtection="1">
      <alignment vertical="center"/>
    </xf>
    <xf numFmtId="178" fontId="46" fillId="0" borderId="0" xfId="2" applyNumberFormat="1" applyFont="1" applyFill="1" applyBorder="1" applyAlignment="1" applyProtection="1">
      <alignment horizontal="center" vertical="center"/>
    </xf>
    <xf numFmtId="0" fontId="46" fillId="0" borderId="20" xfId="269" quotePrefix="1" applyNumberFormat="1" applyFont="1" applyBorder="1" applyAlignment="1">
      <alignment horizontal="right" vertical="center" indent="1"/>
    </xf>
    <xf numFmtId="0" fontId="46" fillId="0" borderId="15" xfId="269" applyNumberFormat="1" applyFont="1" applyBorder="1" applyAlignment="1">
      <alignment vertical="center"/>
    </xf>
    <xf numFmtId="0" fontId="46" fillId="0" borderId="15" xfId="2" applyNumberFormat="1" applyFont="1" applyFill="1" applyBorder="1" applyAlignment="1" applyProtection="1">
      <alignment vertical="center"/>
    </xf>
    <xf numFmtId="0" fontId="46" fillId="0" borderId="15" xfId="2" applyNumberFormat="1" applyFont="1" applyFill="1" applyBorder="1" applyAlignment="1" applyProtection="1">
      <alignment horizontal="right"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41" fillId="0" borderId="14" xfId="2" applyNumberFormat="1" applyFont="1" applyFill="1" applyBorder="1" applyAlignment="1" applyProtection="1">
      <alignment horizontal="center" vertical="center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8" fontId="41" fillId="0" borderId="16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20" xfId="2" quotePrefix="1" applyNumberFormat="1" applyFont="1" applyFill="1" applyBorder="1" applyAlignment="1" applyProtection="1">
      <alignment horizontal="right" vertical="center" indent="1"/>
    </xf>
    <xf numFmtId="0" fontId="6" fillId="0" borderId="15" xfId="2" applyNumberFormat="1" applyFont="1" applyFill="1" applyBorder="1" applyAlignment="1" applyProtection="1">
      <alignment horizontal="left" vertical="center" wrapText="1"/>
    </xf>
    <xf numFmtId="0" fontId="5" fillId="0" borderId="15" xfId="2" applyNumberFormat="1" applyFont="1" applyFill="1" applyBorder="1" applyAlignment="1" applyProtection="1">
      <alignment horizontal="left" vertical="center"/>
    </xf>
    <xf numFmtId="0" fontId="5" fillId="0" borderId="15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horizontal="left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distributed" vertical="center" shrinkToFit="1"/>
    </xf>
    <xf numFmtId="182" fontId="5" fillId="0" borderId="15" xfId="269" applyNumberFormat="1" applyFont="1" applyBorder="1" applyAlignment="1">
      <alignment vertical="center"/>
    </xf>
    <xf numFmtId="182" fontId="5" fillId="0" borderId="0" xfId="269" applyNumberFormat="1" applyFont="1" applyAlignment="1">
      <alignment vertical="center"/>
    </xf>
    <xf numFmtId="182" fontId="5" fillId="0" borderId="31" xfId="269" applyNumberFormat="1" applyFont="1" applyBorder="1" applyAlignment="1">
      <alignment vertical="center"/>
    </xf>
    <xf numFmtId="0" fontId="5" fillId="0" borderId="33" xfId="269" applyNumberFormat="1" applyFont="1" applyBorder="1" applyAlignment="1">
      <alignment horizontal="distributed" vertical="center" indent="1" shrinkToFit="1"/>
    </xf>
    <xf numFmtId="0" fontId="5" fillId="0" borderId="35" xfId="269" applyNumberFormat="1" applyFont="1" applyBorder="1" applyAlignment="1">
      <alignment horizontal="distributed" vertical="center" indent="1" shrinkToFit="1"/>
    </xf>
    <xf numFmtId="182" fontId="5" fillId="0" borderId="0" xfId="2" applyNumberFormat="1" applyFont="1" applyFill="1" applyBorder="1" applyAlignment="1" applyProtection="1">
      <alignment vertical="center"/>
    </xf>
    <xf numFmtId="182" fontId="5" fillId="0" borderId="36" xfId="269" applyNumberFormat="1" applyFont="1" applyBorder="1" applyAlignment="1">
      <alignment horizontal="right" vertical="center"/>
    </xf>
    <xf numFmtId="182" fontId="5" fillId="0" borderId="31" xfId="269" applyNumberFormat="1" applyFont="1" applyBorder="1" applyAlignment="1">
      <alignment horizontal="right" vertical="center"/>
    </xf>
    <xf numFmtId="0" fontId="5" fillId="0" borderId="20" xfId="269" applyNumberFormat="1" applyFont="1" applyBorder="1" applyAlignment="1">
      <alignment horizontal="distributed" vertical="center" indent="1" shrinkToFit="1"/>
    </xf>
    <xf numFmtId="182" fontId="5" fillId="0" borderId="0" xfId="269" applyNumberFormat="1" applyFont="1" applyAlignment="1">
      <alignment horizontal="right" vertical="center"/>
    </xf>
    <xf numFmtId="0" fontId="41" fillId="0" borderId="0" xfId="269" applyNumberFormat="1" applyFont="1" applyAlignment="1">
      <alignment horizontal="left" vertical="center"/>
    </xf>
    <xf numFmtId="0" fontId="5" fillId="0" borderId="0" xfId="269" applyNumberFormat="1" applyFont="1" applyAlignment="1">
      <alignment horizontal="left"/>
    </xf>
    <xf numFmtId="0" fontId="5" fillId="0" borderId="0" xfId="269" applyNumberFormat="1" applyFont="1"/>
    <xf numFmtId="0" fontId="5" fillId="0" borderId="13" xfId="269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horizontal="left"/>
    </xf>
    <xf numFmtId="0" fontId="6" fillId="0" borderId="21" xfId="269" applyNumberFormat="1" applyFont="1" applyBorder="1" applyAlignment="1">
      <alignment horizontal="center" vertical="center" wrapText="1"/>
    </xf>
    <xf numFmtId="0" fontId="49" fillId="0" borderId="21" xfId="269" applyNumberFormat="1" applyFont="1" applyBorder="1" applyAlignment="1">
      <alignment horizontal="center" vertical="center" wrapText="1"/>
    </xf>
    <xf numFmtId="0" fontId="50" fillId="0" borderId="21" xfId="269" applyNumberFormat="1" applyFont="1" applyBorder="1" applyAlignment="1">
      <alignment horizontal="center" vertical="center" wrapText="1"/>
    </xf>
    <xf numFmtId="0" fontId="49" fillId="0" borderId="38" xfId="269" applyNumberFormat="1" applyFont="1" applyBorder="1" applyAlignment="1">
      <alignment horizontal="center" vertical="center" wrapText="1"/>
    </xf>
    <xf numFmtId="0" fontId="49" fillId="0" borderId="15" xfId="269" applyNumberFormat="1" applyFont="1" applyBorder="1" applyAlignment="1">
      <alignment horizontal="center" vertical="center" wrapText="1" shrinkToFit="1"/>
    </xf>
    <xf numFmtId="0" fontId="5" fillId="0" borderId="22" xfId="269" applyNumberFormat="1" applyFont="1" applyBorder="1" applyAlignment="1">
      <alignment horizontal="center" vertical="center" shrinkToFit="1"/>
    </xf>
    <xf numFmtId="0" fontId="5" fillId="0" borderId="13" xfId="269" applyNumberFormat="1" applyFont="1" applyBorder="1" applyAlignment="1">
      <alignment horizontal="center" vertical="center" shrinkToFit="1"/>
    </xf>
    <xf numFmtId="0" fontId="5" fillId="0" borderId="20" xfId="269" quotePrefix="1" applyNumberFormat="1" applyFont="1" applyBorder="1" applyAlignment="1">
      <alignment horizontal="center" vertical="center"/>
    </xf>
    <xf numFmtId="183" fontId="5" fillId="0" borderId="16" xfId="269" applyNumberFormat="1" applyFont="1" applyBorder="1" applyAlignment="1">
      <alignment vertical="center"/>
    </xf>
    <xf numFmtId="183" fontId="5" fillId="0" borderId="0" xfId="269" applyNumberFormat="1" applyFont="1" applyAlignment="1">
      <alignment vertical="center"/>
    </xf>
    <xf numFmtId="184" fontId="5" fillId="0" borderId="0" xfId="269" applyNumberFormat="1" applyFont="1" applyAlignment="1">
      <alignment vertical="center"/>
    </xf>
    <xf numFmtId="185" fontId="5" fillId="0" borderId="0" xfId="269" applyNumberFormat="1" applyFont="1" applyAlignment="1">
      <alignment vertical="center"/>
    </xf>
    <xf numFmtId="0" fontId="5" fillId="0" borderId="15" xfId="269" applyNumberFormat="1" applyFont="1" applyBorder="1"/>
    <xf numFmtId="0" fontId="3" fillId="0" borderId="13" xfId="269" applyNumberFormat="1" applyBorder="1" applyAlignment="1">
      <alignment vertical="center"/>
    </xf>
    <xf numFmtId="0" fontId="6" fillId="0" borderId="14" xfId="269" applyNumberFormat="1" applyFont="1" applyBorder="1" applyAlignment="1">
      <alignment horizontal="center" vertical="center" shrinkToFit="1"/>
    </xf>
    <xf numFmtId="0" fontId="6" fillId="0" borderId="23" xfId="269" applyNumberFormat="1" applyFont="1" applyBorder="1" applyAlignment="1">
      <alignment horizontal="center" vertical="center" shrinkToFit="1"/>
    </xf>
    <xf numFmtId="0" fontId="53" fillId="0" borderId="0" xfId="269" applyNumberFormat="1" applyFont="1" applyAlignment="1">
      <alignment horizontal="left" vertical="center" indent="1"/>
    </xf>
    <xf numFmtId="0" fontId="5" fillId="0" borderId="21" xfId="269" applyNumberFormat="1" applyFont="1" applyBorder="1" applyAlignment="1">
      <alignment horizontal="left" vertical="center"/>
    </xf>
    <xf numFmtId="186" fontId="5" fillId="0" borderId="16" xfId="269" applyNumberFormat="1" applyFont="1" applyBorder="1" applyAlignment="1">
      <alignment horizontal="right" vertical="center"/>
    </xf>
    <xf numFmtId="186" fontId="5" fillId="0" borderId="0" xfId="269" applyNumberFormat="1" applyFont="1" applyAlignment="1">
      <alignment horizontal="right" vertical="center"/>
    </xf>
    <xf numFmtId="0" fontId="53" fillId="0" borderId="0" xfId="269" applyNumberFormat="1" applyFont="1" applyAlignment="1">
      <alignment horizontal="left" vertical="center" wrapText="1" indent="1"/>
    </xf>
    <xf numFmtId="0" fontId="5" fillId="0" borderId="20" xfId="269" applyNumberFormat="1" applyFont="1" applyBorder="1" applyAlignment="1">
      <alignment horizontal="left" vertical="center"/>
    </xf>
    <xf numFmtId="0" fontId="53" fillId="0" borderId="13" xfId="269" applyNumberFormat="1" applyFont="1" applyBorder="1" applyAlignment="1">
      <alignment horizontal="left" vertical="center" wrapText="1" indent="1"/>
    </xf>
    <xf numFmtId="0" fontId="5" fillId="0" borderId="22" xfId="269" applyNumberFormat="1" applyFont="1" applyBorder="1" applyAlignment="1">
      <alignment horizontal="left" vertical="center"/>
    </xf>
    <xf numFmtId="186" fontId="5" fillId="0" borderId="18" xfId="269" applyNumberFormat="1" applyFont="1" applyBorder="1" applyAlignment="1">
      <alignment horizontal="right" vertical="center"/>
    </xf>
    <xf numFmtId="186" fontId="5" fillId="0" borderId="13" xfId="269" applyNumberFormat="1" applyFont="1" applyBorder="1" applyAlignment="1">
      <alignment horizontal="right" vertical="center"/>
    </xf>
    <xf numFmtId="0" fontId="5" fillId="0" borderId="15" xfId="269" applyNumberFormat="1" applyFont="1" applyBorder="1" applyAlignment="1">
      <alignment vertical="center" shrinkToFit="1"/>
    </xf>
    <xf numFmtId="0" fontId="19" fillId="0" borderId="15" xfId="269" applyNumberFormat="1" applyFont="1" applyBorder="1" applyAlignment="1">
      <alignment vertical="center" wrapTex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21" xfId="269" applyNumberFormat="1" applyFont="1" applyBorder="1" applyAlignment="1">
      <alignment horizontal="left" vertical="center" indent="1"/>
    </xf>
    <xf numFmtId="186" fontId="5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left" vertical="center" indent="1"/>
    </xf>
    <xf numFmtId="186" fontId="5" fillId="0" borderId="13" xfId="269" applyNumberFormat="1" applyFont="1" applyBorder="1" applyAlignment="1">
      <alignment vertical="center"/>
    </xf>
    <xf numFmtId="0" fontId="54" fillId="0" borderId="0" xfId="269" applyNumberFormat="1" applyFont="1" applyAlignment="1">
      <alignment vertical="center"/>
    </xf>
    <xf numFmtId="0" fontId="5" fillId="0" borderId="0" xfId="2" applyNumberFormat="1" applyFont="1" applyFill="1" applyProtection="1"/>
    <xf numFmtId="0" fontId="5" fillId="0" borderId="19" xfId="2" applyNumberFormat="1" applyFont="1" applyFill="1" applyBorder="1" applyAlignment="1" applyProtection="1">
      <alignment horizontal="center" vertical="center" wrapText="1"/>
    </xf>
    <xf numFmtId="0" fontId="55" fillId="0" borderId="23" xfId="2" applyNumberFormat="1" applyFont="1" applyFill="1" applyBorder="1" applyAlignment="1" applyProtection="1">
      <alignment horizontal="center" vertical="center" textRotation="255"/>
    </xf>
    <xf numFmtId="0" fontId="5" fillId="0" borderId="19" xfId="2" applyNumberFormat="1" applyFont="1" applyFill="1" applyBorder="1" applyAlignment="1" applyProtection="1">
      <alignment horizontal="center" vertical="center" textRotation="255"/>
    </xf>
    <xf numFmtId="0" fontId="5" fillId="0" borderId="19" xfId="2" applyNumberFormat="1" applyFont="1" applyFill="1" applyBorder="1" applyAlignment="1" applyProtection="1">
      <alignment horizontal="center" vertical="center" textRotation="255" shrinkToFit="1"/>
    </xf>
    <xf numFmtId="0" fontId="46" fillId="0" borderId="1" xfId="2" applyNumberFormat="1" applyFont="1" applyFill="1" applyBorder="1" applyAlignment="1" applyProtection="1">
      <alignment horizontal="center" vertical="center" textRotation="255"/>
    </xf>
    <xf numFmtId="0" fontId="5" fillId="0" borderId="14" xfId="2" applyNumberFormat="1" applyFont="1" applyFill="1" applyBorder="1" applyAlignment="1" applyProtection="1">
      <alignment horizontal="center" vertical="center" textRotation="255" shrinkToFit="1"/>
    </xf>
    <xf numFmtId="0" fontId="5" fillId="0" borderId="21" xfId="2" applyNumberFormat="1" applyFont="1" applyFill="1" applyBorder="1" applyAlignment="1" applyProtection="1">
      <alignment horizontal="right" vertical="center" indent="1"/>
    </xf>
    <xf numFmtId="178" fontId="55" fillId="0" borderId="16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Protection="1"/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178" fontId="55" fillId="0" borderId="18" xfId="2" applyNumberFormat="1" applyFont="1" applyFill="1" applyBorder="1" applyAlignment="1" applyProtection="1">
      <alignment vertical="center"/>
    </xf>
    <xf numFmtId="178" fontId="5" fillId="0" borderId="13" xfId="2" applyNumberFormat="1" applyFont="1" applyFill="1" applyBorder="1" applyProtection="1"/>
    <xf numFmtId="0" fontId="56" fillId="0" borderId="0" xfId="2" applyNumberFormat="1" applyFont="1" applyFill="1" applyProtection="1"/>
    <xf numFmtId="0" fontId="46" fillId="0" borderId="0" xfId="2" applyNumberFormat="1" applyFont="1" applyFill="1" applyProtection="1"/>
    <xf numFmtId="0" fontId="5" fillId="0" borderId="0" xfId="2" applyNumberFormat="1" applyFont="1" applyFill="1" applyAlignment="1" applyProtection="1">
      <alignment horizontal="left"/>
    </xf>
    <xf numFmtId="0" fontId="46" fillId="0" borderId="0" xfId="2" applyNumberFormat="1" applyFont="1" applyFill="1" applyAlignment="1" applyProtection="1">
      <alignment horizontal="right" vertical="center"/>
    </xf>
    <xf numFmtId="0" fontId="46" fillId="0" borderId="1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right" vertical="center" indent="1"/>
    </xf>
    <xf numFmtId="178" fontId="5" fillId="0" borderId="16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6" fillId="0" borderId="0" xfId="269" applyNumberFormat="1" applyFont="1" applyAlignment="1">
      <alignment vertical="center"/>
    </xf>
    <xf numFmtId="0" fontId="5" fillId="0" borderId="15" xfId="269" applyNumberFormat="1" applyFont="1" applyBorder="1" applyAlignment="1">
      <alignment horizontal="center" vertical="center"/>
    </xf>
    <xf numFmtId="0" fontId="56" fillId="0" borderId="15" xfId="269" applyNumberFormat="1" applyFont="1" applyBorder="1" applyAlignment="1">
      <alignment horizontal="center" vertical="center"/>
    </xf>
    <xf numFmtId="0" fontId="46" fillId="0" borderId="15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center"/>
    </xf>
    <xf numFmtId="0" fontId="5" fillId="0" borderId="13" xfId="269" applyNumberFormat="1" applyFont="1" applyBorder="1" applyAlignment="1">
      <alignment vertical="center"/>
    </xf>
    <xf numFmtId="0" fontId="5" fillId="0" borderId="13" xfId="269" applyNumberFormat="1" applyFont="1" applyBorder="1"/>
    <xf numFmtId="0" fontId="5" fillId="0" borderId="13" xfId="269" applyNumberFormat="1" applyFont="1" applyBorder="1" applyAlignment="1">
      <alignment horizontal="right"/>
    </xf>
    <xf numFmtId="0" fontId="5" fillId="0" borderId="22" xfId="269" applyNumberFormat="1" applyFont="1" applyBorder="1" applyAlignment="1">
      <alignment horizontal="center" vertical="center"/>
    </xf>
    <xf numFmtId="178" fontId="41" fillId="0" borderId="0" xfId="2" applyNumberFormat="1" applyFont="1" applyFill="1" applyBorder="1" applyAlignment="1" applyProtection="1">
      <alignment vertical="center"/>
    </xf>
    <xf numFmtId="0" fontId="5" fillId="0" borderId="15" xfId="269" applyNumberFormat="1" applyFont="1" applyBorder="1" applyAlignment="1">
      <alignment horizontal="right"/>
    </xf>
    <xf numFmtId="187" fontId="49" fillId="0" borderId="0" xfId="269" applyNumberFormat="1" applyFont="1"/>
    <xf numFmtId="178" fontId="5" fillId="0" borderId="0" xfId="269" applyNumberFormat="1" applyFont="1"/>
    <xf numFmtId="0" fontId="5" fillId="0" borderId="15" xfId="269" applyNumberFormat="1" applyFont="1" applyBorder="1" applyAlignment="1">
      <alignment horizontal="left" vertical="center"/>
    </xf>
    <xf numFmtId="0" fontId="5" fillId="0" borderId="21" xfId="269" applyNumberFormat="1" applyFont="1" applyBorder="1" applyAlignment="1">
      <alignment vertical="center" textRotation="255" shrinkToFit="1"/>
    </xf>
    <xf numFmtId="0" fontId="5" fillId="0" borderId="20" xfId="269" applyNumberFormat="1" applyFont="1" applyBorder="1" applyAlignment="1">
      <alignment horizontal="center" vertical="center" shrinkToFit="1"/>
    </xf>
    <xf numFmtId="0" fontId="6" fillId="0" borderId="17" xfId="269" applyNumberFormat="1" applyFont="1" applyBorder="1" applyAlignment="1">
      <alignment horizontal="center" vertical="center" wrapText="1"/>
    </xf>
    <xf numFmtId="0" fontId="49" fillId="0" borderId="17" xfId="269" applyNumberFormat="1" applyFont="1" applyBorder="1" applyAlignment="1">
      <alignment horizontal="center" vertical="center" wrapText="1"/>
    </xf>
    <xf numFmtId="0" fontId="49" fillId="0" borderId="38" xfId="269" applyNumberFormat="1" applyFont="1" applyBorder="1" applyAlignment="1">
      <alignment horizontal="center" vertical="center" wrapText="1" shrinkToFit="1"/>
    </xf>
    <xf numFmtId="0" fontId="57" fillId="0" borderId="17" xfId="269" applyNumberFormat="1" applyFont="1" applyBorder="1" applyAlignment="1">
      <alignment horizontal="center" vertical="center" wrapText="1"/>
    </xf>
    <xf numFmtId="0" fontId="58" fillId="0" borderId="17" xfId="269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vertical="center" textRotation="255" shrinkToFit="1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39" xfId="269" applyNumberFormat="1" applyFont="1" applyBorder="1" applyAlignment="1">
      <alignment horizontal="center" vertical="center" wrapText="1"/>
    </xf>
    <xf numFmtId="0" fontId="5" fillId="0" borderId="39" xfId="269" applyNumberFormat="1" applyFont="1" applyBorder="1" applyAlignment="1">
      <alignment horizontal="center" vertical="center" wrapText="1" shrinkToFit="1"/>
    </xf>
    <xf numFmtId="0" fontId="41" fillId="0" borderId="18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center" vertical="center" shrinkToFit="1"/>
    </xf>
    <xf numFmtId="178" fontId="5" fillId="0" borderId="16" xfId="2" applyNumberFormat="1" applyFont="1" applyFill="1" applyBorder="1" applyAlignment="1" applyProtection="1">
      <alignment vertical="center" shrinkToFit="1"/>
    </xf>
    <xf numFmtId="178" fontId="5" fillId="0" borderId="0" xfId="2" applyNumberFormat="1" applyFont="1" applyFill="1" applyBorder="1" applyAlignment="1" applyProtection="1">
      <alignment vertical="center" shrinkToFit="1"/>
    </xf>
    <xf numFmtId="178" fontId="41" fillId="0" borderId="0" xfId="2" applyNumberFormat="1" applyFont="1" applyFill="1" applyBorder="1" applyAlignment="1" applyProtection="1">
      <alignment vertical="center" shrinkToFit="1"/>
    </xf>
    <xf numFmtId="0" fontId="5" fillId="0" borderId="20" xfId="269" quotePrefix="1" applyNumberFormat="1" applyFont="1" applyBorder="1" applyAlignment="1">
      <alignment horizontal="center" vertical="center" shrinkToFit="1"/>
    </xf>
    <xf numFmtId="0" fontId="5" fillId="0" borderId="22" xfId="269" quotePrefix="1" applyNumberFormat="1" applyFont="1" applyBorder="1" applyAlignment="1">
      <alignment horizontal="center" vertical="center" shrinkToFit="1"/>
    </xf>
    <xf numFmtId="0" fontId="41" fillId="0" borderId="23" xfId="269" applyNumberFormat="1" applyFont="1" applyBorder="1" applyAlignment="1">
      <alignment horizontal="center" vertical="center"/>
    </xf>
    <xf numFmtId="0" fontId="41" fillId="0" borderId="14" xfId="269" applyNumberFormat="1" applyFont="1" applyBorder="1" applyAlignment="1">
      <alignment horizontal="center" vertical="center"/>
    </xf>
    <xf numFmtId="180" fontId="5" fillId="0" borderId="21" xfId="269" applyNumberFormat="1" applyFont="1" applyBorder="1" applyAlignment="1">
      <alignment horizontal="right" vertical="center" indent="1"/>
    </xf>
    <xf numFmtId="178" fontId="41" fillId="0" borderId="0" xfId="2" applyNumberFormat="1" applyFont="1" applyFill="1" applyBorder="1" applyAlignment="1" applyProtection="1">
      <alignment horizontal="right" vertical="center"/>
    </xf>
    <xf numFmtId="180" fontId="5" fillId="0" borderId="22" xfId="269" quotePrefix="1" applyNumberFormat="1" applyFont="1" applyBorder="1" applyAlignment="1">
      <alignment horizontal="right" vertical="center" indent="1"/>
    </xf>
    <xf numFmtId="178" fontId="41" fillId="0" borderId="13" xfId="2" applyNumberFormat="1" applyFont="1" applyFill="1" applyBorder="1" applyAlignment="1" applyProtection="1">
      <alignment horizontal="right" vertical="center"/>
    </xf>
    <xf numFmtId="187" fontId="5" fillId="0" borderId="0" xfId="269" applyNumberFormat="1" applyFont="1" applyAlignment="1">
      <alignment horizontal="center" vertical="center"/>
    </xf>
    <xf numFmtId="178" fontId="5" fillId="0" borderId="0" xfId="269" applyNumberFormat="1" applyFont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0" fontId="5" fillId="0" borderId="0" xfId="269" quotePrefix="1" applyNumberFormat="1" applyFont="1" applyAlignment="1">
      <alignment horizontal="right" vertical="center" indent="1"/>
    </xf>
    <xf numFmtId="178" fontId="55" fillId="0" borderId="0" xfId="2" applyNumberFormat="1" applyFont="1" applyFill="1" applyBorder="1" applyAlignment="1" applyProtection="1">
      <alignment vertical="center"/>
    </xf>
    <xf numFmtId="0" fontId="46" fillId="0" borderId="0" xfId="269" applyNumberFormat="1" applyFont="1" applyAlignment="1">
      <alignment horizontal="left" vertical="center" indent="1"/>
    </xf>
    <xf numFmtId="0" fontId="46" fillId="0" borderId="19" xfId="2" applyNumberFormat="1" applyFont="1" applyFill="1" applyBorder="1" applyAlignment="1" applyProtection="1">
      <alignment horizontal="center" vertical="center"/>
    </xf>
    <xf numFmtId="0" fontId="46" fillId="0" borderId="23" xfId="269" applyNumberFormat="1" applyFont="1" applyBorder="1" applyAlignment="1">
      <alignment horizontal="center" vertical="center"/>
    </xf>
    <xf numFmtId="0" fontId="46" fillId="0" borderId="20" xfId="2" applyNumberFormat="1" applyFont="1" applyFill="1" applyBorder="1" applyAlignment="1" applyProtection="1">
      <alignment horizontal="right" vertical="center" indent="1"/>
    </xf>
    <xf numFmtId="0" fontId="46" fillId="0" borderId="20" xfId="2" quotePrefix="1" applyNumberFormat="1" applyFont="1" applyFill="1" applyBorder="1" applyAlignment="1" applyProtection="1">
      <alignment horizontal="right" vertical="center" indent="1"/>
    </xf>
    <xf numFmtId="178" fontId="46" fillId="0" borderId="0" xfId="2" applyNumberFormat="1" applyFont="1" applyFill="1" applyBorder="1" applyAlignment="1" applyProtection="1">
      <alignment horizontal="right" vertical="center"/>
    </xf>
    <xf numFmtId="0" fontId="59" fillId="0" borderId="0" xfId="270" applyNumberFormat="1" applyFill="1" applyAlignment="1" applyProtection="1">
      <alignment vertical="center"/>
    </xf>
    <xf numFmtId="0" fontId="59" fillId="0" borderId="0" xfId="270">
      <alignment vertical="center"/>
    </xf>
    <xf numFmtId="0" fontId="59" fillId="0" borderId="0" xfId="270" applyNumberFormat="1" applyAlignment="1">
      <alignment vertical="center"/>
    </xf>
    <xf numFmtId="0" fontId="59" fillId="34" borderId="0" xfId="270" applyNumberFormat="1" applyFill="1" applyAlignment="1">
      <alignment vertical="center"/>
    </xf>
    <xf numFmtId="0" fontId="59" fillId="34" borderId="0" xfId="270" applyNumberFormat="1" applyFill="1" applyAlignment="1" applyProtection="1">
      <alignment vertical="center"/>
    </xf>
    <xf numFmtId="0" fontId="5" fillId="0" borderId="21" xfId="269" applyNumberFormat="1" applyFont="1" applyBorder="1" applyAlignment="1">
      <alignment horizontal="center" vertical="center" shrinkToFit="1"/>
    </xf>
    <xf numFmtId="0" fontId="5" fillId="0" borderId="22" xfId="269" applyNumberFormat="1" applyFont="1" applyBorder="1" applyAlignment="1">
      <alignment horizontal="center" vertical="center" shrinkToFit="1"/>
    </xf>
    <xf numFmtId="0" fontId="5" fillId="0" borderId="14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38" xfId="269" applyNumberFormat="1" applyFont="1" applyBorder="1" applyAlignment="1">
      <alignment horizontal="center" vertical="center"/>
    </xf>
    <xf numFmtId="0" fontId="5" fillId="0" borderId="39" xfId="269" applyNumberFormat="1" applyFont="1" applyBorder="1" applyAlignment="1">
      <alignment horizontal="center" vertical="center"/>
    </xf>
    <xf numFmtId="0" fontId="41" fillId="0" borderId="17" xfId="269" applyNumberFormat="1" applyFont="1" applyBorder="1" applyAlignment="1">
      <alignment horizontal="center" vertical="center"/>
    </xf>
    <xf numFmtId="0" fontId="41" fillId="0" borderId="18" xfId="269" applyNumberFormat="1" applyFont="1" applyBorder="1" applyAlignment="1">
      <alignment horizontal="center" vertical="center"/>
    </xf>
    <xf numFmtId="0" fontId="41" fillId="0" borderId="14" xfId="269" applyNumberFormat="1" applyFont="1" applyBorder="1" applyAlignment="1">
      <alignment horizontal="center" vertical="center"/>
    </xf>
    <xf numFmtId="0" fontId="41" fillId="0" borderId="1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5" fillId="0" borderId="17" xfId="269" applyNumberFormat="1" applyFont="1" applyBorder="1" applyAlignment="1">
      <alignment horizontal="center" vertical="center"/>
    </xf>
    <xf numFmtId="0" fontId="55" fillId="0" borderId="18" xfId="269" applyNumberFormat="1" applyFont="1" applyBorder="1" applyAlignment="1">
      <alignment horizontal="center" vertical="center"/>
    </xf>
    <xf numFmtId="0" fontId="5" fillId="34" borderId="0" xfId="269" applyNumberFormat="1" applyFont="1" applyFill="1" applyAlignment="1">
      <alignment horizontal="left" vertical="center" indent="2"/>
    </xf>
    <xf numFmtId="0" fontId="5" fillId="34" borderId="15" xfId="269" applyNumberFormat="1" applyFont="1" applyFill="1" applyBorder="1" applyAlignment="1">
      <alignment horizontal="distributed" vertical="center" indent="1"/>
    </xf>
    <xf numFmtId="0" fontId="5" fillId="34" borderId="0" xfId="269" applyNumberFormat="1" applyFont="1" applyFill="1" applyAlignment="1">
      <alignment horizontal="distributed" vertical="center" indent="1"/>
    </xf>
    <xf numFmtId="0" fontId="5" fillId="34" borderId="13" xfId="269" applyNumberFormat="1" applyFont="1" applyFill="1" applyBorder="1" applyAlignment="1">
      <alignment horizontal="distributed" vertical="center" indent="1"/>
    </xf>
    <xf numFmtId="0" fontId="5" fillId="34" borderId="14" xfId="269" applyNumberFormat="1" applyFont="1" applyFill="1" applyBorder="1" applyAlignment="1">
      <alignment horizontal="left" vertical="center" indent="2"/>
    </xf>
    <xf numFmtId="0" fontId="5" fillId="34" borderId="1" xfId="269" applyNumberFormat="1" applyFont="1" applyFill="1" applyBorder="1" applyAlignment="1">
      <alignment horizontal="left" vertical="center" indent="2"/>
    </xf>
    <xf numFmtId="0" fontId="5" fillId="34" borderId="16" xfId="269" applyNumberFormat="1" applyFont="1" applyFill="1" applyBorder="1" applyAlignment="1">
      <alignment horizontal="left" vertical="center" indent="2"/>
    </xf>
    <xf numFmtId="0" fontId="5" fillId="0" borderId="14" xfId="269" applyNumberFormat="1" applyFont="1" applyBorder="1" applyAlignment="1">
      <alignment horizontal="left" vertical="center" indent="2"/>
    </xf>
    <xf numFmtId="0" fontId="5" fillId="0" borderId="1" xfId="269" applyNumberFormat="1" applyFont="1" applyBorder="1" applyAlignment="1">
      <alignment horizontal="left" vertical="center" indent="2"/>
    </xf>
    <xf numFmtId="0" fontId="5" fillId="34" borderId="17" xfId="269" applyNumberFormat="1" applyFont="1" applyFill="1" applyBorder="1" applyAlignment="1">
      <alignment horizontal="left" vertical="center" indent="1"/>
    </xf>
    <xf numFmtId="0" fontId="5" fillId="34" borderId="21" xfId="269" applyNumberFormat="1" applyFont="1" applyFill="1" applyBorder="1" applyAlignment="1">
      <alignment horizontal="left" vertical="center" indent="1"/>
    </xf>
    <xf numFmtId="0" fontId="5" fillId="34" borderId="17" xfId="269" applyNumberFormat="1" applyFont="1" applyFill="1" applyBorder="1" applyAlignment="1">
      <alignment horizontal="right" vertical="center" indent="5"/>
    </xf>
    <xf numFmtId="0" fontId="5" fillId="34" borderId="15" xfId="269" applyNumberFormat="1" applyFont="1" applyFill="1" applyBorder="1" applyAlignment="1">
      <alignment horizontal="right" vertical="center" indent="5"/>
    </xf>
    <xf numFmtId="0" fontId="5" fillId="34" borderId="14" xfId="269" applyNumberFormat="1" applyFont="1" applyFill="1" applyBorder="1" applyAlignment="1">
      <alignment horizontal="center" vertical="center"/>
    </xf>
    <xf numFmtId="0" fontId="5" fillId="34" borderId="19" xfId="269" applyNumberFormat="1" applyFont="1" applyFill="1" applyBorder="1" applyAlignment="1">
      <alignment horizontal="center" vertical="center"/>
    </xf>
    <xf numFmtId="0" fontId="5" fillId="34" borderId="1" xfId="269" applyNumberFormat="1" applyFont="1" applyFill="1" applyBorder="1" applyAlignment="1">
      <alignment horizontal="center" vertical="center"/>
    </xf>
    <xf numFmtId="0" fontId="5" fillId="34" borderId="16" xfId="269" applyNumberFormat="1" applyFont="1" applyFill="1" applyBorder="1" applyAlignment="1">
      <alignment horizontal="left" vertical="center" indent="1"/>
    </xf>
    <xf numFmtId="0" fontId="5" fillId="34" borderId="20" xfId="269" applyNumberFormat="1" applyFont="1" applyFill="1" applyBorder="1" applyAlignment="1">
      <alignment horizontal="left" vertical="center" indent="1"/>
    </xf>
    <xf numFmtId="0" fontId="5" fillId="34" borderId="16" xfId="269" applyNumberFormat="1" applyFont="1" applyFill="1" applyBorder="1" applyAlignment="1">
      <alignment horizontal="right" vertical="center" indent="5"/>
    </xf>
    <xf numFmtId="0" fontId="5" fillId="34" borderId="0" xfId="269" applyNumberFormat="1" applyFont="1" applyFill="1" applyAlignment="1">
      <alignment horizontal="right" vertical="center" indent="5"/>
    </xf>
    <xf numFmtId="0" fontId="5" fillId="34" borderId="18" xfId="269" applyNumberFormat="1" applyFont="1" applyFill="1" applyBorder="1" applyAlignment="1">
      <alignment horizontal="left" vertical="center" indent="1"/>
    </xf>
    <xf numFmtId="0" fontId="5" fillId="34" borderId="22" xfId="269" applyNumberFormat="1" applyFont="1" applyFill="1" applyBorder="1" applyAlignment="1">
      <alignment horizontal="left" vertical="center" indent="1"/>
    </xf>
    <xf numFmtId="0" fontId="5" fillId="34" borderId="18" xfId="269" applyNumberFormat="1" applyFont="1" applyFill="1" applyBorder="1" applyAlignment="1">
      <alignment horizontal="center" vertical="center" shrinkToFit="1"/>
    </xf>
    <xf numFmtId="0" fontId="5" fillId="34" borderId="13" xfId="269" applyNumberFormat="1" applyFont="1" applyFill="1" applyBorder="1" applyAlignment="1">
      <alignment horizontal="center" vertical="center" shrinkToFit="1"/>
    </xf>
    <xf numFmtId="0" fontId="5" fillId="34" borderId="15" xfId="269" applyNumberFormat="1" applyFont="1" applyFill="1" applyBorder="1" applyAlignment="1">
      <alignment horizontal="left" vertical="center" wrapText="1"/>
    </xf>
    <xf numFmtId="0" fontId="5" fillId="34" borderId="23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left" vertical="center" indent="1" shrinkToFit="1"/>
    </xf>
    <xf numFmtId="0" fontId="5" fillId="34" borderId="20" xfId="269" applyNumberFormat="1" applyFont="1" applyFill="1" applyBorder="1" applyAlignment="1">
      <alignment horizontal="left" vertical="center" indent="1" shrinkToFit="1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0" xfId="269" applyNumberFormat="1" applyFont="1" applyFill="1" applyAlignment="1">
      <alignment horizontal="center" vertical="center"/>
    </xf>
    <xf numFmtId="0" fontId="46" fillId="0" borderId="0" xfId="269" applyNumberFormat="1" applyFont="1" applyAlignment="1">
      <alignment horizontal="left" vertical="center" indent="1"/>
    </xf>
    <xf numFmtId="0" fontId="46" fillId="0" borderId="1" xfId="269" applyNumberFormat="1" applyFont="1" applyBorder="1" applyAlignment="1">
      <alignment horizontal="center" vertical="center"/>
    </xf>
    <xf numFmtId="0" fontId="46" fillId="0" borderId="25" xfId="269" applyNumberFormat="1" applyFont="1" applyBorder="1" applyAlignment="1">
      <alignment horizontal="center" vertical="center"/>
    </xf>
    <xf numFmtId="0" fontId="47" fillId="0" borderId="13" xfId="269" applyNumberFormat="1" applyFont="1" applyBorder="1" applyAlignment="1">
      <alignment horizontal="center" vertical="center"/>
    </xf>
    <xf numFmtId="0" fontId="47" fillId="0" borderId="22" xfId="269" applyNumberFormat="1" applyFont="1" applyBorder="1" applyAlignment="1">
      <alignment horizontal="center" vertical="center"/>
    </xf>
    <xf numFmtId="0" fontId="47" fillId="0" borderId="28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distributed" vertical="center" indent="8"/>
    </xf>
    <xf numFmtId="0" fontId="5" fillId="0" borderId="1" xfId="269" applyNumberFormat="1" applyFont="1" applyBorder="1" applyAlignment="1">
      <alignment horizontal="distributed" vertical="center" indent="8"/>
    </xf>
    <xf numFmtId="0" fontId="46" fillId="0" borderId="15" xfId="2" applyNumberFormat="1" applyFont="1" applyFill="1" applyBorder="1" applyAlignment="1" applyProtection="1">
      <alignment horizontal="center" vertical="center"/>
    </xf>
    <xf numFmtId="0" fontId="46" fillId="0" borderId="0" xfId="2" applyNumberFormat="1" applyFont="1" applyFill="1" applyBorder="1" applyAlignment="1" applyProtection="1">
      <alignment horizontal="center" vertical="center"/>
    </xf>
    <xf numFmtId="0" fontId="46" fillId="0" borderId="13" xfId="2" applyNumberFormat="1" applyFont="1" applyFill="1" applyBorder="1" applyAlignment="1" applyProtection="1">
      <alignment horizontal="center" vertical="center"/>
    </xf>
    <xf numFmtId="0" fontId="46" fillId="0" borderId="14" xfId="2" applyNumberFormat="1" applyFont="1" applyFill="1" applyBorder="1" applyAlignment="1" applyProtection="1">
      <alignment horizontal="center" vertical="center"/>
    </xf>
    <xf numFmtId="0" fontId="46" fillId="0" borderId="1" xfId="2" applyNumberFormat="1" applyFont="1" applyFill="1" applyBorder="1" applyAlignment="1" applyProtection="1">
      <alignment horizontal="center" vertical="center"/>
    </xf>
    <xf numFmtId="0" fontId="5" fillId="0" borderId="29" xfId="269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horizontal="center" vertical="center"/>
    </xf>
    <xf numFmtId="0" fontId="5" fillId="0" borderId="32" xfId="269" applyNumberFormat="1" applyFont="1" applyBorder="1" applyAlignment="1">
      <alignment horizontal="center" vertical="center"/>
    </xf>
    <xf numFmtId="0" fontId="5" fillId="0" borderId="34" xfId="269" applyNumberFormat="1" applyFont="1" applyBorder="1" applyAlignment="1">
      <alignment horizontal="center" vertical="center"/>
    </xf>
    <xf numFmtId="0" fontId="5" fillId="0" borderId="37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 wrapText="1"/>
    </xf>
  </cellXfs>
  <cellStyles count="271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0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F05C-3D30-4DC9-BAA2-C7CFE4206591}">
  <dimension ref="A1:A22"/>
  <sheetViews>
    <sheetView tabSelected="1" zoomScale="115" zoomScaleNormal="115" workbookViewId="0">
      <selection activeCell="A22" sqref="A22"/>
    </sheetView>
  </sheetViews>
  <sheetFormatPr defaultRowHeight="13.2" x14ac:dyDescent="0.2"/>
  <sheetData>
    <row r="1" spans="1:1" x14ac:dyDescent="0.2">
      <c r="A1" t="s">
        <v>353</v>
      </c>
    </row>
    <row r="2" spans="1:1" x14ac:dyDescent="0.2">
      <c r="A2" s="228" t="s">
        <v>355</v>
      </c>
    </row>
    <row r="3" spans="1:1" x14ac:dyDescent="0.2">
      <c r="A3" s="228" t="s">
        <v>356</v>
      </c>
    </row>
    <row r="4" spans="1:1" x14ac:dyDescent="0.2">
      <c r="A4" s="228" t="s">
        <v>357</v>
      </c>
    </row>
    <row r="5" spans="1:1" x14ac:dyDescent="0.2">
      <c r="A5" s="228" t="s">
        <v>358</v>
      </c>
    </row>
    <row r="6" spans="1:1" x14ac:dyDescent="0.2">
      <c r="A6" s="228" t="s">
        <v>359</v>
      </c>
    </row>
    <row r="7" spans="1:1" x14ac:dyDescent="0.2">
      <c r="A7" s="228" t="s">
        <v>360</v>
      </c>
    </row>
    <row r="8" spans="1:1" x14ac:dyDescent="0.2">
      <c r="A8" s="228" t="s">
        <v>361</v>
      </c>
    </row>
    <row r="9" spans="1:1" x14ac:dyDescent="0.2">
      <c r="A9" s="228" t="s">
        <v>362</v>
      </c>
    </row>
    <row r="10" spans="1:1" x14ac:dyDescent="0.2">
      <c r="A10" s="228" t="s">
        <v>363</v>
      </c>
    </row>
    <row r="11" spans="1:1" x14ac:dyDescent="0.2">
      <c r="A11" s="228" t="s">
        <v>364</v>
      </c>
    </row>
    <row r="12" spans="1:1" x14ac:dyDescent="0.2">
      <c r="A12" s="228" t="s">
        <v>365</v>
      </c>
    </row>
    <row r="13" spans="1:1" x14ac:dyDescent="0.2">
      <c r="A13" s="228" t="s">
        <v>366</v>
      </c>
    </row>
    <row r="14" spans="1:1" x14ac:dyDescent="0.2">
      <c r="A14" s="228" t="s">
        <v>367</v>
      </c>
    </row>
    <row r="15" spans="1:1" x14ac:dyDescent="0.2">
      <c r="A15" s="228" t="s">
        <v>368</v>
      </c>
    </row>
    <row r="16" spans="1:1" x14ac:dyDescent="0.2">
      <c r="A16" s="228" t="s">
        <v>103</v>
      </c>
    </row>
    <row r="17" spans="1:1" x14ac:dyDescent="0.2">
      <c r="A17" s="228" t="s">
        <v>369</v>
      </c>
    </row>
    <row r="18" spans="1:1" x14ac:dyDescent="0.2">
      <c r="A18" s="228" t="s">
        <v>370</v>
      </c>
    </row>
    <row r="19" spans="1:1" x14ac:dyDescent="0.2">
      <c r="A19" s="228" t="s">
        <v>371</v>
      </c>
    </row>
    <row r="20" spans="1:1" x14ac:dyDescent="0.2">
      <c r="A20" s="228" t="s">
        <v>372</v>
      </c>
    </row>
    <row r="21" spans="1:1" x14ac:dyDescent="0.2">
      <c r="A21" s="228" t="s">
        <v>373</v>
      </c>
    </row>
    <row r="22" spans="1:1" x14ac:dyDescent="0.2">
      <c r="A22" s="228" t="s">
        <v>374</v>
      </c>
    </row>
  </sheetData>
  <phoneticPr fontId="2"/>
  <hyperlinks>
    <hyperlink ref="A2" location="'9-1'!A1" display="9-1. 環境衛生関係等業種別件数" xr:uid="{B8D348E8-074B-4E19-AD7E-B90B1D7392FB}"/>
    <hyperlink ref="A3" location="'9-2'!A1" display="9-2. 食品衛生関係営業状況" xr:uid="{BBCCBC89-2547-4180-8310-180956467E30}"/>
    <hyperlink ref="A4" location="'9-3'!A1" display="9-3. 犬の登録・苦情・咬傷事故" xr:uid="{42D25495-3FE2-41FD-888D-CF147E26B23A}"/>
    <hyperlink ref="A5" location="'9-4(1)'!A1" display="9-4. ごみ処理の状況　（1）ごみ排出量" xr:uid="{F6574B9C-713E-4B41-94E6-A812DEFC61DB}"/>
    <hyperlink ref="A6" location="'9-4(2)'!A1" display="9-4. ごみ処理の状況　（2）処理方法" xr:uid="{FCACB500-3155-4868-AF1A-33ACE3577CE1}"/>
    <hyperlink ref="A7" location="'9-5'!A1" display="9-5. 家庭系ごみの状況" xr:uid="{700C9A89-C6B0-4EF0-8BC7-18EBE8EE0894}"/>
    <hyperlink ref="A8" location="'9-6'!A1" display="9-6. し尿処理状況" xr:uid="{BFF36527-9918-430B-B426-621FA0F093E4}"/>
    <hyperlink ref="A9" location="'9-7'!A1" display="9-7. くみ取り人口・世帯" xr:uid="{083701FA-B68F-4C6E-9641-64C614EFA6D8}"/>
    <hyperlink ref="A10" location="'9-8'!A1" display="9-8. 浄化槽設置状況" xr:uid="{4716B2A3-AAC5-43C5-AAFC-01972B5B377F}"/>
    <hyperlink ref="A11" location="'9-9'!A1" display="9-9. 除草処理状況" xr:uid="{828904FD-E3C9-497C-964B-53CC27A310DD}"/>
    <hyperlink ref="A12" location="'9-10'!A1" display="9-10. 東埼玉資源環境組合の概要" xr:uid="{35C7088D-CFA6-4A2A-9295-0C8701E2EA33}"/>
    <hyperlink ref="A13" location="'9-11'!A1" display="9-11. ごみ搬入状況" xr:uid="{EABD9654-9F05-497B-94B8-4CD45BFB1B03}"/>
    <hyperlink ref="A14" location="'9-12'!A1" display="9-12. し尿搬入状況" xr:uid="{18F08251-5370-417E-81DA-54F06AA91A3A}"/>
    <hyperlink ref="A15" location="'9-13'!A1" display="9-13. 会計決算" xr:uid="{E0318058-2AAE-48F1-9D43-9BD29387DCC5}"/>
    <hyperlink ref="A16" location="'9-14'!A1" display="9-14. 年度別決算額及び市町別分担金" xr:uid="{32BE1EDC-50F9-4610-A207-D586FED1EE44}"/>
    <hyperlink ref="A17" location="'9-15'!A1" display="9-15. ごみ・し尿処理経費" xr:uid="{0ED9ADD8-6481-479F-B2DA-7DDB2EF08F43}"/>
    <hyperlink ref="A18" location="'9-16'!A1" display="9-16. 公害関係苦情受理件数" xr:uid="{5D6EA7A3-E7FD-481C-945B-31535BE65E29}"/>
    <hyperlink ref="A19" location="'9-17'!A1" display="9-17. 公害関係特定施設・指定施設数" xr:uid="{B698EB53-8061-48BD-95F3-D859703822F9}"/>
    <hyperlink ref="A20" location="'9-18'!A1" display="9-18. 大気環境測定値" xr:uid="{321B2F07-16D2-4C23-88E2-712446FE287A}"/>
    <hyperlink ref="A21" location="'9-19'!A1" display="9-19. 市内主要河川の透視度・ｐＨ・ＢＯＤ・ＣＯＤ・ＳＳ・ＤＯ値" xr:uid="{1BFD68B6-4999-4297-AF3F-AA14A931345A}"/>
    <hyperlink ref="A22" location="'9-20'!A1" display="9-20. 市内水準測量点別地盤変動状況" xr:uid="{D2FDE805-FB29-4434-AA1A-236B1E8FD57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1CC8-8049-43FB-AB71-48758AE9D149}">
  <sheetPr codeName="Sheet9"/>
  <dimension ref="A1:E10"/>
  <sheetViews>
    <sheetView zoomScale="110" zoomScaleNormal="110" workbookViewId="0"/>
  </sheetViews>
  <sheetFormatPr defaultColWidth="10.88671875" defaultRowHeight="15" customHeight="1" x14ac:dyDescent="0.2"/>
  <cols>
    <col min="1" max="1" width="11.21875" style="1" customWidth="1"/>
    <col min="2" max="5" width="18.77734375" style="1" customWidth="1"/>
    <col min="6" max="16384" width="10.88671875" style="1"/>
  </cols>
  <sheetData>
    <row r="1" spans="1:5" ht="15" customHeight="1" x14ac:dyDescent="0.2">
      <c r="A1" s="229" t="s">
        <v>354</v>
      </c>
    </row>
    <row r="3" spans="1:5" ht="15" customHeight="1" x14ac:dyDescent="0.2">
      <c r="A3" s="37" t="s">
        <v>335</v>
      </c>
    </row>
    <row r="4" spans="1:5" ht="15" customHeight="1" x14ac:dyDescent="0.15">
      <c r="A4" s="90" t="s">
        <v>336</v>
      </c>
      <c r="E4" s="38" t="s">
        <v>337</v>
      </c>
    </row>
    <row r="5" spans="1:5" ht="15" customHeight="1" x14ac:dyDescent="0.2">
      <c r="A5" s="247" t="s">
        <v>338</v>
      </c>
      <c r="B5" s="245" t="s">
        <v>339</v>
      </c>
      <c r="C5" s="243"/>
      <c r="D5" s="247"/>
      <c r="E5" s="249" t="s">
        <v>325</v>
      </c>
    </row>
    <row r="6" spans="1:5" ht="15" customHeight="1" x14ac:dyDescent="0.2">
      <c r="A6" s="248"/>
      <c r="B6" s="104" t="s">
        <v>340</v>
      </c>
      <c r="C6" s="104" t="s">
        <v>341</v>
      </c>
      <c r="D6" s="67" t="s">
        <v>342</v>
      </c>
      <c r="E6" s="250"/>
    </row>
    <row r="7" spans="1:5" ht="15" customHeight="1" x14ac:dyDescent="0.2">
      <c r="A7" s="174" t="s">
        <v>343</v>
      </c>
      <c r="B7" s="45">
        <v>20221</v>
      </c>
      <c r="C7" s="45">
        <v>901</v>
      </c>
      <c r="D7" s="45">
        <v>13</v>
      </c>
      <c r="E7" s="220">
        <v>21135</v>
      </c>
    </row>
    <row r="8" spans="1:5" ht="15" customHeight="1" x14ac:dyDescent="0.2">
      <c r="A8" s="174">
        <v>5</v>
      </c>
      <c r="B8" s="45">
        <v>20278</v>
      </c>
      <c r="C8" s="45">
        <v>892</v>
      </c>
      <c r="D8" s="45">
        <v>13</v>
      </c>
      <c r="E8" s="220">
        <v>21183</v>
      </c>
    </row>
    <row r="9" spans="1:5" ht="15" customHeight="1" x14ac:dyDescent="0.2">
      <c r="A9" s="174">
        <v>6</v>
      </c>
      <c r="B9" s="45">
        <v>19707</v>
      </c>
      <c r="C9" s="45">
        <v>875</v>
      </c>
      <c r="D9" s="45">
        <v>14</v>
      </c>
      <c r="E9" s="220">
        <f>SUM(B9:D9)</f>
        <v>20596</v>
      </c>
    </row>
    <row r="10" spans="1:5" ht="15" customHeight="1" x14ac:dyDescent="0.2">
      <c r="A10" s="51"/>
      <c r="B10" s="51"/>
      <c r="C10" s="51"/>
      <c r="D10" s="51"/>
      <c r="E10" s="52" t="s">
        <v>344</v>
      </c>
    </row>
  </sheetData>
  <mergeCells count="3">
    <mergeCell ref="A5:A6"/>
    <mergeCell ref="B5:D5"/>
    <mergeCell ref="E5:E6"/>
  </mergeCells>
  <phoneticPr fontId="2"/>
  <hyperlinks>
    <hyperlink ref="A1" location="目次!A1" display="目次へもどる" xr:uid="{8DB28401-E88F-44FB-A4B0-62D802E35B7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E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7A36-6B7A-4693-91A2-FDEAFF283587}">
  <sheetPr codeName="Sheet10"/>
  <dimension ref="A1:C10"/>
  <sheetViews>
    <sheetView zoomScale="110" zoomScaleNormal="110" workbookViewId="0"/>
  </sheetViews>
  <sheetFormatPr defaultColWidth="10.88671875" defaultRowHeight="15" customHeight="1" x14ac:dyDescent="0.2"/>
  <cols>
    <col min="1" max="1" width="11.21875" style="1" customWidth="1"/>
    <col min="2" max="3" width="37.44140625" style="1" customWidth="1"/>
    <col min="4" max="16384" width="10.88671875" style="1"/>
  </cols>
  <sheetData>
    <row r="1" spans="1:3" ht="15" customHeight="1" x14ac:dyDescent="0.2">
      <c r="A1" s="229" t="s">
        <v>354</v>
      </c>
    </row>
    <row r="3" spans="1:3" ht="15" customHeight="1" x14ac:dyDescent="0.2">
      <c r="A3" s="53" t="s">
        <v>345</v>
      </c>
      <c r="B3" s="54"/>
      <c r="C3" s="54"/>
    </row>
    <row r="4" spans="1:3" ht="15" customHeight="1" x14ac:dyDescent="0.15">
      <c r="A4" s="221" t="s">
        <v>135</v>
      </c>
      <c r="B4" s="77"/>
      <c r="C4" s="55" t="s">
        <v>346</v>
      </c>
    </row>
    <row r="5" spans="1:3" ht="15" customHeight="1" x14ac:dyDescent="0.2">
      <c r="A5" s="222" t="s">
        <v>105</v>
      </c>
      <c r="B5" s="223" t="s">
        <v>347</v>
      </c>
      <c r="C5" s="173" t="s">
        <v>348</v>
      </c>
    </row>
    <row r="6" spans="1:3" ht="15" customHeight="1" x14ac:dyDescent="0.2">
      <c r="A6" s="224" t="s">
        <v>59</v>
      </c>
      <c r="B6" s="82">
        <v>4</v>
      </c>
      <c r="C6" s="82">
        <v>622</v>
      </c>
    </row>
    <row r="7" spans="1:3" ht="15" customHeight="1" x14ac:dyDescent="0.2">
      <c r="A7" s="225" t="s">
        <v>60</v>
      </c>
      <c r="B7" s="226" t="s">
        <v>349</v>
      </c>
      <c r="C7" s="226" t="s">
        <v>350</v>
      </c>
    </row>
    <row r="8" spans="1:3" ht="15" customHeight="1" x14ac:dyDescent="0.2">
      <c r="A8" s="225" t="s">
        <v>61</v>
      </c>
      <c r="B8" s="226" t="s">
        <v>349</v>
      </c>
      <c r="C8" s="226" t="s">
        <v>349</v>
      </c>
    </row>
    <row r="9" spans="1:3" ht="15" customHeight="1" x14ac:dyDescent="0.2">
      <c r="A9" s="85" t="s">
        <v>351</v>
      </c>
      <c r="B9" s="85"/>
      <c r="C9" s="85"/>
    </row>
    <row r="10" spans="1:3" ht="15" customHeight="1" x14ac:dyDescent="0.2">
      <c r="A10" s="54"/>
      <c r="B10" s="54"/>
      <c r="C10" s="66" t="s">
        <v>352</v>
      </c>
    </row>
  </sheetData>
  <phoneticPr fontId="2"/>
  <hyperlinks>
    <hyperlink ref="A1" location="目次!A1" display="目次へもどる" xr:uid="{39ED7495-FA1F-4653-8397-428622E1CAA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23A6-E0EA-4123-989B-8CB6E50F6741}">
  <sheetPr codeName="Sheet11"/>
  <dimension ref="A1:E36"/>
  <sheetViews>
    <sheetView zoomScale="110" zoomScaleNormal="110" workbookViewId="0"/>
  </sheetViews>
  <sheetFormatPr defaultColWidth="8.6640625" defaultRowHeight="15" customHeight="1" x14ac:dyDescent="0.2"/>
  <cols>
    <col min="1" max="1" width="21.109375" style="4" customWidth="1"/>
    <col min="2" max="2" width="16.109375" style="4" customWidth="1"/>
    <col min="3" max="3" width="18.6640625" style="4" customWidth="1"/>
    <col min="4" max="4" width="16.109375" style="4" customWidth="1"/>
    <col min="5" max="5" width="13.6640625" style="4" customWidth="1"/>
    <col min="6" max="16384" width="8.6640625" style="4"/>
  </cols>
  <sheetData>
    <row r="1" spans="1:5" s="16" customFormat="1" ht="15" customHeight="1" x14ac:dyDescent="0.2">
      <c r="A1" s="230" t="s">
        <v>354</v>
      </c>
    </row>
    <row r="2" spans="1:5" s="16" customFormat="1" ht="15" customHeight="1" x14ac:dyDescent="0.2"/>
    <row r="3" spans="1:5" ht="15" customHeight="1" x14ac:dyDescent="0.2">
      <c r="A3" s="3" t="s">
        <v>0</v>
      </c>
    </row>
    <row r="4" spans="1:5" ht="15" customHeight="1" x14ac:dyDescent="0.2">
      <c r="A4" s="3"/>
    </row>
    <row r="5" spans="1:5" ht="15" customHeight="1" x14ac:dyDescent="0.2">
      <c r="A5" s="5" t="s">
        <v>1</v>
      </c>
      <c r="B5" s="6"/>
    </row>
    <row r="6" spans="1:5" ht="15" customHeight="1" x14ac:dyDescent="0.2">
      <c r="A6" s="7" t="s">
        <v>2</v>
      </c>
      <c r="B6" s="8" t="s">
        <v>3</v>
      </c>
      <c r="C6" s="9"/>
      <c r="D6" s="10" t="s">
        <v>4</v>
      </c>
      <c r="E6" s="11"/>
    </row>
    <row r="7" spans="1:5" ht="15" customHeight="1" x14ac:dyDescent="0.2">
      <c r="A7" s="252" t="s">
        <v>5</v>
      </c>
      <c r="B7" s="12" t="s">
        <v>3</v>
      </c>
      <c r="D7" s="13" t="s">
        <v>6</v>
      </c>
      <c r="E7" s="14"/>
    </row>
    <row r="8" spans="1:5" ht="15" customHeight="1" x14ac:dyDescent="0.2">
      <c r="A8" s="253"/>
      <c r="B8" s="12" t="s">
        <v>7</v>
      </c>
      <c r="D8" s="15" t="s">
        <v>8</v>
      </c>
      <c r="E8" s="16"/>
    </row>
    <row r="9" spans="1:5" ht="15" customHeight="1" x14ac:dyDescent="0.2">
      <c r="A9" s="252" t="s">
        <v>9</v>
      </c>
      <c r="B9" s="17" t="s">
        <v>10</v>
      </c>
      <c r="C9" s="14"/>
      <c r="D9" s="13" t="s">
        <v>11</v>
      </c>
      <c r="E9" s="14"/>
    </row>
    <row r="10" spans="1:5" ht="15" customHeight="1" x14ac:dyDescent="0.2">
      <c r="A10" s="254"/>
      <c r="B10" s="18" t="s">
        <v>12</v>
      </c>
      <c r="C10" s="19"/>
      <c r="D10" s="20" t="s">
        <v>13</v>
      </c>
      <c r="E10" s="19"/>
    </row>
    <row r="11" spans="1:5" ht="15" customHeight="1" x14ac:dyDescent="0.2">
      <c r="A11" s="21"/>
      <c r="B11" s="22"/>
      <c r="C11" s="22"/>
      <c r="D11" s="16"/>
      <c r="E11" s="23" t="s">
        <v>14</v>
      </c>
    </row>
    <row r="12" spans="1:5" ht="15" customHeight="1" x14ac:dyDescent="0.2">
      <c r="A12" s="16"/>
      <c r="B12" s="22"/>
      <c r="C12" s="15"/>
      <c r="D12" s="15"/>
      <c r="E12" s="15"/>
    </row>
    <row r="13" spans="1:5" ht="15" customHeight="1" x14ac:dyDescent="0.2">
      <c r="A13" s="22" t="s">
        <v>15</v>
      </c>
      <c r="B13" s="24"/>
      <c r="C13" s="24"/>
      <c r="D13" s="24"/>
      <c r="E13" s="24"/>
    </row>
    <row r="14" spans="1:5" ht="15" customHeight="1" x14ac:dyDescent="0.2">
      <c r="A14" s="25" t="s">
        <v>16</v>
      </c>
      <c r="B14" s="26"/>
      <c r="C14" s="26"/>
      <c r="D14" s="26"/>
      <c r="E14" s="26"/>
    </row>
    <row r="15" spans="1:5" ht="15" customHeight="1" x14ac:dyDescent="0.2">
      <c r="A15" s="7" t="s">
        <v>17</v>
      </c>
      <c r="B15" s="255" t="s">
        <v>18</v>
      </c>
      <c r="C15" s="256"/>
      <c r="D15" s="256"/>
      <c r="E15" s="256"/>
    </row>
    <row r="16" spans="1:5" ht="15" customHeight="1" x14ac:dyDescent="0.2">
      <c r="A16" s="27" t="s">
        <v>19</v>
      </c>
      <c r="B16" s="257" t="s">
        <v>20</v>
      </c>
      <c r="C16" s="251"/>
      <c r="D16" s="251"/>
      <c r="E16" s="251"/>
    </row>
    <row r="17" spans="1:5" ht="15" customHeight="1" x14ac:dyDescent="0.2">
      <c r="A17" s="28" t="s">
        <v>21</v>
      </c>
      <c r="B17" s="258" t="s">
        <v>22</v>
      </c>
      <c r="C17" s="259"/>
      <c r="D17" s="259"/>
      <c r="E17" s="259"/>
    </row>
    <row r="18" spans="1:5" ht="15" customHeight="1" x14ac:dyDescent="0.2">
      <c r="A18" s="16"/>
      <c r="B18" s="16"/>
      <c r="C18" s="16"/>
      <c r="D18" s="16"/>
      <c r="E18" s="23" t="s">
        <v>14</v>
      </c>
    </row>
    <row r="19" spans="1:5" ht="15" customHeight="1" x14ac:dyDescent="0.2">
      <c r="A19" s="29"/>
      <c r="B19" s="251"/>
      <c r="C19" s="251"/>
      <c r="D19" s="251"/>
      <c r="E19" s="251"/>
    </row>
    <row r="20" spans="1:5" ht="15" customHeight="1" x14ac:dyDescent="0.2">
      <c r="A20" s="16" t="s">
        <v>23</v>
      </c>
      <c r="B20" s="16"/>
      <c r="C20" s="16"/>
      <c r="D20" s="16"/>
    </row>
    <row r="21" spans="1:5" ht="15" customHeight="1" x14ac:dyDescent="0.2">
      <c r="A21" s="15" t="s">
        <v>24</v>
      </c>
      <c r="B21" s="16"/>
      <c r="C21" s="16"/>
      <c r="D21" s="16"/>
    </row>
    <row r="22" spans="1:5" ht="15" customHeight="1" x14ac:dyDescent="0.2">
      <c r="A22" s="30" t="s">
        <v>25</v>
      </c>
      <c r="B22" s="264" t="s">
        <v>26</v>
      </c>
      <c r="C22" s="265"/>
      <c r="D22" s="264" t="s">
        <v>27</v>
      </c>
      <c r="E22" s="266"/>
    </row>
    <row r="23" spans="1:5" ht="15" customHeight="1" x14ac:dyDescent="0.2">
      <c r="A23" s="31" t="s">
        <v>3</v>
      </c>
      <c r="B23" s="260" t="s">
        <v>28</v>
      </c>
      <c r="C23" s="261"/>
      <c r="D23" s="262" t="s">
        <v>29</v>
      </c>
      <c r="E23" s="263"/>
    </row>
    <row r="24" spans="1:5" ht="15" customHeight="1" x14ac:dyDescent="0.2">
      <c r="A24" s="31" t="s">
        <v>30</v>
      </c>
      <c r="B24" s="267" t="s">
        <v>31</v>
      </c>
      <c r="C24" s="268"/>
      <c r="D24" s="269" t="s">
        <v>32</v>
      </c>
      <c r="E24" s="270"/>
    </row>
    <row r="25" spans="1:5" ht="15" customHeight="1" x14ac:dyDescent="0.2">
      <c r="A25" s="32" t="s">
        <v>33</v>
      </c>
      <c r="B25" s="271" t="s">
        <v>34</v>
      </c>
      <c r="C25" s="272"/>
      <c r="D25" s="273" t="s">
        <v>35</v>
      </c>
      <c r="E25" s="274"/>
    </row>
    <row r="26" spans="1:5" ht="15" customHeight="1" x14ac:dyDescent="0.2">
      <c r="A26" s="275"/>
      <c r="B26" s="275"/>
      <c r="C26" s="275"/>
      <c r="D26" s="275"/>
      <c r="E26" s="275"/>
    </row>
    <row r="27" spans="1:5" ht="15" customHeight="1" x14ac:dyDescent="0.2">
      <c r="A27" s="15" t="s">
        <v>36</v>
      </c>
      <c r="B27" s="16"/>
      <c r="C27" s="16"/>
      <c r="D27" s="16"/>
    </row>
    <row r="28" spans="1:5" ht="15" customHeight="1" x14ac:dyDescent="0.2">
      <c r="A28" s="30" t="s">
        <v>25</v>
      </c>
      <c r="B28" s="265" t="s">
        <v>26</v>
      </c>
      <c r="C28" s="276"/>
      <c r="D28" s="276" t="s">
        <v>27</v>
      </c>
      <c r="E28" s="264"/>
    </row>
    <row r="29" spans="1:5" ht="15" customHeight="1" x14ac:dyDescent="0.2">
      <c r="A29" s="31" t="s">
        <v>3</v>
      </c>
      <c r="B29" s="260" t="s">
        <v>37</v>
      </c>
      <c r="C29" s="261"/>
      <c r="D29" s="262" t="s">
        <v>38</v>
      </c>
      <c r="E29" s="263"/>
    </row>
    <row r="30" spans="1:5" ht="15" customHeight="1" x14ac:dyDescent="0.2">
      <c r="A30" s="33" t="s">
        <v>7</v>
      </c>
      <c r="B30" s="277" t="s">
        <v>39</v>
      </c>
      <c r="C30" s="278"/>
      <c r="D30" s="269" t="s">
        <v>40</v>
      </c>
      <c r="E30" s="270"/>
    </row>
    <row r="31" spans="1:5" ht="15" customHeight="1" x14ac:dyDescent="0.2">
      <c r="A31" s="14"/>
      <c r="B31" s="34"/>
      <c r="C31" s="13"/>
      <c r="D31" s="13"/>
      <c r="E31" s="13"/>
    </row>
    <row r="32" spans="1:5" ht="15" customHeight="1" x14ac:dyDescent="0.2">
      <c r="A32" s="20" t="s">
        <v>41</v>
      </c>
      <c r="B32" s="19"/>
      <c r="C32" s="19"/>
      <c r="D32" s="19"/>
      <c r="E32" s="6"/>
    </row>
    <row r="33" spans="1:5" ht="15" customHeight="1" x14ac:dyDescent="0.2">
      <c r="A33" s="30" t="s">
        <v>42</v>
      </c>
      <c r="B33" s="264" t="s">
        <v>43</v>
      </c>
      <c r="C33" s="265"/>
      <c r="D33" s="279" t="s">
        <v>44</v>
      </c>
      <c r="E33" s="279"/>
    </row>
    <row r="34" spans="1:5" ht="15" customHeight="1" x14ac:dyDescent="0.2">
      <c r="A34" s="31" t="s">
        <v>45</v>
      </c>
      <c r="B34" s="267" t="s">
        <v>46</v>
      </c>
      <c r="C34" s="268"/>
      <c r="D34" s="280" t="s">
        <v>47</v>
      </c>
      <c r="E34" s="280"/>
    </row>
    <row r="35" spans="1:5" ht="15" customHeight="1" x14ac:dyDescent="0.2">
      <c r="A35" s="31" t="s">
        <v>48</v>
      </c>
      <c r="B35" s="267"/>
      <c r="C35" s="268"/>
      <c r="D35" s="280" t="s">
        <v>49</v>
      </c>
      <c r="E35" s="280"/>
    </row>
    <row r="36" spans="1:5" ht="15" customHeight="1" x14ac:dyDescent="0.2">
      <c r="A36" s="14" t="s">
        <v>50</v>
      </c>
      <c r="B36" s="35"/>
      <c r="C36" s="34"/>
      <c r="D36" s="35"/>
      <c r="E36" s="36" t="s">
        <v>14</v>
      </c>
    </row>
  </sheetData>
  <mergeCells count="26">
    <mergeCell ref="B30:C30"/>
    <mergeCell ref="D30:E30"/>
    <mergeCell ref="B33:C33"/>
    <mergeCell ref="D33:E33"/>
    <mergeCell ref="B34:C35"/>
    <mergeCell ref="D34:E34"/>
    <mergeCell ref="D35:E35"/>
    <mergeCell ref="B29:C29"/>
    <mergeCell ref="D29:E29"/>
    <mergeCell ref="B22:C22"/>
    <mergeCell ref="D22:E22"/>
    <mergeCell ref="B23:C23"/>
    <mergeCell ref="D23:E23"/>
    <mergeCell ref="B24:C24"/>
    <mergeCell ref="D24:E24"/>
    <mergeCell ref="B25:C25"/>
    <mergeCell ref="D25:E25"/>
    <mergeCell ref="A26:E26"/>
    <mergeCell ref="B28:C28"/>
    <mergeCell ref="D28:E28"/>
    <mergeCell ref="B19:E19"/>
    <mergeCell ref="A7:A8"/>
    <mergeCell ref="A9:A10"/>
    <mergeCell ref="B15:E15"/>
    <mergeCell ref="B16:E16"/>
    <mergeCell ref="B17:E17"/>
  </mergeCells>
  <phoneticPr fontId="2"/>
  <hyperlinks>
    <hyperlink ref="A1" location="目次!A1" display="目次へもどる" xr:uid="{A2060175-C7DC-48C9-BD3D-EB7734CC7E2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8E634-D612-4608-A7FD-ECD23A6CA0B0}">
  <sheetPr codeName="Sheet12"/>
  <dimension ref="A1:F9"/>
  <sheetViews>
    <sheetView zoomScale="110" zoomScaleNormal="110" workbookViewId="0"/>
  </sheetViews>
  <sheetFormatPr defaultColWidth="8.6640625" defaultRowHeight="15" customHeight="1" x14ac:dyDescent="0.2"/>
  <cols>
    <col min="1" max="1" width="11.109375" style="16" customWidth="1"/>
    <col min="2" max="6" width="15" style="16" customWidth="1"/>
    <col min="7" max="16384" width="8.6640625" style="16"/>
  </cols>
  <sheetData>
    <row r="1" spans="1:6" ht="15" customHeight="1" x14ac:dyDescent="0.2">
      <c r="A1" s="230" t="s">
        <v>354</v>
      </c>
    </row>
    <row r="3" spans="1:6" ht="15" customHeight="1" x14ac:dyDescent="0.2">
      <c r="A3" s="37" t="s">
        <v>51</v>
      </c>
      <c r="B3" s="1"/>
      <c r="C3" s="1"/>
      <c r="D3" s="1"/>
      <c r="E3" s="1"/>
      <c r="F3" s="1"/>
    </row>
    <row r="4" spans="1:6" ht="15" customHeight="1" x14ac:dyDescent="0.15">
      <c r="A4" s="1"/>
      <c r="B4" s="1"/>
      <c r="C4" s="1"/>
      <c r="D4" s="1"/>
      <c r="E4" s="1"/>
      <c r="F4" s="38" t="s">
        <v>52</v>
      </c>
    </row>
    <row r="5" spans="1:6" ht="30" customHeight="1" x14ac:dyDescent="0.2">
      <c r="A5" s="39" t="s">
        <v>53</v>
      </c>
      <c r="B5" s="40" t="s">
        <v>54</v>
      </c>
      <c r="C5" s="41" t="s">
        <v>55</v>
      </c>
      <c r="D5" s="40" t="s">
        <v>56</v>
      </c>
      <c r="E5" s="42" t="s">
        <v>57</v>
      </c>
      <c r="F5" s="40" t="s">
        <v>58</v>
      </c>
    </row>
    <row r="6" spans="1:6" ht="15" customHeight="1" x14ac:dyDescent="0.2">
      <c r="A6" s="43" t="s">
        <v>59</v>
      </c>
      <c r="B6" s="44">
        <v>311</v>
      </c>
      <c r="C6" s="45">
        <v>241985</v>
      </c>
      <c r="D6" s="45">
        <v>778</v>
      </c>
      <c r="E6" s="45">
        <v>87939</v>
      </c>
      <c r="F6" s="45">
        <v>283</v>
      </c>
    </row>
    <row r="7" spans="1:6" ht="15" customHeight="1" x14ac:dyDescent="0.2">
      <c r="A7" s="46" t="s">
        <v>60</v>
      </c>
      <c r="B7" s="44">
        <v>311</v>
      </c>
      <c r="C7" s="45">
        <v>238331</v>
      </c>
      <c r="D7" s="45">
        <v>766</v>
      </c>
      <c r="E7" s="45">
        <v>86257</v>
      </c>
      <c r="F7" s="45">
        <v>277</v>
      </c>
    </row>
    <row r="8" spans="1:6" ht="15" customHeight="1" x14ac:dyDescent="0.2">
      <c r="A8" s="47" t="s">
        <v>61</v>
      </c>
      <c r="B8" s="48">
        <v>310</v>
      </c>
      <c r="C8" s="49">
        <v>229165</v>
      </c>
      <c r="D8" s="49">
        <v>739</v>
      </c>
      <c r="E8" s="49">
        <v>82571</v>
      </c>
      <c r="F8" s="49">
        <v>266</v>
      </c>
    </row>
    <row r="9" spans="1:6" ht="15" customHeight="1" x14ac:dyDescent="0.2">
      <c r="A9" s="1" t="s">
        <v>62</v>
      </c>
      <c r="B9" s="1"/>
      <c r="C9" s="1"/>
      <c r="D9" s="1"/>
      <c r="E9" s="1"/>
      <c r="F9" s="50" t="s">
        <v>14</v>
      </c>
    </row>
  </sheetData>
  <phoneticPr fontId="2"/>
  <hyperlinks>
    <hyperlink ref="A1" location="目次!A1" display="目次へもどる" xr:uid="{769A847C-3CC0-4DF2-8E30-7E9ED343FAC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BD5F-6EAA-498E-AD9A-8F757EEB00D5}">
  <sheetPr codeName="Sheet13"/>
  <dimension ref="A1:F9"/>
  <sheetViews>
    <sheetView zoomScale="110" zoomScaleNormal="110" workbookViewId="0"/>
  </sheetViews>
  <sheetFormatPr defaultColWidth="8.6640625" defaultRowHeight="15" customHeight="1" x14ac:dyDescent="0.2"/>
  <cols>
    <col min="1" max="1" width="11.109375" style="16" customWidth="1"/>
    <col min="2" max="6" width="15" style="16" customWidth="1"/>
    <col min="7" max="16384" width="8.6640625" style="16"/>
  </cols>
  <sheetData>
    <row r="1" spans="1:6" ht="15" customHeight="1" x14ac:dyDescent="0.2">
      <c r="A1" s="230" t="s">
        <v>354</v>
      </c>
    </row>
    <row r="3" spans="1:6" ht="15" customHeight="1" x14ac:dyDescent="0.2">
      <c r="A3" s="37" t="s">
        <v>63</v>
      </c>
      <c r="B3" s="1"/>
      <c r="C3" s="1"/>
      <c r="D3" s="1"/>
      <c r="E3" s="1"/>
      <c r="F3" s="1"/>
    </row>
    <row r="4" spans="1:6" ht="15" customHeight="1" x14ac:dyDescent="0.15">
      <c r="A4" s="1"/>
      <c r="B4" s="1"/>
      <c r="C4" s="1"/>
      <c r="D4" s="1"/>
      <c r="E4" s="1"/>
      <c r="F4" s="38" t="s">
        <v>64</v>
      </c>
    </row>
    <row r="5" spans="1:6" ht="30" customHeight="1" x14ac:dyDescent="0.2">
      <c r="A5" s="39" t="s">
        <v>53</v>
      </c>
      <c r="B5" s="41" t="s">
        <v>65</v>
      </c>
      <c r="C5" s="41" t="s">
        <v>66</v>
      </c>
      <c r="D5" s="40" t="s">
        <v>56</v>
      </c>
      <c r="E5" s="40" t="s">
        <v>67</v>
      </c>
      <c r="F5" s="40" t="s">
        <v>58</v>
      </c>
    </row>
    <row r="6" spans="1:6" ht="15" customHeight="1" x14ac:dyDescent="0.2">
      <c r="A6" s="43" t="s">
        <v>68</v>
      </c>
      <c r="B6" s="44">
        <v>295</v>
      </c>
      <c r="C6" s="45">
        <v>74808</v>
      </c>
      <c r="D6" s="45">
        <v>254</v>
      </c>
      <c r="E6" s="45">
        <v>27923</v>
      </c>
      <c r="F6" s="45">
        <v>95</v>
      </c>
    </row>
    <row r="7" spans="1:6" ht="15" customHeight="1" x14ac:dyDescent="0.2">
      <c r="A7" s="46" t="s">
        <v>60</v>
      </c>
      <c r="B7" s="44">
        <v>295</v>
      </c>
      <c r="C7" s="45">
        <v>74507</v>
      </c>
      <c r="D7" s="45">
        <v>253</v>
      </c>
      <c r="E7" s="45">
        <v>28829</v>
      </c>
      <c r="F7" s="45">
        <v>98</v>
      </c>
    </row>
    <row r="8" spans="1:6" ht="15" customHeight="1" x14ac:dyDescent="0.2">
      <c r="A8" s="46" t="s">
        <v>61</v>
      </c>
      <c r="B8" s="44">
        <v>296</v>
      </c>
      <c r="C8" s="45">
        <v>73091</v>
      </c>
      <c r="D8" s="45">
        <v>247</v>
      </c>
      <c r="E8" s="45">
        <v>27766</v>
      </c>
      <c r="F8" s="45">
        <v>94</v>
      </c>
    </row>
    <row r="9" spans="1:6" ht="15" customHeight="1" x14ac:dyDescent="0.2">
      <c r="A9" s="51"/>
      <c r="B9" s="51"/>
      <c r="C9" s="51"/>
      <c r="D9" s="51"/>
      <c r="E9" s="51"/>
      <c r="F9" s="52" t="s">
        <v>14</v>
      </c>
    </row>
  </sheetData>
  <phoneticPr fontId="2"/>
  <hyperlinks>
    <hyperlink ref="A1" location="目次!A1" display="目次へもどる" xr:uid="{4E8F797D-4165-43A0-8127-C55D8EC2DF7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D6B7-6632-4FAB-81D2-A6EB10F6E5AD}">
  <sheetPr codeName="Sheet14"/>
  <dimension ref="A1:H15"/>
  <sheetViews>
    <sheetView zoomScale="110" zoomScaleNormal="110" workbookViewId="0"/>
  </sheetViews>
  <sheetFormatPr defaultColWidth="8.88671875" defaultRowHeight="15" customHeight="1" x14ac:dyDescent="0.2"/>
  <cols>
    <col min="1" max="1" width="2.44140625" style="16" customWidth="1"/>
    <col min="2" max="2" width="16.88671875" style="16" customWidth="1"/>
    <col min="3" max="3" width="13.6640625" style="16" customWidth="1"/>
    <col min="4" max="4" width="10" style="16" customWidth="1"/>
    <col min="5" max="5" width="2.44140625" style="16" customWidth="1"/>
    <col min="6" max="6" width="16.88671875" style="16" customWidth="1"/>
    <col min="7" max="7" width="13.6640625" style="16" customWidth="1"/>
    <col min="8" max="8" width="10" style="16" customWidth="1"/>
    <col min="9" max="16384" width="8.88671875" style="16"/>
  </cols>
  <sheetData>
    <row r="1" spans="1:8" ht="15" customHeight="1" x14ac:dyDescent="0.2">
      <c r="A1" s="230" t="s">
        <v>354</v>
      </c>
    </row>
    <row r="3" spans="1:8" ht="15" customHeight="1" x14ac:dyDescent="0.2">
      <c r="A3" s="53" t="s">
        <v>69</v>
      </c>
      <c r="B3" s="54"/>
      <c r="C3" s="54"/>
      <c r="D3" s="54"/>
      <c r="E3" s="54"/>
      <c r="F3" s="54"/>
      <c r="G3" s="54"/>
      <c r="H3" s="54"/>
    </row>
    <row r="4" spans="1:8" ht="15" customHeight="1" x14ac:dyDescent="0.15">
      <c r="A4" s="281" t="s">
        <v>70</v>
      </c>
      <c r="B4" s="281"/>
      <c r="C4" s="54"/>
      <c r="D4" s="54"/>
      <c r="E4" s="54"/>
      <c r="F4" s="54"/>
      <c r="G4" s="54"/>
      <c r="H4" s="55" t="s">
        <v>71</v>
      </c>
    </row>
    <row r="5" spans="1:8" ht="15" customHeight="1" x14ac:dyDescent="0.2">
      <c r="A5" s="282" t="s">
        <v>72</v>
      </c>
      <c r="B5" s="282"/>
      <c r="C5" s="56" t="s">
        <v>73</v>
      </c>
      <c r="D5" s="57" t="s">
        <v>74</v>
      </c>
      <c r="E5" s="283" t="s">
        <v>75</v>
      </c>
      <c r="F5" s="282"/>
      <c r="G5" s="56" t="s">
        <v>73</v>
      </c>
      <c r="H5" s="56" t="s">
        <v>74</v>
      </c>
    </row>
    <row r="6" spans="1:8" ht="15" customHeight="1" x14ac:dyDescent="0.2">
      <c r="A6" s="58" t="s">
        <v>76</v>
      </c>
      <c r="B6" s="59" t="s">
        <v>77</v>
      </c>
      <c r="C6" s="60">
        <v>3166000</v>
      </c>
      <c r="D6" s="61">
        <f t="shared" ref="D6:D12" si="0">C6/$C$13</f>
        <v>0.42572915530682959</v>
      </c>
      <c r="E6" s="62" t="s">
        <v>76</v>
      </c>
      <c r="F6" s="59" t="s">
        <v>78</v>
      </c>
      <c r="G6" s="60">
        <v>28216</v>
      </c>
      <c r="H6" s="61">
        <f>ROUND(G6/$G$13,3)</f>
        <v>4.0000000000000001E-3</v>
      </c>
    </row>
    <row r="7" spans="1:8" ht="15" customHeight="1" x14ac:dyDescent="0.2">
      <c r="A7" s="58" t="s">
        <v>79</v>
      </c>
      <c r="B7" s="59" t="s">
        <v>80</v>
      </c>
      <c r="C7" s="60">
        <v>1410813</v>
      </c>
      <c r="D7" s="61">
        <f t="shared" si="0"/>
        <v>0.1897107475634536</v>
      </c>
      <c r="E7" s="62" t="s">
        <v>79</v>
      </c>
      <c r="F7" s="59" t="s">
        <v>81</v>
      </c>
      <c r="G7" s="60">
        <v>438677</v>
      </c>
      <c r="H7" s="61">
        <f t="shared" ref="H7:H12" si="1">ROUND(G7/$G$13,3)</f>
        <v>6.2E-2</v>
      </c>
    </row>
    <row r="8" spans="1:8" ht="15" customHeight="1" x14ac:dyDescent="0.2">
      <c r="A8" s="58" t="s">
        <v>82</v>
      </c>
      <c r="B8" s="59" t="s">
        <v>83</v>
      </c>
      <c r="C8" s="60">
        <v>27649</v>
      </c>
      <c r="D8" s="61">
        <f t="shared" si="0"/>
        <v>3.717936012343187E-3</v>
      </c>
      <c r="E8" s="62" t="s">
        <v>82</v>
      </c>
      <c r="F8" s="59" t="s">
        <v>84</v>
      </c>
      <c r="G8" s="60">
        <v>4929543</v>
      </c>
      <c r="H8" s="61">
        <f>ROUNDUP(G8/$G$13,3)</f>
        <v>0.70099999999999996</v>
      </c>
    </row>
    <row r="9" spans="1:8" ht="15" customHeight="1" x14ac:dyDescent="0.2">
      <c r="A9" s="58" t="s">
        <v>85</v>
      </c>
      <c r="B9" s="59" t="s">
        <v>86</v>
      </c>
      <c r="C9" s="60">
        <v>2001530</v>
      </c>
      <c r="D9" s="61">
        <f t="shared" si="0"/>
        <v>0.26914392805473109</v>
      </c>
      <c r="E9" s="62" t="s">
        <v>87</v>
      </c>
      <c r="F9" s="59" t="s">
        <v>88</v>
      </c>
      <c r="G9" s="60">
        <v>48994</v>
      </c>
      <c r="H9" s="61">
        <f t="shared" si="1"/>
        <v>7.0000000000000001E-3</v>
      </c>
    </row>
    <row r="10" spans="1:8" ht="15" customHeight="1" x14ac:dyDescent="0.2">
      <c r="A10" s="58" t="s">
        <v>89</v>
      </c>
      <c r="B10" s="59" t="s">
        <v>90</v>
      </c>
      <c r="C10" s="60">
        <v>273125</v>
      </c>
      <c r="D10" s="61">
        <f t="shared" si="0"/>
        <v>3.6726871618186302E-2</v>
      </c>
      <c r="E10" s="62" t="s">
        <v>91</v>
      </c>
      <c r="F10" s="59" t="s">
        <v>92</v>
      </c>
      <c r="G10" s="60">
        <v>1253875</v>
      </c>
      <c r="H10" s="61">
        <f t="shared" si="1"/>
        <v>0.17799999999999999</v>
      </c>
    </row>
    <row r="11" spans="1:8" ht="15" customHeight="1" x14ac:dyDescent="0.2">
      <c r="A11" s="58" t="s">
        <v>93</v>
      </c>
      <c r="B11" s="59" t="s">
        <v>94</v>
      </c>
      <c r="C11" s="60">
        <v>40736</v>
      </c>
      <c r="D11" s="61">
        <f t="shared" si="0"/>
        <v>5.4777330608272298E-3</v>
      </c>
      <c r="E11" s="62" t="s">
        <v>95</v>
      </c>
      <c r="F11" s="59" t="s">
        <v>96</v>
      </c>
      <c r="G11" s="60">
        <v>338000</v>
      </c>
      <c r="H11" s="61">
        <f t="shared" si="1"/>
        <v>4.8000000000000001E-2</v>
      </c>
    </row>
    <row r="12" spans="1:8" ht="15" customHeight="1" x14ac:dyDescent="0.2">
      <c r="A12" s="58" t="s">
        <v>97</v>
      </c>
      <c r="B12" s="59" t="s">
        <v>98</v>
      </c>
      <c r="C12" s="60">
        <v>516800</v>
      </c>
      <c r="D12" s="61">
        <f t="shared" si="0"/>
        <v>6.9493628383629033E-2</v>
      </c>
      <c r="E12" s="62" t="s">
        <v>99</v>
      </c>
      <c r="F12" s="59" t="s">
        <v>100</v>
      </c>
      <c r="G12" s="60">
        <v>0</v>
      </c>
      <c r="H12" s="61">
        <f t="shared" si="1"/>
        <v>0</v>
      </c>
    </row>
    <row r="13" spans="1:8" ht="15" customHeight="1" x14ac:dyDescent="0.2">
      <c r="A13" s="284" t="s">
        <v>101</v>
      </c>
      <c r="B13" s="285"/>
      <c r="C13" s="63">
        <f>SUM(C6:C12)</f>
        <v>7436653</v>
      </c>
      <c r="D13" s="64">
        <f>SUM(D6:D12)</f>
        <v>1</v>
      </c>
      <c r="E13" s="286" t="s">
        <v>102</v>
      </c>
      <c r="F13" s="285"/>
      <c r="G13" s="63">
        <f>SUM(G6:G12)</f>
        <v>7037305</v>
      </c>
      <c r="H13" s="65">
        <f>SUM(H6:H12)</f>
        <v>1</v>
      </c>
    </row>
    <row r="14" spans="1:8" ht="15" customHeight="1" x14ac:dyDescent="0.2">
      <c r="A14" s="54"/>
      <c r="B14" s="54"/>
      <c r="C14" s="54"/>
      <c r="D14" s="54"/>
      <c r="E14" s="54"/>
      <c r="F14" s="54"/>
      <c r="G14" s="54"/>
      <c r="H14" s="66" t="s">
        <v>14</v>
      </c>
    </row>
    <row r="15" spans="1:8" ht="15" customHeight="1" x14ac:dyDescent="0.2">
      <c r="H15" s="23"/>
    </row>
  </sheetData>
  <mergeCells count="5">
    <mergeCell ref="A4:B4"/>
    <mergeCell ref="A5:B5"/>
    <mergeCell ref="E5:F5"/>
    <mergeCell ref="A13:B13"/>
    <mergeCell ref="E13:F13"/>
  </mergeCells>
  <phoneticPr fontId="2"/>
  <hyperlinks>
    <hyperlink ref="A1" location="目次!A1" display="目次へもどる" xr:uid="{DDD242E4-9C72-498B-82E5-0A9CB9CF1DE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E6:E12 A6 A7:B11 A12" numberStoredAsText="1"/>
    <ignoredError sqref="H8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CC6B-EC30-4D3C-8DB3-121DD79253C7}">
  <sheetPr codeName="Sheet15"/>
  <dimension ref="A1:J10"/>
  <sheetViews>
    <sheetView zoomScale="110" zoomScaleNormal="110" workbookViewId="0"/>
  </sheetViews>
  <sheetFormatPr defaultColWidth="8.6640625" defaultRowHeight="15" customHeight="1" x14ac:dyDescent="0.2"/>
  <cols>
    <col min="1" max="1" width="8.6640625" style="16" customWidth="1"/>
    <col min="2" max="3" width="10" style="16" customWidth="1"/>
    <col min="4" max="4" width="7.44140625" style="16" customWidth="1"/>
    <col min="5" max="5" width="9.33203125" style="16" customWidth="1"/>
    <col min="6" max="10" width="8.109375" style="16" customWidth="1"/>
    <col min="11" max="16384" width="8.6640625" style="16"/>
  </cols>
  <sheetData>
    <row r="1" spans="1:10" ht="15" customHeight="1" x14ac:dyDescent="0.2">
      <c r="A1" s="230" t="s">
        <v>354</v>
      </c>
    </row>
    <row r="3" spans="1:10" ht="15" customHeight="1" x14ac:dyDescent="0.2">
      <c r="A3" s="37" t="s">
        <v>103</v>
      </c>
      <c r="B3" s="1"/>
      <c r="C3" s="1"/>
      <c r="D3" s="1"/>
      <c r="E3" s="1"/>
      <c r="F3" s="1"/>
      <c r="G3" s="1"/>
      <c r="H3" s="1"/>
      <c r="I3" s="1"/>
      <c r="J3" s="1"/>
    </row>
    <row r="4" spans="1:10" ht="15" customHeight="1" x14ac:dyDescent="0.15">
      <c r="A4" s="1"/>
      <c r="B4" s="1"/>
      <c r="C4" s="1"/>
      <c r="D4" s="1"/>
      <c r="E4" s="1"/>
      <c r="F4" s="1"/>
      <c r="G4" s="2"/>
      <c r="H4" s="2"/>
      <c r="I4" s="1"/>
      <c r="J4" s="38" t="s">
        <v>104</v>
      </c>
    </row>
    <row r="5" spans="1:10" ht="15" customHeight="1" x14ac:dyDescent="0.2">
      <c r="A5" s="247" t="s">
        <v>105</v>
      </c>
      <c r="B5" s="235" t="s">
        <v>73</v>
      </c>
      <c r="C5" s="235"/>
      <c r="D5" s="236"/>
      <c r="E5" s="287" t="s">
        <v>106</v>
      </c>
      <c r="F5" s="288"/>
      <c r="G5" s="288"/>
      <c r="H5" s="288"/>
      <c r="I5" s="288"/>
      <c r="J5" s="288"/>
    </row>
    <row r="6" spans="1:10" ht="15" customHeight="1" x14ac:dyDescent="0.2">
      <c r="A6" s="248"/>
      <c r="B6" s="67" t="s">
        <v>107</v>
      </c>
      <c r="C6" s="41" t="s">
        <v>108</v>
      </c>
      <c r="D6" s="42" t="s">
        <v>109</v>
      </c>
      <c r="E6" s="68" t="s">
        <v>110</v>
      </c>
      <c r="F6" s="41" t="s">
        <v>111</v>
      </c>
      <c r="G6" s="41" t="s">
        <v>112</v>
      </c>
      <c r="H6" s="41" t="s">
        <v>113</v>
      </c>
      <c r="I6" s="41" t="s">
        <v>114</v>
      </c>
      <c r="J6" s="41" t="s">
        <v>115</v>
      </c>
    </row>
    <row r="7" spans="1:10" ht="15" customHeight="1" x14ac:dyDescent="0.2">
      <c r="A7" s="69" t="s">
        <v>116</v>
      </c>
      <c r="B7" s="70">
        <v>5878064</v>
      </c>
      <c r="C7" s="71">
        <v>5645783</v>
      </c>
      <c r="D7" s="72">
        <v>0.96799999999999997</v>
      </c>
      <c r="E7" s="70">
        <v>972391</v>
      </c>
      <c r="F7" s="71">
        <v>690531</v>
      </c>
      <c r="G7" s="71">
        <v>357053</v>
      </c>
      <c r="H7" s="71">
        <v>482289</v>
      </c>
      <c r="I7" s="71">
        <v>271419</v>
      </c>
      <c r="J7" s="71">
        <v>170317</v>
      </c>
    </row>
    <row r="8" spans="1:10" ht="15" customHeight="1" x14ac:dyDescent="0.2">
      <c r="A8" s="46" t="s">
        <v>60</v>
      </c>
      <c r="B8" s="70">
        <v>6398088</v>
      </c>
      <c r="C8" s="71">
        <v>6124963</v>
      </c>
      <c r="D8" s="72">
        <v>0.96299999999999997</v>
      </c>
      <c r="E8" s="70">
        <v>985130</v>
      </c>
      <c r="F8" s="71">
        <v>689967</v>
      </c>
      <c r="G8" s="71">
        <v>358804</v>
      </c>
      <c r="H8" s="71">
        <v>487985</v>
      </c>
      <c r="I8" s="71">
        <v>274723</v>
      </c>
      <c r="J8" s="71">
        <v>171391</v>
      </c>
    </row>
    <row r="9" spans="1:10" ht="15" customHeight="1" x14ac:dyDescent="0.2">
      <c r="A9" s="73" t="s">
        <v>117</v>
      </c>
      <c r="B9" s="70">
        <v>7436653</v>
      </c>
      <c r="C9" s="71">
        <v>7037305</v>
      </c>
      <c r="D9" s="72">
        <v>0.95099999999999996</v>
      </c>
      <c r="E9" s="74">
        <v>1052401</v>
      </c>
      <c r="F9" s="71">
        <v>741856</v>
      </c>
      <c r="G9" s="71">
        <v>377940</v>
      </c>
      <c r="H9" s="71">
        <v>518578</v>
      </c>
      <c r="I9" s="71">
        <v>292261</v>
      </c>
      <c r="J9" s="71">
        <v>182964</v>
      </c>
    </row>
    <row r="10" spans="1:10" ht="15" customHeight="1" x14ac:dyDescent="0.2">
      <c r="A10" s="51"/>
      <c r="B10" s="75"/>
      <c r="C10" s="75"/>
      <c r="D10" s="51"/>
      <c r="E10" s="51"/>
      <c r="F10" s="51"/>
      <c r="G10" s="51"/>
      <c r="H10" s="51"/>
      <c r="I10" s="51"/>
      <c r="J10" s="52" t="s">
        <v>14</v>
      </c>
    </row>
  </sheetData>
  <mergeCells count="3">
    <mergeCell ref="A5:A6"/>
    <mergeCell ref="B5:D5"/>
    <mergeCell ref="E5:J5"/>
  </mergeCells>
  <phoneticPr fontId="2"/>
  <hyperlinks>
    <hyperlink ref="A1" location="目次!A1" display="目次へもどる" xr:uid="{68AECB11-F893-439E-9CA8-077C2573988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E7F6-1A69-43DB-9D61-49DC5184AF36}">
  <sheetPr codeName="Sheet16"/>
  <dimension ref="A1:I13"/>
  <sheetViews>
    <sheetView zoomScale="110" zoomScaleNormal="110" workbookViewId="0"/>
  </sheetViews>
  <sheetFormatPr defaultColWidth="8.6640625" defaultRowHeight="15" customHeight="1" x14ac:dyDescent="0.2"/>
  <cols>
    <col min="1" max="1" width="11.109375" style="78" customWidth="1"/>
    <col min="2" max="9" width="9.33203125" style="78" customWidth="1"/>
    <col min="10" max="10" width="8.6640625" style="78"/>
    <col min="11" max="11" width="22.44140625" style="78" customWidth="1"/>
    <col min="12" max="16384" width="8.6640625" style="78"/>
  </cols>
  <sheetData>
    <row r="1" spans="1:9" ht="15" customHeight="1" x14ac:dyDescent="0.2">
      <c r="A1" s="231" t="s">
        <v>354</v>
      </c>
    </row>
    <row r="3" spans="1:9" ht="15" customHeight="1" x14ac:dyDescent="0.2">
      <c r="A3" s="76" t="s">
        <v>118</v>
      </c>
      <c r="B3" s="77"/>
      <c r="C3" s="77"/>
      <c r="D3" s="77"/>
      <c r="E3" s="77"/>
      <c r="F3" s="77"/>
      <c r="G3" s="77"/>
      <c r="H3" s="77"/>
      <c r="I3" s="77"/>
    </row>
    <row r="4" spans="1:9" ht="15" customHeight="1" x14ac:dyDescent="0.2">
      <c r="A4" s="77"/>
      <c r="B4" s="77"/>
      <c r="C4" s="77"/>
      <c r="D4" s="77"/>
      <c r="E4" s="77"/>
      <c r="F4" s="77"/>
      <c r="G4" s="77"/>
      <c r="H4" s="77"/>
      <c r="I4" s="77"/>
    </row>
    <row r="5" spans="1:9" ht="15" customHeight="1" x14ac:dyDescent="0.2">
      <c r="A5" s="289" t="s">
        <v>105</v>
      </c>
      <c r="B5" s="292" t="s">
        <v>119</v>
      </c>
      <c r="C5" s="293"/>
      <c r="D5" s="293"/>
      <c r="E5" s="293"/>
      <c r="F5" s="292" t="s">
        <v>120</v>
      </c>
      <c r="G5" s="293"/>
      <c r="H5" s="293"/>
      <c r="I5" s="293"/>
    </row>
    <row r="6" spans="1:9" ht="30" customHeight="1" x14ac:dyDescent="0.2">
      <c r="A6" s="290"/>
      <c r="B6" s="79" t="s">
        <v>121</v>
      </c>
      <c r="C6" s="79" t="s">
        <v>122</v>
      </c>
      <c r="D6" s="79" t="s">
        <v>123</v>
      </c>
      <c r="E6" s="79" t="s">
        <v>124</v>
      </c>
      <c r="F6" s="79" t="s">
        <v>121</v>
      </c>
      <c r="G6" s="79" t="s">
        <v>65</v>
      </c>
      <c r="H6" s="79" t="s">
        <v>123</v>
      </c>
      <c r="I6" s="79" t="s">
        <v>125</v>
      </c>
    </row>
    <row r="7" spans="1:9" ht="15" customHeight="1" x14ac:dyDescent="0.2">
      <c r="A7" s="291"/>
      <c r="B7" s="80" t="s">
        <v>126</v>
      </c>
      <c r="C7" s="80" t="s">
        <v>127</v>
      </c>
      <c r="D7" s="80" t="s">
        <v>126</v>
      </c>
      <c r="E7" s="80" t="s">
        <v>128</v>
      </c>
      <c r="F7" s="80" t="s">
        <v>129</v>
      </c>
      <c r="G7" s="80" t="s">
        <v>127</v>
      </c>
      <c r="H7" s="80" t="s">
        <v>129</v>
      </c>
      <c r="I7" s="80" t="s">
        <v>128</v>
      </c>
    </row>
    <row r="8" spans="1:9" ht="15" customHeight="1" x14ac:dyDescent="0.2">
      <c r="A8" s="81" t="s">
        <v>68</v>
      </c>
      <c r="B8" s="60">
        <v>241985</v>
      </c>
      <c r="C8" s="82">
        <v>311</v>
      </c>
      <c r="D8" s="82">
        <v>778</v>
      </c>
      <c r="E8" s="82">
        <v>19844</v>
      </c>
      <c r="F8" s="82">
        <v>74808</v>
      </c>
      <c r="G8" s="82">
        <v>295</v>
      </c>
      <c r="H8" s="82">
        <v>254</v>
      </c>
      <c r="I8" s="83" t="s">
        <v>130</v>
      </c>
    </row>
    <row r="9" spans="1:9" ht="15" customHeight="1" x14ac:dyDescent="0.2">
      <c r="A9" s="84" t="s">
        <v>60</v>
      </c>
      <c r="B9" s="60">
        <v>238331</v>
      </c>
      <c r="C9" s="82">
        <v>311</v>
      </c>
      <c r="D9" s="82">
        <v>766</v>
      </c>
      <c r="E9" s="82">
        <v>18583</v>
      </c>
      <c r="F9" s="82">
        <v>74507</v>
      </c>
      <c r="G9" s="82">
        <v>295</v>
      </c>
      <c r="H9" s="82">
        <v>253</v>
      </c>
      <c r="I9" s="83" t="s">
        <v>130</v>
      </c>
    </row>
    <row r="10" spans="1:9" ht="15" customHeight="1" x14ac:dyDescent="0.2">
      <c r="A10" s="84" t="s">
        <v>61</v>
      </c>
      <c r="B10" s="60">
        <v>229165</v>
      </c>
      <c r="C10" s="82">
        <v>310</v>
      </c>
      <c r="D10" s="82">
        <v>739</v>
      </c>
      <c r="E10" s="82">
        <v>16522</v>
      </c>
      <c r="F10" s="82">
        <v>73091</v>
      </c>
      <c r="G10" s="82">
        <v>296</v>
      </c>
      <c r="H10" s="82">
        <v>247</v>
      </c>
      <c r="I10" s="82">
        <v>4151</v>
      </c>
    </row>
    <row r="11" spans="1:9" ht="15" customHeight="1" x14ac:dyDescent="0.2">
      <c r="A11" s="85" t="s">
        <v>131</v>
      </c>
      <c r="B11" s="86"/>
      <c r="C11" s="86"/>
      <c r="D11" s="86"/>
      <c r="E11" s="86"/>
      <c r="F11" s="86"/>
      <c r="G11" s="86"/>
      <c r="H11" s="86"/>
      <c r="I11" s="87" t="s">
        <v>14</v>
      </c>
    </row>
    <row r="12" spans="1:9" ht="15" customHeight="1" x14ac:dyDescent="0.2">
      <c r="A12" s="77" t="s">
        <v>132</v>
      </c>
      <c r="B12" s="77"/>
      <c r="C12" s="77"/>
      <c r="D12" s="77"/>
      <c r="E12" s="77"/>
      <c r="F12" s="77"/>
      <c r="G12" s="77"/>
      <c r="H12" s="77"/>
      <c r="I12" s="77"/>
    </row>
    <row r="13" spans="1:9" ht="15" customHeight="1" x14ac:dyDescent="0.2">
      <c r="A13" s="77" t="s">
        <v>133</v>
      </c>
      <c r="B13" s="77"/>
      <c r="C13" s="77"/>
      <c r="D13" s="77"/>
      <c r="E13" s="77"/>
      <c r="F13" s="77"/>
      <c r="G13" s="77"/>
      <c r="H13" s="77"/>
      <c r="I13" s="77"/>
    </row>
  </sheetData>
  <mergeCells count="3">
    <mergeCell ref="A5:A7"/>
    <mergeCell ref="B5:E5"/>
    <mergeCell ref="F5:I5"/>
  </mergeCells>
  <phoneticPr fontId="2"/>
  <hyperlinks>
    <hyperlink ref="A1" location="目次!A1" display="目次へもどる" xr:uid="{09184888-058F-42E1-9069-61B531C59582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A9:A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6AE8-1885-461D-AFF7-4D4CACCFADD2}">
  <sheetPr codeName="Sheet17"/>
  <dimension ref="A1:J9"/>
  <sheetViews>
    <sheetView zoomScale="110" zoomScaleNormal="110" workbookViewId="0"/>
  </sheetViews>
  <sheetFormatPr defaultColWidth="13.33203125" defaultRowHeight="15" customHeight="1" x14ac:dyDescent="0.2"/>
  <cols>
    <col min="1" max="1" width="11.21875" style="89" customWidth="1"/>
    <col min="2" max="9" width="8.33203125" style="89" customWidth="1"/>
    <col min="10" max="10" width="8" style="89" customWidth="1"/>
    <col min="11" max="16384" width="13.33203125" style="89"/>
  </cols>
  <sheetData>
    <row r="1" spans="1:10" ht="15" customHeight="1" x14ac:dyDescent="0.2">
      <c r="A1" s="227" t="s">
        <v>354</v>
      </c>
    </row>
    <row r="3" spans="1:10" ht="15" customHeight="1" x14ac:dyDescent="0.2">
      <c r="A3" s="88" t="s">
        <v>134</v>
      </c>
    </row>
    <row r="4" spans="1:10" ht="15" customHeight="1" x14ac:dyDescent="0.15">
      <c r="A4" s="90" t="s">
        <v>135</v>
      </c>
      <c r="J4" s="91" t="s">
        <v>136</v>
      </c>
    </row>
    <row r="5" spans="1:10" ht="15" customHeight="1" x14ac:dyDescent="0.2">
      <c r="A5" s="92" t="s">
        <v>105</v>
      </c>
      <c r="B5" s="93" t="s">
        <v>137</v>
      </c>
      <c r="C5" s="94" t="s">
        <v>138</v>
      </c>
      <c r="D5" s="94" t="s">
        <v>139</v>
      </c>
      <c r="E5" s="94" t="s">
        <v>140</v>
      </c>
      <c r="F5" s="92" t="s">
        <v>141</v>
      </c>
      <c r="G5" s="95" t="s">
        <v>142</v>
      </c>
      <c r="H5" s="94" t="s">
        <v>143</v>
      </c>
      <c r="I5" s="94" t="s">
        <v>144</v>
      </c>
      <c r="J5" s="92" t="s">
        <v>145</v>
      </c>
    </row>
    <row r="6" spans="1:10" ht="15" customHeight="1" x14ac:dyDescent="0.2">
      <c r="A6" s="96" t="s">
        <v>68</v>
      </c>
      <c r="B6" s="97">
        <v>174</v>
      </c>
      <c r="C6" s="98">
        <v>48</v>
      </c>
      <c r="D6" s="98">
        <v>17</v>
      </c>
      <c r="E6" s="98">
        <v>0</v>
      </c>
      <c r="F6" s="98">
        <v>63</v>
      </c>
      <c r="G6" s="98">
        <v>14</v>
      </c>
      <c r="H6" s="98">
        <v>0</v>
      </c>
      <c r="I6" s="98">
        <v>20</v>
      </c>
      <c r="J6" s="98">
        <v>12</v>
      </c>
    </row>
    <row r="7" spans="1:10" ht="15" customHeight="1" x14ac:dyDescent="0.2">
      <c r="A7" s="99" t="s">
        <v>60</v>
      </c>
      <c r="B7" s="97">
        <v>180</v>
      </c>
      <c r="C7" s="98">
        <v>44</v>
      </c>
      <c r="D7" s="98">
        <v>7</v>
      </c>
      <c r="E7" s="98">
        <v>0</v>
      </c>
      <c r="F7" s="98">
        <v>91</v>
      </c>
      <c r="G7" s="98">
        <v>10</v>
      </c>
      <c r="H7" s="98">
        <v>0</v>
      </c>
      <c r="I7" s="98">
        <v>20</v>
      </c>
      <c r="J7" s="98">
        <v>8</v>
      </c>
    </row>
    <row r="8" spans="1:10" ht="15" customHeight="1" x14ac:dyDescent="0.2">
      <c r="A8" s="99" t="s">
        <v>61</v>
      </c>
      <c r="B8" s="97">
        <f>SUM(C8:J8)</f>
        <v>186</v>
      </c>
      <c r="C8" s="98">
        <v>41</v>
      </c>
      <c r="D8" s="98">
        <v>5</v>
      </c>
      <c r="E8" s="98">
        <v>1</v>
      </c>
      <c r="F8" s="98">
        <v>97</v>
      </c>
      <c r="G8" s="98">
        <v>9</v>
      </c>
      <c r="H8" s="98">
        <v>1</v>
      </c>
      <c r="I8" s="98">
        <v>13</v>
      </c>
      <c r="J8" s="98">
        <v>19</v>
      </c>
    </row>
    <row r="9" spans="1:10" ht="15" customHeight="1" x14ac:dyDescent="0.2">
      <c r="A9" s="100"/>
      <c r="B9" s="100"/>
      <c r="C9" s="100"/>
      <c r="D9" s="100"/>
      <c r="E9" s="100"/>
      <c r="F9" s="100"/>
      <c r="G9" s="75"/>
      <c r="H9" s="75"/>
      <c r="I9" s="101"/>
      <c r="J9" s="102" t="s">
        <v>146</v>
      </c>
    </row>
  </sheetData>
  <phoneticPr fontId="2"/>
  <hyperlinks>
    <hyperlink ref="A1" location="目次!A1" display="目次へもどる" xr:uid="{5EC018BD-1F74-4911-B012-0243EFF18B7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1ED6-F75C-476F-82E3-8F95E4BA518B}">
  <sheetPr codeName="Sheet18"/>
  <dimension ref="A1:E16"/>
  <sheetViews>
    <sheetView zoomScale="110" zoomScaleNormal="110" workbookViewId="0"/>
  </sheetViews>
  <sheetFormatPr defaultColWidth="13.33203125" defaultRowHeight="15" customHeight="1" x14ac:dyDescent="0.2"/>
  <cols>
    <col min="1" max="1" width="15" style="89" customWidth="1"/>
    <col min="2" max="2" width="18.77734375" style="89" customWidth="1"/>
    <col min="3" max="5" width="17.44140625" style="89" customWidth="1"/>
    <col min="6" max="16384" width="13.33203125" style="89"/>
  </cols>
  <sheetData>
    <row r="1" spans="1:5" ht="15" customHeight="1" x14ac:dyDescent="0.2">
      <c r="A1" s="227" t="s">
        <v>354</v>
      </c>
    </row>
    <row r="3" spans="1:5" ht="15" customHeight="1" x14ac:dyDescent="0.2">
      <c r="A3" s="37" t="s">
        <v>147</v>
      </c>
      <c r="B3" s="103"/>
      <c r="C3" s="1"/>
      <c r="D3" s="1"/>
      <c r="E3" s="1"/>
    </row>
    <row r="4" spans="1:5" ht="15" customHeight="1" x14ac:dyDescent="0.2">
      <c r="A4" s="90" t="s">
        <v>148</v>
      </c>
      <c r="B4" s="1"/>
      <c r="C4" s="1"/>
      <c r="D4" s="1"/>
      <c r="E4" s="1"/>
    </row>
    <row r="5" spans="1:5" ht="15" customHeight="1" x14ac:dyDescent="0.2">
      <c r="A5" s="235" t="s">
        <v>149</v>
      </c>
      <c r="B5" s="236"/>
      <c r="C5" s="104" t="s">
        <v>150</v>
      </c>
      <c r="D5" s="41" t="s">
        <v>151</v>
      </c>
      <c r="E5" s="41" t="s">
        <v>152</v>
      </c>
    </row>
    <row r="6" spans="1:5" ht="15" customHeight="1" x14ac:dyDescent="0.2">
      <c r="A6" s="294" t="s">
        <v>153</v>
      </c>
      <c r="B6" s="105" t="s">
        <v>154</v>
      </c>
      <c r="C6" s="106">
        <v>181</v>
      </c>
      <c r="D6" s="106">
        <v>183</v>
      </c>
      <c r="E6" s="106">
        <v>184</v>
      </c>
    </row>
    <row r="7" spans="1:5" ht="15" customHeight="1" x14ac:dyDescent="0.2">
      <c r="A7" s="295"/>
      <c r="B7" s="105" t="s">
        <v>155</v>
      </c>
      <c r="C7" s="107">
        <v>55</v>
      </c>
      <c r="D7" s="107">
        <v>55</v>
      </c>
      <c r="E7" s="107">
        <v>54</v>
      </c>
    </row>
    <row r="8" spans="1:5" ht="15" customHeight="1" x14ac:dyDescent="0.2">
      <c r="A8" s="295"/>
      <c r="B8" s="105" t="s">
        <v>156</v>
      </c>
      <c r="C8" s="107">
        <v>28</v>
      </c>
      <c r="D8" s="107">
        <v>28</v>
      </c>
      <c r="E8" s="107">
        <v>27</v>
      </c>
    </row>
    <row r="9" spans="1:5" ht="15" customHeight="1" x14ac:dyDescent="0.2">
      <c r="A9" s="295"/>
      <c r="B9" s="105" t="s">
        <v>157</v>
      </c>
      <c r="C9" s="108">
        <v>55</v>
      </c>
      <c r="D9" s="108">
        <v>56</v>
      </c>
      <c r="E9" s="108">
        <v>57</v>
      </c>
    </row>
    <row r="10" spans="1:5" ht="15" customHeight="1" x14ac:dyDescent="0.2">
      <c r="A10" s="296" t="s">
        <v>158</v>
      </c>
      <c r="B10" s="109" t="s">
        <v>159</v>
      </c>
      <c r="C10" s="107">
        <v>322</v>
      </c>
      <c r="D10" s="107">
        <v>323</v>
      </c>
      <c r="E10" s="107">
        <v>325</v>
      </c>
    </row>
    <row r="11" spans="1:5" ht="15" customHeight="1" x14ac:dyDescent="0.2">
      <c r="A11" s="297"/>
      <c r="B11" s="110" t="s">
        <v>160</v>
      </c>
      <c r="C11" s="111">
        <v>8</v>
      </c>
      <c r="D11" s="111">
        <v>8</v>
      </c>
      <c r="E11" s="111">
        <v>8</v>
      </c>
    </row>
    <row r="12" spans="1:5" ht="15" customHeight="1" x14ac:dyDescent="0.2">
      <c r="A12" s="296" t="s">
        <v>161</v>
      </c>
      <c r="B12" s="109" t="s">
        <v>159</v>
      </c>
      <c r="C12" s="112">
        <v>2221</v>
      </c>
      <c r="D12" s="112">
        <v>2190</v>
      </c>
      <c r="E12" s="112">
        <v>2192</v>
      </c>
    </row>
    <row r="13" spans="1:5" ht="15" customHeight="1" x14ac:dyDescent="0.2">
      <c r="A13" s="297"/>
      <c r="B13" s="110" t="s">
        <v>160</v>
      </c>
      <c r="C13" s="113">
        <v>209</v>
      </c>
      <c r="D13" s="113">
        <v>209</v>
      </c>
      <c r="E13" s="113">
        <v>215</v>
      </c>
    </row>
    <row r="14" spans="1:5" ht="15" customHeight="1" x14ac:dyDescent="0.2">
      <c r="A14" s="295" t="s">
        <v>162</v>
      </c>
      <c r="B14" s="114" t="s">
        <v>159</v>
      </c>
      <c r="C14" s="115">
        <v>1919</v>
      </c>
      <c r="D14" s="115">
        <v>1895</v>
      </c>
      <c r="E14" s="115">
        <v>1897</v>
      </c>
    </row>
    <row r="15" spans="1:5" ht="15" customHeight="1" x14ac:dyDescent="0.2">
      <c r="A15" s="298"/>
      <c r="B15" s="114" t="s">
        <v>160</v>
      </c>
      <c r="C15" s="115" t="s">
        <v>163</v>
      </c>
      <c r="D15" s="115" t="s">
        <v>130</v>
      </c>
      <c r="E15" s="115" t="s">
        <v>130</v>
      </c>
    </row>
    <row r="16" spans="1:5" ht="15" customHeight="1" x14ac:dyDescent="0.2">
      <c r="A16" s="51"/>
      <c r="B16" s="52"/>
      <c r="C16" s="52"/>
      <c r="D16" s="52"/>
      <c r="E16" s="102" t="s">
        <v>146</v>
      </c>
    </row>
  </sheetData>
  <mergeCells count="5">
    <mergeCell ref="A5:B5"/>
    <mergeCell ref="A6:A9"/>
    <mergeCell ref="A10:A11"/>
    <mergeCell ref="A12:A13"/>
    <mergeCell ref="A14:A15"/>
  </mergeCells>
  <phoneticPr fontId="2"/>
  <hyperlinks>
    <hyperlink ref="A1" location="目次!A1" display="目次へもどる" xr:uid="{6F4A4DAB-3087-4BE8-868E-BA1122D928A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78B0-0562-4B6C-A0B6-4994F4B5C1B7}">
  <sheetPr codeName="Sheet1"/>
  <dimension ref="A1:O10"/>
  <sheetViews>
    <sheetView zoomScale="110" zoomScaleNormal="110" workbookViewId="0"/>
  </sheetViews>
  <sheetFormatPr defaultColWidth="8.77734375" defaultRowHeight="15" customHeight="1" x14ac:dyDescent="0.15"/>
  <cols>
    <col min="1" max="1" width="11.21875" style="156" customWidth="1"/>
    <col min="2" max="2" width="7.77734375" style="156" customWidth="1"/>
    <col min="3" max="4" width="5" style="156" customWidth="1"/>
    <col min="5" max="6" width="5.77734375" style="156" customWidth="1"/>
    <col min="7" max="10" width="5" style="156" customWidth="1"/>
    <col min="11" max="11" width="5.77734375" style="156" customWidth="1"/>
    <col min="12" max="15" width="5" style="156" customWidth="1"/>
    <col min="16" max="16384" width="8.77734375" style="156"/>
  </cols>
  <sheetData>
    <row r="1" spans="1:15" s="89" customFormat="1" ht="15" customHeight="1" x14ac:dyDescent="0.2">
      <c r="A1" s="227" t="s">
        <v>354</v>
      </c>
    </row>
    <row r="2" spans="1:15" s="89" customFormat="1" ht="15" customHeight="1" x14ac:dyDescent="0.2"/>
    <row r="3" spans="1:15" s="89" customFormat="1" ht="15" customHeight="1" x14ac:dyDescent="0.2">
      <c r="A3" s="88" t="s">
        <v>254</v>
      </c>
    </row>
    <row r="4" spans="1:15" ht="15" customHeight="1" x14ac:dyDescent="0.15">
      <c r="A4" s="90" t="s">
        <v>255</v>
      </c>
      <c r="O4" s="38" t="s">
        <v>136</v>
      </c>
    </row>
    <row r="5" spans="1:15" ht="75" customHeight="1" x14ac:dyDescent="0.15">
      <c r="A5" s="157" t="s">
        <v>105</v>
      </c>
      <c r="B5" s="158" t="s">
        <v>256</v>
      </c>
      <c r="C5" s="159" t="s">
        <v>257</v>
      </c>
      <c r="D5" s="159" t="s">
        <v>258</v>
      </c>
      <c r="E5" s="159" t="s">
        <v>259</v>
      </c>
      <c r="F5" s="159" t="s">
        <v>260</v>
      </c>
      <c r="G5" s="160" t="s">
        <v>261</v>
      </c>
      <c r="H5" s="159" t="s">
        <v>262</v>
      </c>
      <c r="I5" s="159" t="s">
        <v>263</v>
      </c>
      <c r="J5" s="159" t="s">
        <v>264</v>
      </c>
      <c r="K5" s="159" t="s">
        <v>265</v>
      </c>
      <c r="L5" s="159" t="s">
        <v>266</v>
      </c>
      <c r="M5" s="159" t="s">
        <v>267</v>
      </c>
      <c r="N5" s="161" t="s">
        <v>268</v>
      </c>
      <c r="O5" s="162" t="s">
        <v>269</v>
      </c>
    </row>
    <row r="6" spans="1:15" ht="15" customHeight="1" x14ac:dyDescent="0.15">
      <c r="A6" s="163" t="s">
        <v>68</v>
      </c>
      <c r="B6" s="164">
        <v>1220</v>
      </c>
      <c r="C6" s="45">
        <v>31</v>
      </c>
      <c r="D6" s="45">
        <v>23</v>
      </c>
      <c r="E6" s="45">
        <v>251</v>
      </c>
      <c r="F6" s="45">
        <v>612</v>
      </c>
      <c r="G6" s="45">
        <v>56</v>
      </c>
      <c r="H6" s="45">
        <v>7</v>
      </c>
      <c r="I6" s="45">
        <v>7</v>
      </c>
      <c r="J6" s="45">
        <v>1</v>
      </c>
      <c r="K6" s="45">
        <v>220</v>
      </c>
      <c r="L6" s="45">
        <v>3</v>
      </c>
      <c r="M6" s="45">
        <v>1</v>
      </c>
      <c r="N6" s="45">
        <v>1</v>
      </c>
      <c r="O6" s="165">
        <v>7</v>
      </c>
    </row>
    <row r="7" spans="1:15" ht="15" customHeight="1" x14ac:dyDescent="0.15">
      <c r="A7" s="99" t="s">
        <v>60</v>
      </c>
      <c r="B7" s="164">
        <v>1193</v>
      </c>
      <c r="C7" s="45">
        <v>31</v>
      </c>
      <c r="D7" s="45">
        <v>21</v>
      </c>
      <c r="E7" s="45">
        <v>245</v>
      </c>
      <c r="F7" s="45">
        <v>609</v>
      </c>
      <c r="G7" s="45">
        <v>41</v>
      </c>
      <c r="H7" s="45">
        <v>7</v>
      </c>
      <c r="I7" s="45">
        <v>7</v>
      </c>
      <c r="J7" s="45">
        <v>1</v>
      </c>
      <c r="K7" s="45">
        <v>220</v>
      </c>
      <c r="L7" s="45">
        <v>3</v>
      </c>
      <c r="M7" s="45">
        <v>1</v>
      </c>
      <c r="N7" s="45">
        <v>1</v>
      </c>
      <c r="O7" s="165">
        <v>6</v>
      </c>
    </row>
    <row r="8" spans="1:15" ht="15" customHeight="1" x14ac:dyDescent="0.15">
      <c r="A8" s="166" t="s">
        <v>61</v>
      </c>
      <c r="B8" s="167">
        <f>SUM(C8:O8)</f>
        <v>1160</v>
      </c>
      <c r="C8" s="49">
        <v>31</v>
      </c>
      <c r="D8" s="49">
        <v>20</v>
      </c>
      <c r="E8" s="49">
        <v>229</v>
      </c>
      <c r="F8" s="49">
        <v>596</v>
      </c>
      <c r="G8" s="49">
        <v>38</v>
      </c>
      <c r="H8" s="49">
        <v>7</v>
      </c>
      <c r="I8" s="49">
        <v>7</v>
      </c>
      <c r="J8" s="49">
        <v>1</v>
      </c>
      <c r="K8" s="49">
        <v>220</v>
      </c>
      <c r="L8" s="49">
        <v>3</v>
      </c>
      <c r="M8" s="49">
        <v>1</v>
      </c>
      <c r="N8" s="49">
        <v>1</v>
      </c>
      <c r="O8" s="168">
        <v>6</v>
      </c>
    </row>
    <row r="9" spans="1:15" ht="15" customHeight="1" x14ac:dyDescent="0.15">
      <c r="A9" s="89" t="s">
        <v>270</v>
      </c>
      <c r="J9" s="169"/>
      <c r="K9" s="170"/>
      <c r="L9" s="169"/>
      <c r="M9" s="169"/>
      <c r="O9" s="171"/>
    </row>
    <row r="10" spans="1:15" ht="15" customHeight="1" x14ac:dyDescent="0.15">
      <c r="O10" s="172"/>
    </row>
  </sheetData>
  <phoneticPr fontId="2"/>
  <hyperlinks>
    <hyperlink ref="A1" location="目次!A1" display="目次へもどる" xr:uid="{C938650C-65BA-46E4-9878-EC23B173E4D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EECF-F455-40BD-9DF9-84FF8CC02870}">
  <sheetPr codeName="Sheet19"/>
  <dimension ref="A1:K10"/>
  <sheetViews>
    <sheetView zoomScale="110" zoomScaleNormal="110" workbookViewId="0"/>
  </sheetViews>
  <sheetFormatPr defaultColWidth="8.77734375" defaultRowHeight="15" customHeight="1" x14ac:dyDescent="0.15"/>
  <cols>
    <col min="1" max="1" width="8.77734375" style="118" customWidth="1"/>
    <col min="2" max="11" width="7.77734375" style="118" customWidth="1"/>
    <col min="12" max="16384" width="8.77734375" style="118"/>
  </cols>
  <sheetData>
    <row r="1" spans="1:11" s="1" customFormat="1" ht="15" customHeight="1" x14ac:dyDescent="0.2">
      <c r="A1" s="229" t="s">
        <v>354</v>
      </c>
    </row>
    <row r="2" spans="1:11" s="1" customFormat="1" ht="15" customHeight="1" x14ac:dyDescent="0.2"/>
    <row r="3" spans="1:11" ht="15" customHeight="1" x14ac:dyDescent="0.15">
      <c r="A3" s="116" t="s">
        <v>164</v>
      </c>
      <c r="B3" s="117"/>
      <c r="C3" s="117"/>
    </row>
    <row r="4" spans="1:11" ht="15" customHeight="1" x14ac:dyDescent="0.15">
      <c r="A4" s="119" t="s">
        <v>165</v>
      </c>
      <c r="B4" s="120"/>
      <c r="C4" s="120"/>
    </row>
    <row r="5" spans="1:11" ht="30" customHeight="1" x14ac:dyDescent="0.15">
      <c r="A5" s="232" t="s">
        <v>166</v>
      </c>
      <c r="B5" s="121" t="s">
        <v>167</v>
      </c>
      <c r="C5" s="122" t="s">
        <v>168</v>
      </c>
      <c r="D5" s="121" t="s">
        <v>169</v>
      </c>
      <c r="E5" s="123" t="s">
        <v>170</v>
      </c>
      <c r="F5" s="123" t="s">
        <v>171</v>
      </c>
      <c r="G5" s="122" t="s">
        <v>172</v>
      </c>
      <c r="H5" s="123" t="s">
        <v>173</v>
      </c>
      <c r="I5" s="123" t="s">
        <v>174</v>
      </c>
      <c r="J5" s="124" t="s">
        <v>175</v>
      </c>
      <c r="K5" s="125" t="s">
        <v>176</v>
      </c>
    </row>
    <row r="6" spans="1:11" ht="15" customHeight="1" x14ac:dyDescent="0.15">
      <c r="A6" s="233"/>
      <c r="B6" s="126" t="s">
        <v>177</v>
      </c>
      <c r="C6" s="126" t="s">
        <v>178</v>
      </c>
      <c r="D6" s="126" t="s">
        <v>177</v>
      </c>
      <c r="E6" s="126" t="s">
        <v>177</v>
      </c>
      <c r="F6" s="126" t="s">
        <v>179</v>
      </c>
      <c r="G6" s="126" t="s">
        <v>179</v>
      </c>
      <c r="H6" s="126" t="s">
        <v>179</v>
      </c>
      <c r="I6" s="126" t="s">
        <v>179</v>
      </c>
      <c r="J6" s="126" t="s">
        <v>179</v>
      </c>
      <c r="K6" s="127" t="s">
        <v>180</v>
      </c>
    </row>
    <row r="7" spans="1:11" ht="15" customHeight="1" x14ac:dyDescent="0.15">
      <c r="A7" s="128" t="s">
        <v>181</v>
      </c>
      <c r="B7" s="129">
        <v>1E-3</v>
      </c>
      <c r="C7" s="130">
        <v>1.2E-2</v>
      </c>
      <c r="D7" s="130">
        <v>1.0999999999999999E-2</v>
      </c>
      <c r="E7" s="130">
        <v>3.4000000000000002E-2</v>
      </c>
      <c r="F7" s="131">
        <v>9.1999999999999993</v>
      </c>
      <c r="G7" s="132">
        <v>0.81</v>
      </c>
      <c r="H7" s="132">
        <v>0.81</v>
      </c>
      <c r="I7" s="132">
        <v>8.2000000000000003E-2</v>
      </c>
      <c r="J7" s="131">
        <v>5.3</v>
      </c>
      <c r="K7" s="130">
        <v>2.3E-2</v>
      </c>
    </row>
    <row r="8" spans="1:11" ht="15" customHeight="1" x14ac:dyDescent="0.15">
      <c r="A8" s="128" t="s">
        <v>182</v>
      </c>
      <c r="B8" s="129">
        <v>1E-3</v>
      </c>
      <c r="C8" s="130">
        <v>1.2999999999999999E-2</v>
      </c>
      <c r="D8" s="130">
        <v>1.26E-2</v>
      </c>
      <c r="E8" s="130">
        <v>3.3000000000000002E-2</v>
      </c>
      <c r="F8" s="131">
        <v>9.5</v>
      </c>
      <c r="G8" s="132">
        <v>0.73</v>
      </c>
      <c r="H8" s="132">
        <v>1</v>
      </c>
      <c r="I8" s="132">
        <v>9.7000000000000003E-2</v>
      </c>
      <c r="J8" s="131">
        <v>3</v>
      </c>
      <c r="K8" s="130">
        <v>2.1000000000000001E-2</v>
      </c>
    </row>
    <row r="9" spans="1:11" ht="15" customHeight="1" x14ac:dyDescent="0.15">
      <c r="A9" s="128" t="s">
        <v>183</v>
      </c>
      <c r="B9" s="129">
        <v>1E-3</v>
      </c>
      <c r="C9" s="130">
        <v>1.4E-2</v>
      </c>
      <c r="D9" s="130">
        <v>1.0999999999999999E-2</v>
      </c>
      <c r="E9" s="130">
        <v>3.5000000000000003E-2</v>
      </c>
      <c r="F9" s="131">
        <v>9.1999999999999993</v>
      </c>
      <c r="G9" s="132">
        <v>0.88</v>
      </c>
      <c r="H9" s="132">
        <v>0.72</v>
      </c>
      <c r="I9" s="132">
        <v>0.1</v>
      </c>
      <c r="J9" s="131">
        <v>3</v>
      </c>
      <c r="K9" s="130">
        <v>1.7999999999999999E-2</v>
      </c>
    </row>
    <row r="10" spans="1:11" ht="15" customHeight="1" x14ac:dyDescent="0.15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02" t="s">
        <v>146</v>
      </c>
    </row>
  </sheetData>
  <mergeCells count="1">
    <mergeCell ref="A5:A6"/>
  </mergeCells>
  <phoneticPr fontId="2"/>
  <hyperlinks>
    <hyperlink ref="A1" location="目次!A1" display="目次へもどる" xr:uid="{7E0F024E-7474-4F7C-A81A-C85B3CEAEBE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8161-E1DF-41C7-A938-77F7B25888B3}">
  <sheetPr codeName="Sheet20"/>
  <dimension ref="A1:L14"/>
  <sheetViews>
    <sheetView zoomScale="110" zoomScaleNormal="110" workbookViewId="0"/>
  </sheetViews>
  <sheetFormatPr defaultColWidth="8.88671875" defaultRowHeight="15" customHeight="1" x14ac:dyDescent="0.2"/>
  <cols>
    <col min="1" max="1" width="8.109375" style="1" customWidth="1"/>
    <col min="2" max="2" width="6.88671875" style="1" customWidth="1"/>
    <col min="3" max="12" width="7.109375" style="1" customWidth="1"/>
    <col min="13" max="16384" width="8.88671875" style="1"/>
  </cols>
  <sheetData>
    <row r="1" spans="1:12" ht="15" customHeight="1" x14ac:dyDescent="0.2">
      <c r="A1" s="229" t="s">
        <v>354</v>
      </c>
    </row>
    <row r="3" spans="1:12" ht="15" customHeight="1" x14ac:dyDescent="0.2">
      <c r="A3" s="37" t="s">
        <v>184</v>
      </c>
    </row>
    <row r="4" spans="1:12" ht="15" customHeight="1" x14ac:dyDescent="0.2">
      <c r="A4" s="119" t="s">
        <v>185</v>
      </c>
      <c r="B4" s="134"/>
      <c r="C4" s="134"/>
    </row>
    <row r="5" spans="1:12" ht="15" customHeight="1" x14ac:dyDescent="0.2">
      <c r="A5" s="243" t="s">
        <v>186</v>
      </c>
      <c r="B5" s="247"/>
      <c r="C5" s="234" t="s">
        <v>187</v>
      </c>
      <c r="D5" s="235"/>
      <c r="E5" s="234" t="s">
        <v>188</v>
      </c>
      <c r="F5" s="235"/>
      <c r="G5" s="235"/>
      <c r="H5" s="234" t="s">
        <v>189</v>
      </c>
      <c r="I5" s="235"/>
      <c r="J5" s="299" t="s">
        <v>190</v>
      </c>
      <c r="K5" s="299"/>
      <c r="L5" s="41" t="s">
        <v>191</v>
      </c>
    </row>
    <row r="6" spans="1:12" ht="15" customHeight="1" x14ac:dyDescent="0.2">
      <c r="A6" s="244"/>
      <c r="B6" s="248"/>
      <c r="C6" s="135" t="s">
        <v>192</v>
      </c>
      <c r="D6" s="135" t="s">
        <v>193</v>
      </c>
      <c r="E6" s="135" t="s">
        <v>194</v>
      </c>
      <c r="F6" s="135" t="s">
        <v>195</v>
      </c>
      <c r="G6" s="135" t="s">
        <v>196</v>
      </c>
      <c r="H6" s="135" t="s">
        <v>197</v>
      </c>
      <c r="I6" s="135" t="s">
        <v>198</v>
      </c>
      <c r="J6" s="136" t="s">
        <v>199</v>
      </c>
      <c r="K6" s="136" t="s">
        <v>200</v>
      </c>
      <c r="L6" s="135" t="s">
        <v>201</v>
      </c>
    </row>
    <row r="7" spans="1:12" ht="15" customHeight="1" x14ac:dyDescent="0.2">
      <c r="A7" s="137" t="s">
        <v>202</v>
      </c>
      <c r="B7" s="138" t="s">
        <v>203</v>
      </c>
      <c r="C7" s="139">
        <v>39.799999999999997</v>
      </c>
      <c r="D7" s="140">
        <v>40.1</v>
      </c>
      <c r="E7" s="140">
        <v>40.4</v>
      </c>
      <c r="F7" s="140">
        <v>45.3</v>
      </c>
      <c r="G7" s="140">
        <v>40.5</v>
      </c>
      <c r="H7" s="140">
        <v>31</v>
      </c>
      <c r="I7" s="140">
        <v>32.799999999999997</v>
      </c>
      <c r="J7" s="140">
        <v>48.1</v>
      </c>
      <c r="K7" s="140">
        <v>43.1</v>
      </c>
      <c r="L7" s="140">
        <v>42.5</v>
      </c>
    </row>
    <row r="8" spans="1:12" ht="15" customHeight="1" x14ac:dyDescent="0.2">
      <c r="A8" s="141" t="s">
        <v>204</v>
      </c>
      <c r="B8" s="142"/>
      <c r="C8" s="139">
        <v>7.6</v>
      </c>
      <c r="D8" s="140">
        <v>7.6</v>
      </c>
      <c r="E8" s="140">
        <v>7.7</v>
      </c>
      <c r="F8" s="140">
        <v>7.6</v>
      </c>
      <c r="G8" s="140">
        <v>7.7</v>
      </c>
      <c r="H8" s="140">
        <v>7.8</v>
      </c>
      <c r="I8" s="140">
        <v>7.7</v>
      </c>
      <c r="J8" s="140">
        <v>7.5</v>
      </c>
      <c r="K8" s="140">
        <v>7.8</v>
      </c>
      <c r="L8" s="140">
        <v>7.7</v>
      </c>
    </row>
    <row r="9" spans="1:12" ht="15" customHeight="1" x14ac:dyDescent="0.2">
      <c r="A9" s="141" t="s">
        <v>205</v>
      </c>
      <c r="B9" s="142" t="s">
        <v>206</v>
      </c>
      <c r="C9" s="139">
        <v>2.2999999999999998</v>
      </c>
      <c r="D9" s="140">
        <v>2.4</v>
      </c>
      <c r="E9" s="140">
        <v>2.4</v>
      </c>
      <c r="F9" s="140">
        <v>2</v>
      </c>
      <c r="G9" s="140">
        <v>1.9</v>
      </c>
      <c r="H9" s="140">
        <v>3.3</v>
      </c>
      <c r="I9" s="140">
        <v>2.6</v>
      </c>
      <c r="J9" s="140">
        <v>2</v>
      </c>
      <c r="K9" s="140">
        <v>2.1</v>
      </c>
      <c r="L9" s="140">
        <v>1.9</v>
      </c>
    </row>
    <row r="10" spans="1:12" ht="15" customHeight="1" x14ac:dyDescent="0.2">
      <c r="A10" s="141" t="s">
        <v>207</v>
      </c>
      <c r="B10" s="142" t="s">
        <v>206</v>
      </c>
      <c r="C10" s="139">
        <v>5.8</v>
      </c>
      <c r="D10" s="140">
        <v>5.7</v>
      </c>
      <c r="E10" s="140">
        <v>4.7</v>
      </c>
      <c r="F10" s="140">
        <v>4.4000000000000004</v>
      </c>
      <c r="G10" s="140">
        <v>4.7</v>
      </c>
      <c r="H10" s="140">
        <v>7.3</v>
      </c>
      <c r="I10" s="140">
        <v>5.8</v>
      </c>
      <c r="J10" s="140">
        <v>4.8</v>
      </c>
      <c r="K10" s="140">
        <v>5.0999999999999996</v>
      </c>
      <c r="L10" s="140">
        <v>4.8</v>
      </c>
    </row>
    <row r="11" spans="1:12" ht="15" customHeight="1" x14ac:dyDescent="0.2">
      <c r="A11" s="141" t="s">
        <v>208</v>
      </c>
      <c r="B11" s="142" t="s">
        <v>206</v>
      </c>
      <c r="C11" s="139">
        <v>29</v>
      </c>
      <c r="D11" s="140">
        <v>13</v>
      </c>
      <c r="E11" s="140">
        <v>15</v>
      </c>
      <c r="F11" s="140">
        <v>14</v>
      </c>
      <c r="G11" s="140">
        <v>13</v>
      </c>
      <c r="H11" s="140">
        <v>23</v>
      </c>
      <c r="I11" s="140">
        <v>18</v>
      </c>
      <c r="J11" s="140">
        <v>10</v>
      </c>
      <c r="K11" s="140">
        <v>11</v>
      </c>
      <c r="L11" s="140">
        <v>13</v>
      </c>
    </row>
    <row r="12" spans="1:12" ht="15" customHeight="1" x14ac:dyDescent="0.2">
      <c r="A12" s="143" t="s">
        <v>209</v>
      </c>
      <c r="B12" s="144" t="s">
        <v>206</v>
      </c>
      <c r="C12" s="145">
        <v>7.2</v>
      </c>
      <c r="D12" s="146">
        <v>6.8</v>
      </c>
      <c r="E12" s="146">
        <v>9</v>
      </c>
      <c r="F12" s="146">
        <v>8.1999999999999993</v>
      </c>
      <c r="G12" s="146">
        <v>8.6999999999999993</v>
      </c>
      <c r="H12" s="146">
        <v>8.3000000000000007</v>
      </c>
      <c r="I12" s="146">
        <v>8</v>
      </c>
      <c r="J12" s="146">
        <v>7.7</v>
      </c>
      <c r="K12" s="146">
        <v>9.4</v>
      </c>
      <c r="L12" s="146">
        <v>8.1</v>
      </c>
    </row>
    <row r="13" spans="1:12" ht="15" customHeight="1" x14ac:dyDescent="0.2">
      <c r="A13" s="1" t="s">
        <v>210</v>
      </c>
      <c r="B13" s="147"/>
      <c r="C13" s="148"/>
      <c r="D13" s="148"/>
      <c r="E13" s="148"/>
      <c r="F13" s="148"/>
      <c r="G13" s="148"/>
      <c r="H13" s="148"/>
      <c r="I13" s="148"/>
      <c r="J13" s="148"/>
      <c r="K13" s="148"/>
      <c r="L13" s="148"/>
    </row>
    <row r="14" spans="1:12" ht="15" customHeight="1" x14ac:dyDescent="0.2">
      <c r="A14" s="1" t="s">
        <v>211</v>
      </c>
      <c r="L14" s="149" t="s">
        <v>146</v>
      </c>
    </row>
  </sheetData>
  <mergeCells count="5">
    <mergeCell ref="A5:B6"/>
    <mergeCell ref="C5:D5"/>
    <mergeCell ref="E5:G5"/>
    <mergeCell ref="H5:I5"/>
    <mergeCell ref="J5:K5"/>
  </mergeCells>
  <phoneticPr fontId="2"/>
  <hyperlinks>
    <hyperlink ref="A1" location="目次!A1" display="目次へもどる" xr:uid="{AEEF5B21-BBD7-4274-899C-A9D5E8DD51D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178F-6B71-416A-AE85-F7C2014DD451}">
  <sheetPr codeName="Sheet21"/>
  <dimension ref="A1:D40"/>
  <sheetViews>
    <sheetView zoomScale="110" zoomScaleNormal="110" workbookViewId="0"/>
  </sheetViews>
  <sheetFormatPr defaultColWidth="21.44140625" defaultRowHeight="15" customHeight="1" x14ac:dyDescent="0.15"/>
  <cols>
    <col min="1" max="1" width="22.44140625" style="118" customWidth="1"/>
    <col min="2" max="4" width="21.21875" style="118" customWidth="1"/>
    <col min="5" max="16384" width="21.44140625" style="118"/>
  </cols>
  <sheetData>
    <row r="1" spans="1:4" s="1" customFormat="1" ht="15" customHeight="1" x14ac:dyDescent="0.2">
      <c r="A1" s="229" t="s">
        <v>354</v>
      </c>
    </row>
    <row r="2" spans="1:4" s="1" customFormat="1" ht="15" customHeight="1" x14ac:dyDescent="0.2"/>
    <row r="3" spans="1:4" s="1" customFormat="1" ht="15" customHeight="1" x14ac:dyDescent="0.2">
      <c r="A3" s="37" t="s">
        <v>212</v>
      </c>
    </row>
    <row r="4" spans="1:4" s="1" customFormat="1" ht="15" customHeight="1" x14ac:dyDescent="0.15">
      <c r="A4" s="90" t="s">
        <v>213</v>
      </c>
      <c r="B4" s="118"/>
      <c r="C4" s="38"/>
      <c r="D4" s="38" t="s">
        <v>214</v>
      </c>
    </row>
    <row r="5" spans="1:4" s="1" customFormat="1" ht="15" customHeight="1" x14ac:dyDescent="0.2">
      <c r="A5" s="247" t="s">
        <v>215</v>
      </c>
      <c r="B5" s="234" t="s">
        <v>216</v>
      </c>
      <c r="C5" s="235"/>
      <c r="D5" s="235"/>
    </row>
    <row r="6" spans="1:4" s="1" customFormat="1" ht="15" customHeight="1" x14ac:dyDescent="0.2">
      <c r="A6" s="248"/>
      <c r="B6" s="41" t="s">
        <v>217</v>
      </c>
      <c r="C6" s="41" t="s">
        <v>218</v>
      </c>
      <c r="D6" s="41" t="s">
        <v>219</v>
      </c>
    </row>
    <row r="7" spans="1:4" s="1" customFormat="1" ht="15" customHeight="1" x14ac:dyDescent="0.2">
      <c r="A7" s="150" t="s">
        <v>220</v>
      </c>
      <c r="B7" s="151">
        <v>4.2</v>
      </c>
      <c r="C7" s="151">
        <v>4.5</v>
      </c>
      <c r="D7" s="151">
        <v>-4.5</v>
      </c>
    </row>
    <row r="8" spans="1:4" s="1" customFormat="1" ht="15" customHeight="1" x14ac:dyDescent="0.2">
      <c r="A8" s="152" t="s">
        <v>221</v>
      </c>
      <c r="B8" s="151">
        <v>3.4</v>
      </c>
      <c r="C8" s="151">
        <v>4.4000000000000004</v>
      </c>
      <c r="D8" s="151">
        <v>-4.5999999999999996</v>
      </c>
    </row>
    <row r="9" spans="1:4" s="1" customFormat="1" ht="15" customHeight="1" x14ac:dyDescent="0.2">
      <c r="A9" s="152" t="s">
        <v>222</v>
      </c>
      <c r="B9" s="151">
        <v>3.6</v>
      </c>
      <c r="C9" s="151">
        <v>3.2</v>
      </c>
      <c r="D9" s="151">
        <v>-4.5</v>
      </c>
    </row>
    <row r="10" spans="1:4" s="1" customFormat="1" ht="15" customHeight="1" x14ac:dyDescent="0.2">
      <c r="A10" s="152" t="s">
        <v>223</v>
      </c>
      <c r="B10" s="151">
        <v>0.2</v>
      </c>
      <c r="C10" s="151">
        <v>5.9</v>
      </c>
      <c r="D10" s="151">
        <v>-3.5</v>
      </c>
    </row>
    <row r="11" spans="1:4" s="1" customFormat="1" ht="15" customHeight="1" x14ac:dyDescent="0.2">
      <c r="A11" s="152" t="s">
        <v>224</v>
      </c>
      <c r="B11" s="151">
        <v>4.9000000000000004</v>
      </c>
      <c r="C11" s="151">
        <v>4.0999999999999996</v>
      </c>
      <c r="D11" s="151">
        <v>-5.3</v>
      </c>
    </row>
    <row r="12" spans="1:4" s="1" customFormat="1" ht="15" customHeight="1" x14ac:dyDescent="0.2">
      <c r="A12" s="152" t="s">
        <v>225</v>
      </c>
      <c r="B12" s="151">
        <v>2.8</v>
      </c>
      <c r="C12" s="151">
        <v>4.4000000000000004</v>
      </c>
      <c r="D12" s="151">
        <v>-5.9</v>
      </c>
    </row>
    <row r="13" spans="1:4" s="1" customFormat="1" ht="15" customHeight="1" x14ac:dyDescent="0.2">
      <c r="A13" s="152" t="s">
        <v>226</v>
      </c>
      <c r="B13" s="151">
        <v>4.2</v>
      </c>
      <c r="C13" s="151">
        <v>1.7</v>
      </c>
      <c r="D13" s="151">
        <v>-3.6</v>
      </c>
    </row>
    <row r="14" spans="1:4" s="1" customFormat="1" ht="15" customHeight="1" x14ac:dyDescent="0.2">
      <c r="A14" s="152" t="s">
        <v>227</v>
      </c>
      <c r="B14" s="151">
        <v>3.7</v>
      </c>
      <c r="C14" s="151">
        <v>3.3</v>
      </c>
      <c r="D14" s="151">
        <v>-3.5</v>
      </c>
    </row>
    <row r="15" spans="1:4" s="1" customFormat="1" ht="15" customHeight="1" x14ac:dyDescent="0.2">
      <c r="A15" s="152" t="s">
        <v>228</v>
      </c>
      <c r="B15" s="151">
        <v>3</v>
      </c>
      <c r="C15" s="151">
        <v>3.3</v>
      </c>
      <c r="D15" s="151">
        <v>-9.6999999999999993</v>
      </c>
    </row>
    <row r="16" spans="1:4" s="1" customFormat="1" ht="15" customHeight="1" x14ac:dyDescent="0.2">
      <c r="A16" s="152" t="s">
        <v>229</v>
      </c>
      <c r="B16" s="151">
        <v>3.8</v>
      </c>
      <c r="C16" s="151">
        <v>1.4</v>
      </c>
      <c r="D16" s="151">
        <v>-5</v>
      </c>
    </row>
    <row r="17" spans="1:4" s="1" customFormat="1" ht="15" customHeight="1" x14ac:dyDescent="0.2">
      <c r="A17" s="152" t="s">
        <v>230</v>
      </c>
      <c r="B17" s="151">
        <v>4.9000000000000004</v>
      </c>
      <c r="C17" s="151">
        <v>1.7</v>
      </c>
      <c r="D17" s="151">
        <v>-6.8</v>
      </c>
    </row>
    <row r="18" spans="1:4" s="1" customFormat="1" ht="15" customHeight="1" x14ac:dyDescent="0.2">
      <c r="A18" s="152" t="s">
        <v>231</v>
      </c>
      <c r="B18" s="151">
        <v>3.6</v>
      </c>
      <c r="C18" s="151">
        <v>0.6</v>
      </c>
      <c r="D18" s="151">
        <v>-5.8</v>
      </c>
    </row>
    <row r="19" spans="1:4" s="1" customFormat="1" ht="15" customHeight="1" x14ac:dyDescent="0.2">
      <c r="A19" s="152" t="s">
        <v>232</v>
      </c>
      <c r="B19" s="151">
        <v>2.8</v>
      </c>
      <c r="C19" s="151">
        <v>1.3</v>
      </c>
      <c r="D19" s="151">
        <v>-4.7</v>
      </c>
    </row>
    <row r="20" spans="1:4" s="1" customFormat="1" ht="15" customHeight="1" x14ac:dyDescent="0.2">
      <c r="A20" s="152" t="s">
        <v>233</v>
      </c>
      <c r="B20" s="151">
        <v>5.3</v>
      </c>
      <c r="C20" s="151">
        <v>4</v>
      </c>
      <c r="D20" s="151">
        <v>-5.0999999999999996</v>
      </c>
    </row>
    <row r="21" spans="1:4" s="1" customFormat="1" ht="15" customHeight="1" x14ac:dyDescent="0.2">
      <c r="A21" s="152" t="s">
        <v>234</v>
      </c>
      <c r="B21" s="151">
        <v>3.9</v>
      </c>
      <c r="C21" s="151">
        <v>4.5</v>
      </c>
      <c r="D21" s="151">
        <v>-6</v>
      </c>
    </row>
    <row r="22" spans="1:4" s="1" customFormat="1" ht="15" customHeight="1" x14ac:dyDescent="0.2">
      <c r="A22" s="152" t="s">
        <v>235</v>
      </c>
      <c r="B22" s="151">
        <v>4.0999999999999996</v>
      </c>
      <c r="C22" s="151">
        <v>-0.2</v>
      </c>
      <c r="D22" s="151">
        <v>-2.4</v>
      </c>
    </row>
    <row r="23" spans="1:4" s="1" customFormat="1" ht="15" customHeight="1" x14ac:dyDescent="0.2">
      <c r="A23" s="152" t="s">
        <v>236</v>
      </c>
      <c r="B23" s="151">
        <v>3.1</v>
      </c>
      <c r="C23" s="151">
        <v>-1</v>
      </c>
      <c r="D23" s="151">
        <v>-3.4</v>
      </c>
    </row>
    <row r="24" spans="1:4" ht="15" customHeight="1" x14ac:dyDescent="0.15">
      <c r="A24" s="152" t="s">
        <v>237</v>
      </c>
      <c r="B24" s="151">
        <v>6.1</v>
      </c>
      <c r="C24" s="151">
        <v>0.4</v>
      </c>
      <c r="D24" s="151">
        <v>-2.6</v>
      </c>
    </row>
    <row r="25" spans="1:4" ht="15" customHeight="1" x14ac:dyDescent="0.15">
      <c r="A25" s="152" t="s">
        <v>238</v>
      </c>
      <c r="B25" s="151">
        <v>6.4</v>
      </c>
      <c r="C25" s="151">
        <v>-0.1</v>
      </c>
      <c r="D25" s="151">
        <v>-4.0999999999999996</v>
      </c>
    </row>
    <row r="26" spans="1:4" ht="15" customHeight="1" x14ac:dyDescent="0.15">
      <c r="A26" s="152" t="s">
        <v>239</v>
      </c>
      <c r="B26" s="151">
        <v>-0.7</v>
      </c>
      <c r="C26" s="151">
        <v>-1.1000000000000001</v>
      </c>
      <c r="D26" s="151">
        <v>-2.9</v>
      </c>
    </row>
    <row r="27" spans="1:4" ht="15" customHeight="1" x14ac:dyDescent="0.15">
      <c r="A27" s="152" t="s">
        <v>240</v>
      </c>
      <c r="B27" s="151">
        <v>2.4</v>
      </c>
      <c r="C27" s="151">
        <v>0.8</v>
      </c>
      <c r="D27" s="151">
        <v>-4.2</v>
      </c>
    </row>
    <row r="28" spans="1:4" ht="15" customHeight="1" x14ac:dyDescent="0.15">
      <c r="A28" s="152" t="s">
        <v>241</v>
      </c>
      <c r="B28" s="151">
        <v>4.5999999999999996</v>
      </c>
      <c r="C28" s="151">
        <v>-0.1</v>
      </c>
      <c r="D28" s="151">
        <v>-5.0999999999999996</v>
      </c>
    </row>
    <row r="29" spans="1:4" ht="15" customHeight="1" x14ac:dyDescent="0.15">
      <c r="A29" s="152" t="s">
        <v>242</v>
      </c>
      <c r="B29" s="151">
        <v>1.4</v>
      </c>
      <c r="C29" s="151">
        <v>0.3</v>
      </c>
      <c r="D29" s="151">
        <v>-5.6</v>
      </c>
    </row>
    <row r="30" spans="1:4" ht="15" customHeight="1" x14ac:dyDescent="0.15">
      <c r="A30" s="152" t="s">
        <v>243</v>
      </c>
      <c r="B30" s="151">
        <v>3</v>
      </c>
      <c r="C30" s="151">
        <v>2.4</v>
      </c>
      <c r="D30" s="151">
        <v>-9.4</v>
      </c>
    </row>
    <row r="31" spans="1:4" ht="15" customHeight="1" x14ac:dyDescent="0.15">
      <c r="A31" s="152" t="s">
        <v>244</v>
      </c>
      <c r="B31" s="151">
        <v>2.4</v>
      </c>
      <c r="C31" s="151">
        <v>-3.2</v>
      </c>
      <c r="D31" s="151">
        <v>-7.1</v>
      </c>
    </row>
    <row r="32" spans="1:4" ht="15" customHeight="1" x14ac:dyDescent="0.15">
      <c r="A32" s="152" t="s">
        <v>245</v>
      </c>
      <c r="B32" s="151">
        <v>4.0999999999999996</v>
      </c>
      <c r="C32" s="151">
        <v>0.3</v>
      </c>
      <c r="D32" s="151">
        <v>-6.1</v>
      </c>
    </row>
    <row r="33" spans="1:4" ht="15" customHeight="1" x14ac:dyDescent="0.15">
      <c r="A33" s="152" t="s">
        <v>246</v>
      </c>
      <c r="B33" s="151">
        <v>2</v>
      </c>
      <c r="C33" s="151">
        <v>-0.1</v>
      </c>
      <c r="D33" s="151">
        <v>-4.0999999999999996</v>
      </c>
    </row>
    <row r="34" spans="1:4" ht="15" customHeight="1" x14ac:dyDescent="0.15">
      <c r="A34" s="152" t="s">
        <v>247</v>
      </c>
      <c r="B34" s="151">
        <v>6</v>
      </c>
      <c r="C34" s="151">
        <v>-1.6</v>
      </c>
      <c r="D34" s="151">
        <v>-4.0999999999999996</v>
      </c>
    </row>
    <row r="35" spans="1:4" ht="15" customHeight="1" x14ac:dyDescent="0.15">
      <c r="A35" s="152" t="s">
        <v>248</v>
      </c>
      <c r="B35" s="151">
        <v>4.4000000000000004</v>
      </c>
      <c r="C35" s="151">
        <v>0.7</v>
      </c>
      <c r="D35" s="151">
        <v>-5</v>
      </c>
    </row>
    <row r="36" spans="1:4" ht="15" customHeight="1" x14ac:dyDescent="0.15">
      <c r="A36" s="152" t="s">
        <v>249</v>
      </c>
      <c r="B36" s="151">
        <v>4</v>
      </c>
      <c r="C36" s="151">
        <v>-1.6</v>
      </c>
      <c r="D36" s="151">
        <v>-3.2</v>
      </c>
    </row>
    <row r="37" spans="1:4" ht="15" customHeight="1" x14ac:dyDescent="0.15">
      <c r="A37" s="152" t="s">
        <v>250</v>
      </c>
      <c r="B37" s="151">
        <v>3.3</v>
      </c>
      <c r="C37" s="151">
        <v>2.5</v>
      </c>
      <c r="D37" s="151">
        <v>-5.8</v>
      </c>
    </row>
    <row r="38" spans="1:4" ht="15" customHeight="1" x14ac:dyDescent="0.15">
      <c r="A38" s="152" t="s">
        <v>251</v>
      </c>
      <c r="B38" s="151">
        <v>3.4</v>
      </c>
      <c r="C38" s="151">
        <v>2.2000000000000002</v>
      </c>
      <c r="D38" s="151">
        <v>-3.2</v>
      </c>
    </row>
    <row r="39" spans="1:4" ht="15" customHeight="1" x14ac:dyDescent="0.15">
      <c r="A39" s="153" t="s">
        <v>252</v>
      </c>
      <c r="B39" s="154">
        <v>6.1</v>
      </c>
      <c r="C39" s="154">
        <v>-2.1</v>
      </c>
      <c r="D39" s="151">
        <v>-9.3000000000000007</v>
      </c>
    </row>
    <row r="40" spans="1:4" ht="15" customHeight="1" x14ac:dyDescent="0.15">
      <c r="A40" s="155"/>
      <c r="B40" s="50"/>
      <c r="C40" s="50"/>
      <c r="D40" s="52" t="s">
        <v>253</v>
      </c>
    </row>
  </sheetData>
  <mergeCells count="2">
    <mergeCell ref="A5:A6"/>
    <mergeCell ref="B5:D5"/>
  </mergeCells>
  <phoneticPr fontId="2"/>
  <hyperlinks>
    <hyperlink ref="A1" location="目次!A1" display="目次へもどる" xr:uid="{80CFD97F-6C07-4531-858D-80AB6F39704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C3D5-1879-4FD3-9286-3FDFE11EF3FD}">
  <sheetPr codeName="Sheet2"/>
  <dimension ref="A1:E9"/>
  <sheetViews>
    <sheetView zoomScale="110" zoomScaleNormal="110" workbookViewId="0"/>
  </sheetViews>
  <sheetFormatPr defaultColWidth="8.77734375" defaultRowHeight="15" customHeight="1" x14ac:dyDescent="0.15"/>
  <cols>
    <col min="1" max="1" width="11.21875" style="118" customWidth="1"/>
    <col min="2" max="5" width="18.77734375" style="118" customWidth="1"/>
    <col min="6" max="16384" width="8.77734375" style="118"/>
  </cols>
  <sheetData>
    <row r="1" spans="1:5" s="1" customFormat="1" ht="15" customHeight="1" x14ac:dyDescent="0.2">
      <c r="A1" s="229" t="s">
        <v>354</v>
      </c>
    </row>
    <row r="2" spans="1:5" s="1" customFormat="1" ht="15" customHeight="1" x14ac:dyDescent="0.2"/>
    <row r="3" spans="1:5" s="1" customFormat="1" ht="15" customHeight="1" x14ac:dyDescent="0.2">
      <c r="A3" s="37" t="s">
        <v>271</v>
      </c>
    </row>
    <row r="4" spans="1:5" s="1" customFormat="1" ht="15" customHeight="1" x14ac:dyDescent="0.15">
      <c r="A4" s="90" t="s">
        <v>272</v>
      </c>
      <c r="E4" s="38" t="s">
        <v>136</v>
      </c>
    </row>
    <row r="5" spans="1:5" s="1" customFormat="1" ht="15" customHeight="1" x14ac:dyDescent="0.2">
      <c r="A5" s="67" t="s">
        <v>273</v>
      </c>
      <c r="B5" s="67" t="s">
        <v>274</v>
      </c>
      <c r="C5" s="67" t="s">
        <v>275</v>
      </c>
      <c r="D5" s="67" t="s">
        <v>276</v>
      </c>
      <c r="E5" s="173" t="s">
        <v>277</v>
      </c>
    </row>
    <row r="6" spans="1:5" s="1" customFormat="1" ht="15" customHeight="1" x14ac:dyDescent="0.2">
      <c r="A6" s="174" t="s">
        <v>68</v>
      </c>
      <c r="B6" s="175">
        <v>5037</v>
      </c>
      <c r="C6" s="98">
        <v>895</v>
      </c>
      <c r="D6" s="98">
        <v>1413</v>
      </c>
      <c r="E6" s="98">
        <v>1</v>
      </c>
    </row>
    <row r="7" spans="1:5" s="1" customFormat="1" ht="15" customHeight="1" x14ac:dyDescent="0.2">
      <c r="A7" s="46" t="s">
        <v>60</v>
      </c>
      <c r="B7" s="175">
        <v>4715</v>
      </c>
      <c r="C7" s="98">
        <v>683</v>
      </c>
      <c r="D7" s="98">
        <v>470</v>
      </c>
      <c r="E7" s="98">
        <v>0</v>
      </c>
    </row>
    <row r="8" spans="1:5" s="1" customFormat="1" ht="15" customHeight="1" x14ac:dyDescent="0.2">
      <c r="A8" s="47" t="s">
        <v>61</v>
      </c>
      <c r="B8" s="176">
        <v>5006</v>
      </c>
      <c r="C8" s="177">
        <v>589</v>
      </c>
      <c r="D8" s="177">
        <v>450</v>
      </c>
      <c r="E8" s="177">
        <v>4</v>
      </c>
    </row>
    <row r="9" spans="1:5" s="1" customFormat="1" ht="15" customHeight="1" x14ac:dyDescent="0.2">
      <c r="D9" s="178"/>
      <c r="E9" s="66" t="s">
        <v>278</v>
      </c>
    </row>
  </sheetData>
  <phoneticPr fontId="2"/>
  <hyperlinks>
    <hyperlink ref="A1" location="目次!A1" display="目次へもどる" xr:uid="{199EAE28-AD44-4CEC-9A42-C705FE10B3E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3CB7-CBFD-407F-9057-252116EAF063}">
  <sheetPr codeName="Sheet3"/>
  <dimension ref="A1:D9"/>
  <sheetViews>
    <sheetView zoomScale="110" zoomScaleNormal="110" workbookViewId="0"/>
  </sheetViews>
  <sheetFormatPr defaultColWidth="8.77734375" defaultRowHeight="15" customHeight="1" x14ac:dyDescent="0.15"/>
  <cols>
    <col min="1" max="1" width="11.21875" style="182" customWidth="1"/>
    <col min="2" max="4" width="25" style="182" customWidth="1"/>
    <col min="5" max="16384" width="8.77734375" style="182"/>
  </cols>
  <sheetData>
    <row r="1" spans="1:4" s="1" customFormat="1" ht="15" customHeight="1" x14ac:dyDescent="0.2">
      <c r="A1" s="229" t="s">
        <v>354</v>
      </c>
    </row>
    <row r="2" spans="1:4" s="1" customFormat="1" ht="15" customHeight="1" x14ac:dyDescent="0.2"/>
    <row r="3" spans="1:4" s="2" customFormat="1" ht="15" customHeight="1" x14ac:dyDescent="0.2">
      <c r="A3" s="116" t="s">
        <v>279</v>
      </c>
    </row>
    <row r="4" spans="1:4" s="2" customFormat="1" ht="15" customHeight="1" x14ac:dyDescent="0.15">
      <c r="A4" s="90" t="s">
        <v>272</v>
      </c>
      <c r="D4" s="38" t="s">
        <v>280</v>
      </c>
    </row>
    <row r="5" spans="1:4" s="2" customFormat="1" ht="15" customHeight="1" x14ac:dyDescent="0.2">
      <c r="A5" s="39" t="s">
        <v>281</v>
      </c>
      <c r="B5" s="41" t="s">
        <v>282</v>
      </c>
      <c r="C5" s="104" t="s">
        <v>283</v>
      </c>
      <c r="D5" s="41" t="s">
        <v>284</v>
      </c>
    </row>
    <row r="6" spans="1:4" s="2" customFormat="1" ht="15" customHeight="1" x14ac:dyDescent="0.2">
      <c r="A6" s="174" t="s">
        <v>68</v>
      </c>
      <c r="B6" s="175">
        <v>1364</v>
      </c>
      <c r="C6" s="98">
        <v>178</v>
      </c>
      <c r="D6" s="98">
        <v>6</v>
      </c>
    </row>
    <row r="7" spans="1:4" s="2" customFormat="1" ht="15" customHeight="1" x14ac:dyDescent="0.2">
      <c r="A7" s="46" t="s">
        <v>60</v>
      </c>
      <c r="B7" s="175">
        <v>1135</v>
      </c>
      <c r="C7" s="98">
        <v>180</v>
      </c>
      <c r="D7" s="98">
        <v>17</v>
      </c>
    </row>
    <row r="8" spans="1:4" s="2" customFormat="1" ht="15" customHeight="1" x14ac:dyDescent="0.2">
      <c r="A8" s="46" t="s">
        <v>61</v>
      </c>
      <c r="B8" s="175">
        <v>1590</v>
      </c>
      <c r="C8" s="98">
        <v>221</v>
      </c>
      <c r="D8" s="98">
        <v>10</v>
      </c>
    </row>
    <row r="9" spans="1:4" s="2" customFormat="1" ht="15" customHeight="1" x14ac:dyDescent="0.2">
      <c r="A9" s="51"/>
      <c r="B9" s="179"/>
      <c r="C9" s="180"/>
      <c r="D9" s="181" t="s">
        <v>278</v>
      </c>
    </row>
  </sheetData>
  <phoneticPr fontId="2"/>
  <hyperlinks>
    <hyperlink ref="A1" location="目次!A1" display="目次へもどる" xr:uid="{2A5B1B03-AA38-4BC3-AEBB-ECF97358B3A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7D0E-3BC7-45DD-935E-D7451BF07542}">
  <sheetPr codeName="Sheet4"/>
  <dimension ref="A1:J14"/>
  <sheetViews>
    <sheetView zoomScale="110" zoomScaleNormal="110" workbookViewId="0"/>
  </sheetViews>
  <sheetFormatPr defaultColWidth="8.77734375" defaultRowHeight="15" customHeight="1" x14ac:dyDescent="0.15"/>
  <cols>
    <col min="1" max="1" width="11.21875" style="118" customWidth="1"/>
    <col min="2" max="3" width="8.21875" style="118" customWidth="1"/>
    <col min="4" max="4" width="8.6640625" style="118" customWidth="1"/>
    <col min="5" max="7" width="8.21875" style="118" customWidth="1"/>
    <col min="8" max="8" width="8.6640625" style="118" customWidth="1"/>
    <col min="9" max="10" width="8.21875" style="118" customWidth="1"/>
    <col min="11" max="16384" width="8.77734375" style="118"/>
  </cols>
  <sheetData>
    <row r="1" spans="1:10" s="1" customFormat="1" ht="15" customHeight="1" x14ac:dyDescent="0.2">
      <c r="A1" s="229" t="s">
        <v>354</v>
      </c>
    </row>
    <row r="2" spans="1:10" s="1" customFormat="1" ht="15" customHeight="1" x14ac:dyDescent="0.2"/>
    <row r="3" spans="1:10" ht="15" customHeight="1" x14ac:dyDescent="0.15">
      <c r="A3" s="37" t="s">
        <v>285</v>
      </c>
    </row>
    <row r="4" spans="1:10" ht="15" customHeight="1" x14ac:dyDescent="0.15">
      <c r="A4" s="183" t="s">
        <v>286</v>
      </c>
      <c r="B4" s="184"/>
      <c r="C4" s="184"/>
      <c r="D4" s="184"/>
      <c r="E4" s="184"/>
      <c r="F4" s="184"/>
      <c r="G4" s="184"/>
      <c r="H4" s="184"/>
      <c r="I4" s="184"/>
      <c r="J4" s="185" t="s">
        <v>287</v>
      </c>
    </row>
    <row r="5" spans="1:10" ht="15" customHeight="1" x14ac:dyDescent="0.15">
      <c r="A5" s="232" t="s">
        <v>288</v>
      </c>
      <c r="B5" s="234" t="s">
        <v>289</v>
      </c>
      <c r="C5" s="235"/>
      <c r="D5" s="236"/>
      <c r="E5" s="234" t="s">
        <v>290</v>
      </c>
      <c r="F5" s="235"/>
      <c r="G5" s="235"/>
      <c r="H5" s="236"/>
      <c r="I5" s="237" t="s">
        <v>291</v>
      </c>
      <c r="J5" s="239" t="s">
        <v>292</v>
      </c>
    </row>
    <row r="6" spans="1:10" ht="15" customHeight="1" x14ac:dyDescent="0.15">
      <c r="A6" s="233"/>
      <c r="B6" s="104" t="s">
        <v>293</v>
      </c>
      <c r="C6" s="104" t="s">
        <v>294</v>
      </c>
      <c r="D6" s="186" t="s">
        <v>295</v>
      </c>
      <c r="E6" s="104" t="s">
        <v>296</v>
      </c>
      <c r="F6" s="104" t="s">
        <v>297</v>
      </c>
      <c r="G6" s="104" t="s">
        <v>294</v>
      </c>
      <c r="H6" s="186" t="s">
        <v>295</v>
      </c>
      <c r="I6" s="238"/>
      <c r="J6" s="240"/>
    </row>
    <row r="7" spans="1:10" ht="15" customHeight="1" x14ac:dyDescent="0.15">
      <c r="A7" s="46" t="s">
        <v>298</v>
      </c>
      <c r="B7" s="44">
        <v>62470</v>
      </c>
      <c r="C7" s="45">
        <v>23343</v>
      </c>
      <c r="D7" s="45">
        <v>85813</v>
      </c>
      <c r="E7" s="45">
        <v>2245</v>
      </c>
      <c r="F7" s="45">
        <v>1229</v>
      </c>
      <c r="G7" s="45">
        <v>170</v>
      </c>
      <c r="H7" s="45">
        <v>3644</v>
      </c>
      <c r="I7" s="45">
        <v>8695</v>
      </c>
      <c r="J7" s="187">
        <v>98152</v>
      </c>
    </row>
    <row r="8" spans="1:10" ht="15" customHeight="1" x14ac:dyDescent="0.15">
      <c r="A8" s="46" t="s">
        <v>60</v>
      </c>
      <c r="B8" s="44">
        <v>60604.59</v>
      </c>
      <c r="C8" s="45">
        <v>23440.35</v>
      </c>
      <c r="D8" s="45">
        <v>84044.94</v>
      </c>
      <c r="E8" s="45">
        <v>1824.11</v>
      </c>
      <c r="F8" s="45">
        <v>1355.37</v>
      </c>
      <c r="G8" s="45">
        <v>168.68</v>
      </c>
      <c r="H8" s="45">
        <v>3348.1599999999994</v>
      </c>
      <c r="I8" s="45">
        <v>8461.69</v>
      </c>
      <c r="J8" s="187">
        <v>95854.790000000008</v>
      </c>
    </row>
    <row r="9" spans="1:10" ht="15" customHeight="1" x14ac:dyDescent="0.15">
      <c r="A9" s="46" t="s">
        <v>61</v>
      </c>
      <c r="B9" s="44">
        <v>57713</v>
      </c>
      <c r="C9" s="45">
        <v>22852</v>
      </c>
      <c r="D9" s="45">
        <f>SUM(B9:C9)</f>
        <v>80565</v>
      </c>
      <c r="E9" s="45">
        <v>1677</v>
      </c>
      <c r="F9" s="45">
        <v>1265</v>
      </c>
      <c r="G9" s="45">
        <v>168</v>
      </c>
      <c r="H9" s="45">
        <f>SUM(E9:G9)</f>
        <v>3110</v>
      </c>
      <c r="I9" s="45">
        <v>8054</v>
      </c>
      <c r="J9" s="187">
        <f>SUM(D9,H9,I9)</f>
        <v>91729</v>
      </c>
    </row>
    <row r="10" spans="1:10" ht="15" customHeight="1" x14ac:dyDescent="0.15">
      <c r="A10" s="51" t="s">
        <v>299</v>
      </c>
      <c r="B10" s="133"/>
      <c r="C10" s="133"/>
      <c r="D10" s="133"/>
      <c r="E10" s="133"/>
      <c r="F10" s="133"/>
      <c r="G10" s="133"/>
      <c r="H10" s="133"/>
      <c r="I10" s="133"/>
      <c r="J10" s="188" t="s">
        <v>300</v>
      </c>
    </row>
    <row r="12" spans="1:10" ht="15" customHeight="1" x14ac:dyDescent="0.15">
      <c r="B12" s="189"/>
      <c r="C12" s="189"/>
      <c r="D12" s="189"/>
      <c r="E12" s="189"/>
      <c r="F12" s="189"/>
      <c r="G12" s="189"/>
      <c r="H12" s="189"/>
      <c r="I12" s="189"/>
      <c r="J12" s="189"/>
    </row>
    <row r="13" spans="1:10" ht="15" customHeight="1" x14ac:dyDescent="0.15"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5" customHeight="1" x14ac:dyDescent="0.15">
      <c r="B14" s="190"/>
      <c r="C14" s="190"/>
      <c r="D14" s="190"/>
      <c r="E14" s="190"/>
      <c r="F14" s="190"/>
      <c r="G14" s="190"/>
      <c r="H14" s="190"/>
      <c r="I14" s="190"/>
      <c r="J14" s="190"/>
    </row>
  </sheetData>
  <mergeCells count="5">
    <mergeCell ref="A5:A6"/>
    <mergeCell ref="B5:D5"/>
    <mergeCell ref="E5:H5"/>
    <mergeCell ref="I5:I6"/>
    <mergeCell ref="J5:J6"/>
  </mergeCells>
  <phoneticPr fontId="2"/>
  <hyperlinks>
    <hyperlink ref="A1" location="目次!A1" display="目次へもどる" xr:uid="{D59EC67F-1769-4A3C-AF22-7ABDEEDAC41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EDE4-8B0B-46B7-A3BC-A63CACF7F3D2}">
  <sheetPr codeName="Sheet5"/>
  <dimension ref="A1:D8"/>
  <sheetViews>
    <sheetView zoomScale="110" zoomScaleNormal="110" workbookViewId="0"/>
  </sheetViews>
  <sheetFormatPr defaultColWidth="8.88671875" defaultRowHeight="15" customHeight="1" x14ac:dyDescent="0.15"/>
  <cols>
    <col min="1" max="1" width="11.21875" style="118" customWidth="1"/>
    <col min="2" max="4" width="25" style="118" customWidth="1"/>
    <col min="5" max="16384" width="8.88671875" style="118"/>
  </cols>
  <sheetData>
    <row r="1" spans="1:4" s="1" customFormat="1" ht="15" customHeight="1" x14ac:dyDescent="0.2">
      <c r="A1" s="229" t="s">
        <v>354</v>
      </c>
    </row>
    <row r="2" spans="1:4" s="1" customFormat="1" ht="15" customHeight="1" x14ac:dyDescent="0.2"/>
    <row r="3" spans="1:4" ht="15" customHeight="1" x14ac:dyDescent="0.15">
      <c r="A3" s="183" t="s">
        <v>301</v>
      </c>
      <c r="B3" s="184"/>
      <c r="C3" s="184"/>
      <c r="D3" s="185" t="s">
        <v>287</v>
      </c>
    </row>
    <row r="4" spans="1:4" ht="15" customHeight="1" x14ac:dyDescent="0.15">
      <c r="A4" s="126" t="s">
        <v>105</v>
      </c>
      <c r="B4" s="104" t="s">
        <v>302</v>
      </c>
      <c r="C4" s="104" t="s">
        <v>303</v>
      </c>
      <c r="D4" s="41" t="s">
        <v>304</v>
      </c>
    </row>
    <row r="5" spans="1:4" ht="15" customHeight="1" x14ac:dyDescent="0.15">
      <c r="A5" s="46" t="s">
        <v>68</v>
      </c>
      <c r="B5" s="45">
        <v>87593</v>
      </c>
      <c r="C5" s="45">
        <v>8304</v>
      </c>
      <c r="D5" s="45">
        <v>12042</v>
      </c>
    </row>
    <row r="6" spans="1:4" ht="15" customHeight="1" x14ac:dyDescent="0.15">
      <c r="A6" s="46" t="s">
        <v>60</v>
      </c>
      <c r="B6" s="45">
        <v>85711.34</v>
      </c>
      <c r="C6" s="45">
        <v>7686.6</v>
      </c>
      <c r="D6" s="45">
        <v>11683.14</v>
      </c>
    </row>
    <row r="7" spans="1:4" ht="15" customHeight="1" x14ac:dyDescent="0.15">
      <c r="A7" s="46" t="s">
        <v>61</v>
      </c>
      <c r="B7" s="45">
        <v>82067</v>
      </c>
      <c r="C7" s="45">
        <v>7574</v>
      </c>
      <c r="D7" s="45">
        <v>11994</v>
      </c>
    </row>
    <row r="8" spans="1:4" ht="15" customHeight="1" x14ac:dyDescent="0.15">
      <c r="A8" s="191" t="s">
        <v>305</v>
      </c>
      <c r="B8" s="133"/>
      <c r="C8" s="133"/>
      <c r="D8" s="52" t="s">
        <v>300</v>
      </c>
    </row>
  </sheetData>
  <phoneticPr fontId="2"/>
  <hyperlinks>
    <hyperlink ref="A1" location="目次!A1" display="目次へもどる" xr:uid="{A76890C1-98F0-450E-B54A-6DD4D6DA813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6:A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0BC7-A23B-456A-916E-3AE6A1B41B59}">
  <sheetPr codeName="Sheet6"/>
  <dimension ref="A1:M11"/>
  <sheetViews>
    <sheetView zoomScale="110" zoomScaleNormal="110" workbookViewId="0"/>
  </sheetViews>
  <sheetFormatPr defaultColWidth="8.88671875" defaultRowHeight="15" customHeight="1" x14ac:dyDescent="0.15"/>
  <cols>
    <col min="1" max="1" width="8.109375" style="118" customWidth="1"/>
    <col min="2" max="2" width="7.109375" style="118" customWidth="1"/>
    <col min="3" max="3" width="6.21875" style="118" customWidth="1"/>
    <col min="4" max="4" width="6.33203125" style="118" customWidth="1"/>
    <col min="5" max="5" width="6.77734375" style="118" customWidth="1"/>
    <col min="6" max="6" width="6" style="118" customWidth="1"/>
    <col min="7" max="7" width="6.44140625" style="118" customWidth="1"/>
    <col min="8" max="8" width="6.88671875" style="118" customWidth="1"/>
    <col min="9" max="10" width="6.21875" style="118" customWidth="1"/>
    <col min="11" max="11" width="7.33203125" style="118" customWidth="1"/>
    <col min="12" max="12" width="6.109375" style="118" customWidth="1"/>
    <col min="13" max="13" width="6.21875" style="118" customWidth="1"/>
    <col min="14" max="16384" width="8.88671875" style="118"/>
  </cols>
  <sheetData>
    <row r="1" spans="1:13" s="1" customFormat="1" ht="15" customHeight="1" x14ac:dyDescent="0.2">
      <c r="A1" s="229" t="s">
        <v>354</v>
      </c>
    </row>
    <row r="2" spans="1:13" s="1" customFormat="1" ht="15" customHeight="1" x14ac:dyDescent="0.2"/>
    <row r="3" spans="1:13" ht="15" customHeight="1" x14ac:dyDescent="0.15">
      <c r="A3" s="37" t="s">
        <v>306</v>
      </c>
    </row>
    <row r="4" spans="1:13" ht="15" customHeight="1" x14ac:dyDescent="0.1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</row>
    <row r="5" spans="1:13" s="1" customFormat="1" ht="15" customHeight="1" x14ac:dyDescent="0.2">
      <c r="A5" s="192"/>
      <c r="B5" s="234" t="s">
        <v>289</v>
      </c>
      <c r="C5" s="235"/>
      <c r="D5" s="236"/>
      <c r="E5" s="234" t="s">
        <v>307</v>
      </c>
      <c r="F5" s="235"/>
      <c r="G5" s="236"/>
      <c r="H5" s="234" t="s">
        <v>308</v>
      </c>
      <c r="I5" s="235"/>
      <c r="J5" s="236"/>
      <c r="K5" s="241" t="s">
        <v>309</v>
      </c>
      <c r="L5" s="242"/>
      <c r="M5" s="242"/>
    </row>
    <row r="6" spans="1:13" ht="30" customHeight="1" x14ac:dyDescent="0.15">
      <c r="A6" s="193" t="s">
        <v>310</v>
      </c>
      <c r="B6" s="194" t="s">
        <v>311</v>
      </c>
      <c r="C6" s="195" t="s">
        <v>312</v>
      </c>
      <c r="D6" s="124" t="s">
        <v>313</v>
      </c>
      <c r="E6" s="194" t="s">
        <v>311</v>
      </c>
      <c r="F6" s="195" t="s">
        <v>312</v>
      </c>
      <c r="G6" s="124" t="s">
        <v>313</v>
      </c>
      <c r="H6" s="194" t="s">
        <v>311</v>
      </c>
      <c r="I6" s="195" t="s">
        <v>312</v>
      </c>
      <c r="J6" s="196" t="s">
        <v>313</v>
      </c>
      <c r="K6" s="197" t="s">
        <v>311</v>
      </c>
      <c r="L6" s="198" t="s">
        <v>312</v>
      </c>
      <c r="M6" s="198" t="s">
        <v>313</v>
      </c>
    </row>
    <row r="7" spans="1:13" ht="15" customHeight="1" x14ac:dyDescent="0.15">
      <c r="A7" s="199"/>
      <c r="B7" s="200" t="s">
        <v>126</v>
      </c>
      <c r="C7" s="200" t="s">
        <v>126</v>
      </c>
      <c r="D7" s="201" t="s">
        <v>314</v>
      </c>
      <c r="E7" s="200" t="s">
        <v>126</v>
      </c>
      <c r="F7" s="200" t="s">
        <v>126</v>
      </c>
      <c r="G7" s="201" t="s">
        <v>314</v>
      </c>
      <c r="H7" s="200" t="s">
        <v>126</v>
      </c>
      <c r="I7" s="200" t="s">
        <v>126</v>
      </c>
      <c r="J7" s="202" t="s">
        <v>314</v>
      </c>
      <c r="K7" s="203" t="s">
        <v>126</v>
      </c>
      <c r="L7" s="203" t="s">
        <v>126</v>
      </c>
      <c r="M7" s="203" t="s">
        <v>314</v>
      </c>
    </row>
    <row r="8" spans="1:13" ht="15" customHeight="1" x14ac:dyDescent="0.15">
      <c r="A8" s="204" t="s">
        <v>315</v>
      </c>
      <c r="B8" s="205">
        <v>62470</v>
      </c>
      <c r="C8" s="45">
        <v>171.15068493150685</v>
      </c>
      <c r="D8" s="45">
        <v>495.41116192197006</v>
      </c>
      <c r="E8" s="45">
        <v>3474</v>
      </c>
      <c r="F8" s="45">
        <v>9.5178082191780824</v>
      </c>
      <c r="G8" s="45">
        <v>27.55015810015886</v>
      </c>
      <c r="H8" s="206">
        <v>8695</v>
      </c>
      <c r="I8" s="45">
        <v>23.82191780821918</v>
      </c>
      <c r="J8" s="45">
        <v>68.954699102153512</v>
      </c>
      <c r="K8" s="207">
        <v>74639</v>
      </c>
      <c r="L8" s="187">
        <v>204.49041095890411</v>
      </c>
      <c r="M8" s="187">
        <v>591.91601912428246</v>
      </c>
    </row>
    <row r="9" spans="1:13" ht="15" customHeight="1" x14ac:dyDescent="0.15">
      <c r="A9" s="208" t="s">
        <v>182</v>
      </c>
      <c r="B9" s="205">
        <v>60605</v>
      </c>
      <c r="C9" s="45">
        <v>166</v>
      </c>
      <c r="D9" s="45">
        <v>482</v>
      </c>
      <c r="E9" s="45">
        <v>3179</v>
      </c>
      <c r="F9" s="45">
        <v>9</v>
      </c>
      <c r="G9" s="45">
        <v>26</v>
      </c>
      <c r="H9" s="206">
        <v>8462</v>
      </c>
      <c r="I9" s="45">
        <v>23</v>
      </c>
      <c r="J9" s="45">
        <v>67</v>
      </c>
      <c r="K9" s="207">
        <f>SUM(B9+E9+H9)</f>
        <v>72246</v>
      </c>
      <c r="L9" s="187">
        <f>SUM(C9+F9+I9)</f>
        <v>198</v>
      </c>
      <c r="M9" s="187">
        <f>SUM(D9+G9+J9)</f>
        <v>575</v>
      </c>
    </row>
    <row r="10" spans="1:13" ht="15" customHeight="1" x14ac:dyDescent="0.15">
      <c r="A10" s="209" t="s">
        <v>183</v>
      </c>
      <c r="B10" s="205">
        <v>57713</v>
      </c>
      <c r="C10" s="45">
        <f>B10/365</f>
        <v>158.11780821917807</v>
      </c>
      <c r="D10" s="45">
        <f>C10*1000000/342681</f>
        <v>461.41399207769933</v>
      </c>
      <c r="E10" s="45">
        <v>2942</v>
      </c>
      <c r="F10" s="45">
        <f>E10/365</f>
        <v>8.0602739726027401</v>
      </c>
      <c r="G10" s="45">
        <f>F10*1000000/342681</f>
        <v>23.521216445039965</v>
      </c>
      <c r="H10" s="206">
        <v>8054</v>
      </c>
      <c r="I10" s="45">
        <f>H10/365</f>
        <v>22.065753424657533</v>
      </c>
      <c r="J10" s="45">
        <f>I10*1000000/342681</f>
        <v>64.391528636421441</v>
      </c>
      <c r="K10" s="207">
        <v>68709</v>
      </c>
      <c r="L10" s="187">
        <f>K10/365</f>
        <v>188.24383561643836</v>
      </c>
      <c r="M10" s="187">
        <f>L10*1000000/342681</f>
        <v>549.32673715916076</v>
      </c>
    </row>
    <row r="11" spans="1:13" ht="15" customHeight="1" x14ac:dyDescent="0.15">
      <c r="A11" s="133" t="s">
        <v>316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52" t="s">
        <v>317</v>
      </c>
    </row>
  </sheetData>
  <mergeCells count="4">
    <mergeCell ref="B5:D5"/>
    <mergeCell ref="E5:G5"/>
    <mergeCell ref="H5:J5"/>
    <mergeCell ref="K5:M5"/>
  </mergeCells>
  <phoneticPr fontId="2"/>
  <hyperlinks>
    <hyperlink ref="A1" location="目次!A1" display="目次へもどる" xr:uid="{F30D429F-23EF-4822-B603-F34E34DFA1A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9:A1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FFC2-B452-432C-9C7C-019B66FE96FE}">
  <sheetPr codeName="Sheet7"/>
  <dimension ref="A1:H12"/>
  <sheetViews>
    <sheetView zoomScale="110" zoomScaleNormal="110" workbookViewId="0"/>
  </sheetViews>
  <sheetFormatPr defaultColWidth="10.88671875" defaultRowHeight="15" customHeight="1" x14ac:dyDescent="0.2"/>
  <cols>
    <col min="1" max="2" width="11.21875" style="2" customWidth="1"/>
    <col min="3" max="8" width="10.6640625" style="2" customWidth="1"/>
    <col min="9" max="16384" width="10.88671875" style="2"/>
  </cols>
  <sheetData>
    <row r="1" spans="1:8" s="1" customFormat="1" ht="15" customHeight="1" x14ac:dyDescent="0.2">
      <c r="A1" s="229" t="s">
        <v>354</v>
      </c>
    </row>
    <row r="2" spans="1:8" s="1" customFormat="1" ht="15" customHeight="1" x14ac:dyDescent="0.2"/>
    <row r="3" spans="1:8" ht="15" customHeight="1" x14ac:dyDescent="0.2">
      <c r="A3" s="116" t="s">
        <v>318</v>
      </c>
    </row>
    <row r="4" spans="1:8" ht="15" customHeight="1" x14ac:dyDescent="0.15">
      <c r="H4" s="38" t="s">
        <v>319</v>
      </c>
    </row>
    <row r="5" spans="1:8" ht="15" customHeight="1" x14ac:dyDescent="0.2">
      <c r="A5" s="243" t="s">
        <v>105</v>
      </c>
      <c r="B5" s="245" t="s">
        <v>320</v>
      </c>
      <c r="C5" s="234" t="s">
        <v>321</v>
      </c>
      <c r="D5" s="235"/>
      <c r="E5" s="235"/>
      <c r="F5" s="234" t="s">
        <v>322</v>
      </c>
      <c r="G5" s="235"/>
      <c r="H5" s="235"/>
    </row>
    <row r="6" spans="1:8" ht="15" customHeight="1" x14ac:dyDescent="0.2">
      <c r="A6" s="244"/>
      <c r="B6" s="246"/>
      <c r="C6" s="104" t="s">
        <v>323</v>
      </c>
      <c r="D6" s="104" t="s">
        <v>324</v>
      </c>
      <c r="E6" s="210" t="s">
        <v>325</v>
      </c>
      <c r="F6" s="104" t="s">
        <v>323</v>
      </c>
      <c r="G6" s="104" t="s">
        <v>324</v>
      </c>
      <c r="H6" s="211" t="s">
        <v>325</v>
      </c>
    </row>
    <row r="7" spans="1:8" ht="15" customHeight="1" x14ac:dyDescent="0.2">
      <c r="A7" s="212" t="s">
        <v>326</v>
      </c>
      <c r="B7" s="175">
        <v>295</v>
      </c>
      <c r="C7" s="98">
        <v>4710</v>
      </c>
      <c r="D7" s="98">
        <v>23213</v>
      </c>
      <c r="E7" s="213">
        <v>27923</v>
      </c>
      <c r="F7" s="98">
        <v>15.966101694915254</v>
      </c>
      <c r="G7" s="98">
        <v>78.688135593220338</v>
      </c>
      <c r="H7" s="213">
        <v>94.65423728813559</v>
      </c>
    </row>
    <row r="8" spans="1:8" ht="15" customHeight="1" x14ac:dyDescent="0.2">
      <c r="A8" s="73" t="s">
        <v>60</v>
      </c>
      <c r="B8" s="175">
        <v>295</v>
      </c>
      <c r="C8" s="98">
        <v>4015.91</v>
      </c>
      <c r="D8" s="98">
        <v>24812.9</v>
      </c>
      <c r="E8" s="213">
        <v>28828.81</v>
      </c>
      <c r="F8" s="98">
        <v>13.613254237288135</v>
      </c>
      <c r="G8" s="98">
        <v>84.111525423728821</v>
      </c>
      <c r="H8" s="213">
        <v>97.724779661016953</v>
      </c>
    </row>
    <row r="9" spans="1:8" ht="15" customHeight="1" x14ac:dyDescent="0.2">
      <c r="A9" s="214" t="s">
        <v>117</v>
      </c>
      <c r="B9" s="176">
        <v>295</v>
      </c>
      <c r="C9" s="177">
        <v>4120</v>
      </c>
      <c r="D9" s="177">
        <v>23646</v>
      </c>
      <c r="E9" s="215">
        <f>SUM(C9:D9)</f>
        <v>27766</v>
      </c>
      <c r="F9" s="177">
        <f>C9/B9</f>
        <v>13.966101694915254</v>
      </c>
      <c r="G9" s="177">
        <f>D9/B9</f>
        <v>80.155932203389824</v>
      </c>
      <c r="H9" s="215">
        <f>SUM(F9:G9)</f>
        <v>94.122033898305077</v>
      </c>
    </row>
    <row r="10" spans="1:8" ht="15" customHeight="1" x14ac:dyDescent="0.2">
      <c r="H10" s="50" t="s">
        <v>317</v>
      </c>
    </row>
    <row r="11" spans="1:8" ht="15" customHeight="1" x14ac:dyDescent="0.2">
      <c r="C11" s="216"/>
      <c r="D11" s="216"/>
      <c r="E11" s="216"/>
    </row>
    <row r="12" spans="1:8" ht="15" customHeight="1" x14ac:dyDescent="0.2">
      <c r="C12" s="217"/>
      <c r="D12" s="217"/>
      <c r="E12" s="217"/>
    </row>
  </sheetData>
  <mergeCells count="4">
    <mergeCell ref="A5:A6"/>
    <mergeCell ref="B5:B6"/>
    <mergeCell ref="C5:E5"/>
    <mergeCell ref="F5:H5"/>
  </mergeCells>
  <phoneticPr fontId="2"/>
  <hyperlinks>
    <hyperlink ref="A1" location="目次!A1" display="目次へもどる" xr:uid="{59A22356-68BD-47A0-8D67-87BF7CE9303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  <ignoredError sqref="E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8C07-9E17-45BB-ADA8-31CABFC92164}">
  <sheetPr codeName="Sheet8"/>
  <dimension ref="A1:C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3" width="37.44140625" style="2" customWidth="1"/>
    <col min="4" max="16384" width="8.77734375" style="2"/>
  </cols>
  <sheetData>
    <row r="1" spans="1:3" s="1" customFormat="1" ht="15" customHeight="1" x14ac:dyDescent="0.2">
      <c r="A1" s="229" t="s">
        <v>354</v>
      </c>
    </row>
    <row r="2" spans="1:3" s="1" customFormat="1" ht="15" customHeight="1" x14ac:dyDescent="0.2"/>
    <row r="3" spans="1:3" s="1" customFormat="1" ht="15" customHeight="1" x14ac:dyDescent="0.2">
      <c r="A3" s="37" t="s">
        <v>327</v>
      </c>
    </row>
    <row r="4" spans="1:3" s="1" customFormat="1" ht="15" customHeight="1" x14ac:dyDescent="0.15">
      <c r="A4" s="1" t="s">
        <v>328</v>
      </c>
      <c r="C4" s="38" t="s">
        <v>329</v>
      </c>
    </row>
    <row r="5" spans="1:3" ht="15" customHeight="1" x14ac:dyDescent="0.2">
      <c r="A5" s="67" t="s">
        <v>330</v>
      </c>
      <c r="B5" s="39" t="s">
        <v>331</v>
      </c>
      <c r="C5" s="41" t="s">
        <v>332</v>
      </c>
    </row>
    <row r="6" spans="1:3" ht="15" customHeight="1" x14ac:dyDescent="0.2">
      <c r="A6" s="218" t="s">
        <v>333</v>
      </c>
      <c r="B6" s="44">
        <v>1954</v>
      </c>
      <c r="C6" s="45">
        <v>1223</v>
      </c>
    </row>
    <row r="7" spans="1:3" ht="15" customHeight="1" x14ac:dyDescent="0.2">
      <c r="A7" s="219" t="s">
        <v>61</v>
      </c>
      <c r="B7" s="44">
        <v>1781</v>
      </c>
      <c r="C7" s="45">
        <v>1123</v>
      </c>
    </row>
    <row r="8" spans="1:3" ht="15" customHeight="1" x14ac:dyDescent="0.2">
      <c r="A8" s="219" t="s">
        <v>334</v>
      </c>
      <c r="B8" s="44">
        <v>1681</v>
      </c>
      <c r="C8" s="45">
        <v>1058</v>
      </c>
    </row>
    <row r="9" spans="1:3" s="1" customFormat="1" ht="15" customHeight="1" x14ac:dyDescent="0.2">
      <c r="A9" s="51"/>
      <c r="B9" s="51"/>
      <c r="C9" s="52" t="s">
        <v>317</v>
      </c>
    </row>
  </sheetData>
  <phoneticPr fontId="2"/>
  <hyperlinks>
    <hyperlink ref="A1" location="目次!A1" display="目次へもどる" xr:uid="{53352A02-3125-4281-9423-78E7EB88279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9-1</vt:lpstr>
      <vt:lpstr>9-2</vt:lpstr>
      <vt:lpstr>9-3</vt:lpstr>
      <vt:lpstr>9-4(1)</vt:lpstr>
      <vt:lpstr>9-4(2)</vt:lpstr>
      <vt:lpstr>9-5</vt:lpstr>
      <vt:lpstr>9-6</vt:lpstr>
      <vt:lpstr>9-7</vt:lpstr>
      <vt:lpstr>9-8</vt:lpstr>
      <vt:lpstr>9-9</vt:lpstr>
      <vt:lpstr>9-10</vt:lpstr>
      <vt:lpstr>9-11</vt:lpstr>
      <vt:lpstr>9-12</vt:lpstr>
      <vt:lpstr>9-13</vt:lpstr>
      <vt:lpstr>9-14</vt:lpstr>
      <vt:lpstr>9-15</vt:lpstr>
      <vt:lpstr>9-16</vt:lpstr>
      <vt:lpstr>9-17</vt:lpstr>
      <vt:lpstr>9-18</vt:lpstr>
      <vt:lpstr>9-19</vt:lpstr>
      <vt:lpstr>9-20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2025-04-14T06:06:37Z</dcterms:modified>
</cp:coreProperties>
</file>