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8_{69001165-83BE-47CB-AE32-A80901BA4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28" r:id="rId1"/>
    <sheet name="10-1" sheetId="581" r:id="rId2"/>
    <sheet name="10-2" sheetId="582" r:id="rId3"/>
    <sheet name="10-3" sheetId="583" r:id="rId4"/>
    <sheet name="10-4" sheetId="584" r:id="rId5"/>
    <sheet name="10-5" sheetId="585" r:id="rId6"/>
    <sheet name="10-6" sheetId="586" r:id="rId7"/>
    <sheet name="10-7" sheetId="587" r:id="rId8"/>
    <sheet name="10-8" sheetId="588" r:id="rId9"/>
    <sheet name="10-9" sheetId="589" r:id="rId10"/>
    <sheet name="10-10" sheetId="590" r:id="rId11"/>
    <sheet name="10-11" sheetId="591" r:id="rId12"/>
    <sheet name="10-12" sheetId="592" r:id="rId13"/>
    <sheet name="10-13" sheetId="593" r:id="rId14"/>
    <sheet name="10-14" sheetId="594" r:id="rId15"/>
    <sheet name="10-15" sheetId="595" r:id="rId16"/>
    <sheet name="10-16" sheetId="596" r:id="rId17"/>
    <sheet name="10-17" sheetId="597" r:id="rId18"/>
    <sheet name="10-18" sheetId="598" r:id="rId19"/>
    <sheet name="10-19(1)" sheetId="599" r:id="rId20"/>
    <sheet name="10-19(2)" sheetId="600" r:id="rId21"/>
    <sheet name="10-20" sheetId="601" r:id="rId22"/>
    <sheet name="10-21" sheetId="602" r:id="rId23"/>
    <sheet name="10-22" sheetId="603" r:id="rId24"/>
    <sheet name="10-23" sheetId="604" r:id="rId25"/>
    <sheet name="10-24" sheetId="605" r:id="rId26"/>
    <sheet name="10-25" sheetId="606" r:id="rId27"/>
    <sheet name="10-26" sheetId="607" r:id="rId28"/>
    <sheet name="10-27" sheetId="608" r:id="rId29"/>
    <sheet name="10-28" sheetId="609" r:id="rId30"/>
    <sheet name="10-29" sheetId="610" r:id="rId31"/>
    <sheet name="10-30" sheetId="611" r:id="rId32"/>
    <sheet name="10-31" sheetId="612" r:id="rId33"/>
    <sheet name="10-32(1)" sheetId="613" r:id="rId34"/>
    <sheet name="10-32(2)" sheetId="614" r:id="rId35"/>
    <sheet name="10-32(3)" sheetId="615" r:id="rId36"/>
    <sheet name="10-32(4)" sheetId="616" r:id="rId37"/>
    <sheet name="10-32(5)" sheetId="617" r:id="rId38"/>
    <sheet name="10-33" sheetId="618" r:id="rId39"/>
    <sheet name="10-34(1)" sheetId="619" r:id="rId40"/>
    <sheet name="10-34(2)" sheetId="620" r:id="rId41"/>
    <sheet name="10-35" sheetId="621" r:id="rId42"/>
    <sheet name="10-36" sheetId="622" r:id="rId43"/>
    <sheet name="10-37(1)" sheetId="623" r:id="rId44"/>
    <sheet name="10-37(2)" sheetId="624" r:id="rId45"/>
    <sheet name="10-37(3)" sheetId="625" r:id="rId46"/>
    <sheet name="10-37(4)" sheetId="626" r:id="rId47"/>
    <sheet name="10-37(5)" sheetId="627" r:id="rId48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27" l="1"/>
  <c r="F14" i="627"/>
  <c r="E14" i="627"/>
  <c r="D14" i="627"/>
  <c r="D7" i="626"/>
  <c r="C7" i="626"/>
  <c r="G12" i="625"/>
  <c r="F12" i="625"/>
  <c r="E12" i="625"/>
  <c r="D12" i="625"/>
  <c r="G13" i="624"/>
  <c r="F13" i="624"/>
  <c r="E13" i="624"/>
  <c r="D13" i="624"/>
  <c r="G15" i="623"/>
  <c r="F15" i="623"/>
  <c r="E15" i="623"/>
  <c r="D15" i="623"/>
  <c r="F21" i="622"/>
  <c r="E21" i="622"/>
  <c r="D21" i="622"/>
  <c r="C21" i="622"/>
  <c r="B21" i="622"/>
  <c r="E14" i="618"/>
  <c r="D14" i="618"/>
  <c r="E13" i="616"/>
  <c r="D13" i="616"/>
  <c r="E13" i="615"/>
  <c r="D13" i="615"/>
  <c r="E13" i="614"/>
  <c r="D13" i="614"/>
  <c r="E16" i="613"/>
  <c r="D16" i="613"/>
  <c r="E6" i="611"/>
  <c r="D6" i="611"/>
  <c r="E7" i="609"/>
  <c r="B7" i="609"/>
  <c r="G7" i="608"/>
  <c r="F7" i="608"/>
  <c r="E7" i="608"/>
  <c r="D7" i="608"/>
  <c r="C7" i="608"/>
  <c r="B7" i="608"/>
  <c r="G7" i="607"/>
  <c r="F7" i="607"/>
  <c r="E7" i="607"/>
  <c r="D7" i="607"/>
  <c r="C7" i="607"/>
  <c r="B7" i="607"/>
  <c r="G7" i="606"/>
  <c r="F7" i="606"/>
  <c r="E7" i="606"/>
  <c r="D7" i="606"/>
  <c r="G7" i="605"/>
  <c r="F7" i="605"/>
  <c r="E7" i="605"/>
  <c r="D7" i="605"/>
  <c r="C7" i="605"/>
  <c r="B7" i="605"/>
  <c r="G7" i="604"/>
  <c r="F7" i="604"/>
  <c r="E7" i="604"/>
  <c r="D7" i="604"/>
  <c r="G7" i="603"/>
  <c r="F7" i="603"/>
  <c r="E7" i="603"/>
  <c r="D7" i="603"/>
  <c r="C7" i="603"/>
  <c r="B7" i="603"/>
  <c r="D12" i="600"/>
  <c r="I7" i="600"/>
  <c r="D7" i="600"/>
  <c r="H36" i="599"/>
  <c r="G36" i="599"/>
  <c r="F36" i="599"/>
  <c r="E36" i="599"/>
  <c r="D36" i="599"/>
  <c r="C36" i="599"/>
  <c r="K16" i="599"/>
  <c r="J16" i="599"/>
  <c r="H16" i="599"/>
  <c r="G16" i="599"/>
  <c r="F16" i="599"/>
  <c r="E16" i="599"/>
  <c r="D16" i="599"/>
  <c r="C16" i="599"/>
  <c r="B16" i="599"/>
  <c r="I15" i="599"/>
  <c r="I14" i="599"/>
  <c r="I13" i="599"/>
  <c r="I12" i="599"/>
  <c r="I11" i="599"/>
  <c r="I10" i="599"/>
  <c r="I9" i="599"/>
  <c r="K8" i="599"/>
  <c r="J8" i="599"/>
  <c r="I8" i="599" s="1"/>
  <c r="H8" i="599"/>
  <c r="G8" i="599"/>
  <c r="F8" i="599"/>
  <c r="E8" i="599"/>
  <c r="D8" i="599"/>
  <c r="C8" i="599"/>
  <c r="B8" i="599"/>
  <c r="J35" i="598"/>
  <c r="I35" i="598"/>
  <c r="H35" i="598"/>
  <c r="G35" i="598"/>
  <c r="F35" i="598"/>
  <c r="D35" i="598"/>
  <c r="C35" i="598"/>
  <c r="E30" i="598"/>
  <c r="E28" i="598"/>
  <c r="E26" i="598"/>
  <c r="E25" i="598"/>
  <c r="E24" i="598"/>
  <c r="E23" i="598"/>
  <c r="E22" i="598"/>
  <c r="E21" i="598"/>
  <c r="E19" i="598"/>
  <c r="E18" i="598"/>
  <c r="E16" i="598"/>
  <c r="E14" i="598"/>
  <c r="E12" i="598"/>
  <c r="E11" i="598"/>
  <c r="E9" i="598"/>
  <c r="E8" i="598"/>
  <c r="E35" i="598" s="1"/>
  <c r="C9" i="597"/>
  <c r="C8" i="597"/>
  <c r="C7" i="597"/>
  <c r="G10" i="596"/>
  <c r="D10" i="596"/>
  <c r="C9" i="595"/>
  <c r="B9" i="595"/>
  <c r="C8" i="595"/>
  <c r="B8" i="595"/>
  <c r="C7" i="595"/>
  <c r="B7" i="595"/>
  <c r="K9" i="594"/>
  <c r="K8" i="594"/>
  <c r="K7" i="594"/>
  <c r="I6" i="593"/>
  <c r="H6" i="593"/>
  <c r="G6" i="593"/>
  <c r="C9" i="591"/>
  <c r="B9" i="591" s="1"/>
  <c r="M9" i="591" s="1"/>
  <c r="D15" i="590"/>
  <c r="C15" i="590"/>
  <c r="B15" i="590"/>
  <c r="D14" i="590"/>
  <c r="C14" i="590"/>
  <c r="B14" i="590"/>
  <c r="D13" i="590"/>
  <c r="C13" i="590"/>
  <c r="B13" i="590"/>
  <c r="D12" i="590"/>
  <c r="C12" i="590"/>
  <c r="B12" i="590"/>
  <c r="D11" i="590"/>
  <c r="C11" i="590"/>
  <c r="B11" i="590"/>
  <c r="D10" i="590"/>
  <c r="C10" i="590"/>
  <c r="B10" i="590"/>
  <c r="D9" i="590"/>
  <c r="C9" i="590"/>
  <c r="B9" i="590"/>
  <c r="D8" i="590"/>
  <c r="C8" i="590"/>
  <c r="B8" i="590"/>
  <c r="D7" i="590"/>
  <c r="C7" i="590"/>
  <c r="B7" i="590"/>
  <c r="I6" i="590"/>
  <c r="H6" i="590"/>
  <c r="G6" i="590"/>
  <c r="J6" i="590" s="1"/>
  <c r="F6" i="590"/>
  <c r="E6" i="590"/>
  <c r="D22" i="588"/>
  <c r="C22" i="588"/>
  <c r="D21" i="588"/>
  <c r="C21" i="588"/>
  <c r="D20" i="588"/>
  <c r="C20" i="588"/>
  <c r="D19" i="588"/>
  <c r="C19" i="588"/>
  <c r="D18" i="588"/>
  <c r="C18" i="588"/>
  <c r="D17" i="588"/>
  <c r="C17" i="588"/>
  <c r="D16" i="588"/>
  <c r="C16" i="588"/>
  <c r="D15" i="588"/>
  <c r="C15" i="588"/>
  <c r="D14" i="588"/>
  <c r="C14" i="588"/>
  <c r="D13" i="588"/>
  <c r="C13" i="588"/>
  <c r="D12" i="588"/>
  <c r="C12" i="588"/>
  <c r="D11" i="588"/>
  <c r="C11" i="588"/>
  <c r="D10" i="588"/>
  <c r="C10" i="588"/>
  <c r="D9" i="588"/>
  <c r="C9" i="588"/>
  <c r="D8" i="588"/>
  <c r="C8" i="588"/>
  <c r="M7" i="588"/>
  <c r="L7" i="588"/>
  <c r="K7" i="588"/>
  <c r="J7" i="588"/>
  <c r="I7" i="588"/>
  <c r="H7" i="588"/>
  <c r="G7" i="588"/>
  <c r="F7" i="588"/>
  <c r="E7" i="588"/>
  <c r="H9" i="587"/>
  <c r="D9" i="587"/>
  <c r="G9" i="587" s="1"/>
  <c r="B9" i="586"/>
  <c r="B7" i="586" s="1"/>
  <c r="B8" i="586"/>
  <c r="K7" i="586"/>
  <c r="J7" i="586"/>
  <c r="I7" i="586"/>
  <c r="H7" i="586"/>
  <c r="G7" i="586"/>
  <c r="F7" i="586"/>
  <c r="E7" i="586"/>
  <c r="D7" i="586"/>
  <c r="C7" i="586"/>
  <c r="D36" i="585"/>
  <c r="C36" i="585"/>
  <c r="D35" i="585"/>
  <c r="C35" i="585"/>
  <c r="D34" i="585"/>
  <c r="C34" i="585"/>
  <c r="D33" i="585"/>
  <c r="C33" i="585"/>
  <c r="D32" i="585"/>
  <c r="C32" i="585"/>
  <c r="D31" i="585"/>
  <c r="C31" i="585"/>
  <c r="D30" i="585"/>
  <c r="C30" i="585"/>
  <c r="D29" i="585"/>
  <c r="C29" i="585"/>
  <c r="D28" i="585"/>
  <c r="C28" i="585"/>
  <c r="D27" i="585"/>
  <c r="C27" i="585"/>
  <c r="D26" i="585"/>
  <c r="C26" i="585"/>
  <c r="D25" i="585"/>
  <c r="C25" i="585"/>
  <c r="D24" i="585"/>
  <c r="C24" i="585"/>
  <c r="D23" i="585"/>
  <c r="C23" i="585"/>
  <c r="D22" i="585"/>
  <c r="C22" i="585"/>
  <c r="D21" i="585"/>
  <c r="C21" i="585"/>
  <c r="D20" i="585"/>
  <c r="C20" i="585"/>
  <c r="D19" i="585"/>
  <c r="C19" i="585"/>
  <c r="D18" i="585"/>
  <c r="C18" i="585"/>
  <c r="D17" i="585"/>
  <c r="C17" i="585"/>
  <c r="D16" i="585"/>
  <c r="C16" i="585"/>
  <c r="D15" i="585"/>
  <c r="C15" i="585"/>
  <c r="D14" i="585"/>
  <c r="C14" i="585"/>
  <c r="D13" i="585"/>
  <c r="C13" i="585"/>
  <c r="D12" i="585"/>
  <c r="C12" i="585"/>
  <c r="D11" i="585"/>
  <c r="C11" i="585"/>
  <c r="D10" i="585"/>
  <c r="C10" i="585"/>
  <c r="D9" i="585"/>
  <c r="C9" i="585"/>
  <c r="D8" i="585"/>
  <c r="D7" i="585" s="1"/>
  <c r="C8" i="585"/>
  <c r="C7" i="585" s="1"/>
  <c r="M7" i="585"/>
  <c r="L7" i="585"/>
  <c r="K7" i="585"/>
  <c r="J7" i="585"/>
  <c r="I7" i="585"/>
  <c r="H7" i="585"/>
  <c r="G7" i="585"/>
  <c r="F7" i="585"/>
  <c r="E7" i="585"/>
  <c r="H9" i="584"/>
  <c r="D9" i="584"/>
  <c r="G9" i="584" s="1"/>
  <c r="C9" i="582"/>
  <c r="I16" i="599" l="1"/>
  <c r="C7" i="588"/>
  <c r="D7" i="588"/>
</calcChain>
</file>

<file path=xl/sharedStrings.xml><?xml version="1.0" encoding="utf-8"?>
<sst xmlns="http://schemas.openxmlformats.org/spreadsheetml/2006/main" count="1413" uniqueCount="844">
  <si>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41"/>
  </si>
  <si>
    <t>各年5月1日</t>
    <rPh sb="0" eb="2">
      <t>カクネン</t>
    </rPh>
    <rPh sb="3" eb="4">
      <t>ガツ</t>
    </rPh>
    <rPh sb="5" eb="6">
      <t>ヒ</t>
    </rPh>
    <phoneticPr fontId="41"/>
  </si>
  <si>
    <t>種　別</t>
    <rPh sb="0" eb="1">
      <t>シュ</t>
    </rPh>
    <rPh sb="2" eb="3">
      <t>ベツ</t>
    </rPh>
    <phoneticPr fontId="41"/>
  </si>
  <si>
    <t>総　数</t>
    <rPh sb="0" eb="1">
      <t>フサ</t>
    </rPh>
    <rPh sb="2" eb="3">
      <t>スウ</t>
    </rPh>
    <phoneticPr fontId="41"/>
  </si>
  <si>
    <t>県　立</t>
    <rPh sb="0" eb="1">
      <t>ケン</t>
    </rPh>
    <rPh sb="2" eb="3">
      <t>タテ</t>
    </rPh>
    <phoneticPr fontId="41"/>
  </si>
  <si>
    <t>市　立</t>
    <rPh sb="0" eb="1">
      <t>シ</t>
    </rPh>
    <rPh sb="2" eb="3">
      <t>タテ</t>
    </rPh>
    <phoneticPr fontId="41"/>
  </si>
  <si>
    <t>私　立</t>
    <rPh sb="0" eb="1">
      <t>ワタシ</t>
    </rPh>
    <rPh sb="2" eb="3">
      <t>タテ</t>
    </rPh>
    <phoneticPr fontId="41"/>
  </si>
  <si>
    <t>令和5年</t>
    <rPh sb="0" eb="2">
      <t>レイワ</t>
    </rPh>
    <rPh sb="3" eb="4">
      <t>ネン</t>
    </rPh>
    <phoneticPr fontId="41"/>
  </si>
  <si>
    <t>6年</t>
    <rPh sb="1" eb="2">
      <t>ネン</t>
    </rPh>
    <phoneticPr fontId="41"/>
  </si>
  <si>
    <t>幼稚園</t>
    <rPh sb="0" eb="3">
      <t>ヨウチエン</t>
    </rPh>
    <phoneticPr fontId="41"/>
  </si>
  <si>
    <t xml:space="preserve">- </t>
  </si>
  <si>
    <t>認定こども園</t>
    <rPh sb="0" eb="2">
      <t>ニンテイ</t>
    </rPh>
    <rPh sb="5" eb="6">
      <t>エン</t>
    </rPh>
    <phoneticPr fontId="41"/>
  </si>
  <si>
    <t xml:space="preserve">- </t>
    <phoneticPr fontId="43"/>
  </si>
  <si>
    <t>小学校</t>
    <rPh sb="0" eb="3">
      <t>ショウガッコウ</t>
    </rPh>
    <phoneticPr fontId="41"/>
  </si>
  <si>
    <t>中学校</t>
    <rPh sb="0" eb="3">
      <t>チュウガッコウ</t>
    </rPh>
    <phoneticPr fontId="41"/>
  </si>
  <si>
    <t>高等学校</t>
    <rPh sb="0" eb="2">
      <t>コウトウ</t>
    </rPh>
    <rPh sb="2" eb="4">
      <t>ガッコウ</t>
    </rPh>
    <phoneticPr fontId="41"/>
  </si>
  <si>
    <t>全日制（再掲）</t>
    <rPh sb="0" eb="3">
      <t>ゼンニチセイ</t>
    </rPh>
    <rPh sb="4" eb="6">
      <t>サイケイ</t>
    </rPh>
    <phoneticPr fontId="41"/>
  </si>
  <si>
    <t>併  置（再掲）</t>
    <rPh sb="0" eb="4">
      <t>ヘイチ</t>
    </rPh>
    <phoneticPr fontId="41"/>
  </si>
  <si>
    <t>通信制（再掲）</t>
    <rPh sb="0" eb="3">
      <t>ツウシンセイ</t>
    </rPh>
    <phoneticPr fontId="41"/>
  </si>
  <si>
    <t>短期大学</t>
    <rPh sb="0" eb="2">
      <t>タンキ</t>
    </rPh>
    <rPh sb="2" eb="4">
      <t>ダイガク</t>
    </rPh>
    <phoneticPr fontId="41"/>
  </si>
  <si>
    <t>大  学</t>
    <rPh sb="0" eb="4">
      <t>ダイガク</t>
    </rPh>
    <phoneticPr fontId="41"/>
  </si>
  <si>
    <t>大学院</t>
    <rPh sb="0" eb="3">
      <t>ダイガクイン</t>
    </rPh>
    <phoneticPr fontId="41"/>
  </si>
  <si>
    <t>専修学校</t>
    <rPh sb="0" eb="4">
      <t>センシュウガッコウ</t>
    </rPh>
    <phoneticPr fontId="41"/>
  </si>
  <si>
    <t>特別支援学校</t>
    <rPh sb="0" eb="2">
      <t>トクベツ</t>
    </rPh>
    <rPh sb="2" eb="4">
      <t>シエン</t>
    </rPh>
    <rPh sb="4" eb="6">
      <t>ガッコウ</t>
    </rPh>
    <phoneticPr fontId="41"/>
  </si>
  <si>
    <t>（注）併置とは、全日制と定時制の両方の課程を設置している学校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41"/>
  </si>
  <si>
    <t>資料：文部科学省「学校基本調査」</t>
    <phoneticPr fontId="43"/>
  </si>
  <si>
    <t>10-2. 幼稚園の状況</t>
    <rPh sb="6" eb="9">
      <t>ヨウチエン</t>
    </rPh>
    <rPh sb="10" eb="12">
      <t>ジョウキョウ</t>
    </rPh>
    <phoneticPr fontId="41"/>
  </si>
  <si>
    <t>各年5月1日</t>
    <rPh sb="0" eb="1">
      <t>カク</t>
    </rPh>
    <rPh sb="1" eb="2">
      <t>ネン</t>
    </rPh>
    <phoneticPr fontId="2"/>
  </si>
  <si>
    <t>（単位：人）</t>
    <rPh sb="1" eb="3">
      <t>タンイ</t>
    </rPh>
    <rPh sb="4" eb="5">
      <t>ヒト</t>
    </rPh>
    <phoneticPr fontId="41"/>
  </si>
  <si>
    <t>年</t>
    <rPh sb="0" eb="1">
      <t>ネン</t>
    </rPh>
    <phoneticPr fontId="41"/>
  </si>
  <si>
    <t>園　数</t>
    <rPh sb="0" eb="1">
      <t>エン</t>
    </rPh>
    <rPh sb="2" eb="3">
      <t>カズ</t>
    </rPh>
    <phoneticPr fontId="41"/>
  </si>
  <si>
    <t>園児数</t>
    <rPh sb="0" eb="3">
      <t>エンジスウ</t>
    </rPh>
    <phoneticPr fontId="41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</si>
  <si>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41"/>
  </si>
  <si>
    <t>学級数</t>
    <rPh sb="0" eb="2">
      <t>ガッキュウ</t>
    </rPh>
    <rPh sb="2" eb="3">
      <t>スウ</t>
    </rPh>
    <phoneticPr fontId="41"/>
  </si>
  <si>
    <t>教員数</t>
    <rPh sb="0" eb="1">
      <t>キョウ</t>
    </rPh>
    <rPh sb="1" eb="3">
      <t>インスウ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</si>
  <si>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</si>
  <si>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</si>
  <si>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</si>
  <si>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3歳</t>
    <rPh sb="1" eb="2">
      <t>３サイ</t>
    </rPh>
    <phoneticPr fontId="41"/>
  </si>
  <si>
    <t>4歳</t>
    <rPh sb="1" eb="2">
      <t>４サイ</t>
    </rPh>
    <phoneticPr fontId="41"/>
  </si>
  <si>
    <t>5歳</t>
    <rPh sb="1" eb="2">
      <t>５サイ</t>
    </rPh>
    <phoneticPr fontId="41"/>
  </si>
  <si>
    <t>令和4</t>
    <rPh sb="0" eb="1">
      <t>レイワ</t>
    </rPh>
    <phoneticPr fontId="43"/>
  </si>
  <si>
    <t>資料：文部科学省「学校基本調査」</t>
    <rPh sb="0" eb="2">
      <t>シリョウ</t>
    </rPh>
    <rPh sb="3" eb="8">
      <t>モンブカガクショウ</t>
    </rPh>
    <rPh sb="9" eb="11">
      <t>ガッコウ</t>
    </rPh>
    <rPh sb="11" eb="13">
      <t>キホン</t>
    </rPh>
    <rPh sb="13" eb="15">
      <t>チョウサ</t>
    </rPh>
    <phoneticPr fontId="41"/>
  </si>
  <si>
    <t>10-3. 認定こども園（１号）の状況</t>
    <rPh sb="6" eb="8">
      <t>ニンテイ</t>
    </rPh>
    <rPh sb="11" eb="12">
      <t>エン</t>
    </rPh>
    <rPh sb="14" eb="15">
      <t>ゴウ</t>
    </rPh>
    <rPh sb="17" eb="19">
      <t>ジョウキョウ</t>
    </rPh>
    <phoneticPr fontId="41"/>
  </si>
  <si>
    <t>各年5月1日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</si>
  <si>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令和4</t>
    <rPh sb="0" eb="2">
      <t>レイワガン</t>
    </rPh>
    <phoneticPr fontId="2"/>
  </si>
  <si>
    <t>（注）１号認定を設定していない１園については、計上していない。</t>
    <phoneticPr fontId="45"/>
  </si>
  <si>
    <t>資料：子ども施策推進課、保育入所課</t>
    <phoneticPr fontId="43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</si>
  <si>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41"/>
  </si>
  <si>
    <t>学校数</t>
    <rPh sb="0" eb="2">
      <t>ガッコウ</t>
    </rPh>
    <rPh sb="2" eb="3">
      <t>カズ</t>
    </rPh>
    <phoneticPr fontId="41"/>
  </si>
  <si>
    <t>児童数</t>
    <rPh sb="0" eb="3">
      <t>ジドウスウ</t>
    </rPh>
    <phoneticPr fontId="41"/>
  </si>
  <si>
    <t>１学級当り児童数</t>
    <rPh sb="1" eb="3">
      <t>ガッキュウ</t>
    </rPh>
    <rPh sb="3" eb="4">
      <t>アタ</t>
    </rPh>
    <rPh sb="5" eb="8">
      <t>ジドウスウ</t>
    </rPh>
    <phoneticPr fontId="41"/>
  </si>
  <si>
    <t>教員数</t>
    <rPh sb="0" eb="3">
      <t>キョウインスウ</t>
    </rPh>
    <phoneticPr fontId="41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</si>
  <si>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41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</si>
  <si>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41"/>
  </si>
  <si>
    <t>令和6年5月1日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</si>
  <si>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（単位：人、㎡）</t>
    <phoneticPr fontId="43"/>
  </si>
  <si>
    <t>学校名</t>
    <rPh sb="0" eb="2">
      <t>ガッコウ</t>
    </rPh>
    <rPh sb="2" eb="3">
      <t>メイ</t>
    </rPh>
    <phoneticPr fontId="41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</si>
  <si>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41"/>
  </si>
  <si>
    <t>児童１人当り面積</t>
    <rPh sb="0" eb="2">
      <t>ジドウ</t>
    </rPh>
    <rPh sb="3" eb="4">
      <t>ヒト</t>
    </rPh>
    <rPh sb="4" eb="5">
      <t>アタ</t>
    </rPh>
    <rPh sb="6" eb="8">
      <t>メンセキ</t>
    </rPh>
    <phoneticPr fontId="41"/>
  </si>
  <si>
    <t>(特別支援学級)</t>
    <rPh sb="1" eb="3">
      <t>トクベツ</t>
    </rPh>
    <rPh sb="3" eb="5">
      <t>シエン</t>
    </rPh>
    <rPh sb="5" eb="7">
      <t>ガッキュウ</t>
    </rPh>
    <phoneticPr fontId="41"/>
  </si>
  <si>
    <t>敷地面積</t>
    <rPh sb="0" eb="4">
      <t>シキチメンセキ</t>
    </rPh>
    <phoneticPr fontId="41"/>
  </si>
  <si>
    <t>校舎面積</t>
    <rPh sb="0" eb="2">
      <t>コウシャ</t>
    </rPh>
    <rPh sb="2" eb="4">
      <t>メンセキ</t>
    </rPh>
    <phoneticPr fontId="41"/>
  </si>
  <si>
    <t>屋内
運動場
面積</t>
    <rPh sb="0" eb="2">
      <t>オクナイ</t>
    </rPh>
    <rPh sb="3" eb="6">
      <t>ウンドウジョウ</t>
    </rPh>
    <rPh sb="5" eb="6">
      <t>ジョウ</t>
    </rPh>
    <rPh sb="7" eb="9">
      <t>メンセキ</t>
    </rPh>
    <phoneticPr fontId="41"/>
  </si>
  <si>
    <t>合　計</t>
    <rPh sb="0" eb="1">
      <t>ゴウ</t>
    </rPh>
    <rPh sb="2" eb="3">
      <t>ケイ</t>
    </rPh>
    <phoneticPr fontId="41"/>
  </si>
  <si>
    <t>越ヶ谷小学校</t>
    <rPh sb="0" eb="3">
      <t>コシガヤ</t>
    </rPh>
    <rPh sb="3" eb="4">
      <t>ショウ</t>
    </rPh>
    <rPh sb="4" eb="6">
      <t>ガッコウ</t>
    </rPh>
    <phoneticPr fontId="41"/>
  </si>
  <si>
    <t>大沢小学校</t>
    <rPh sb="0" eb="2">
      <t>オオサワ</t>
    </rPh>
    <rPh sb="2" eb="3">
      <t>ショウ</t>
    </rPh>
    <phoneticPr fontId="41"/>
  </si>
  <si>
    <t>新方小学校</t>
    <rPh sb="0" eb="1">
      <t>シン</t>
    </rPh>
    <rPh sb="1" eb="2">
      <t>イカタ</t>
    </rPh>
    <rPh sb="2" eb="3">
      <t>ショウ</t>
    </rPh>
    <phoneticPr fontId="41"/>
  </si>
  <si>
    <t>桜井小学校</t>
    <rPh sb="0" eb="2">
      <t>サクライ</t>
    </rPh>
    <rPh sb="2" eb="3">
      <t>ショウ</t>
    </rPh>
    <phoneticPr fontId="41"/>
  </si>
  <si>
    <t>大袋小学校</t>
    <rPh sb="0" eb="2">
      <t>オオブクロ</t>
    </rPh>
    <rPh sb="2" eb="3">
      <t>ショウ</t>
    </rPh>
    <phoneticPr fontId="41"/>
  </si>
  <si>
    <t>荻島小学校</t>
    <rPh sb="0" eb="2">
      <t>オギシマ</t>
    </rPh>
    <rPh sb="2" eb="3">
      <t>ショウ</t>
    </rPh>
    <phoneticPr fontId="41"/>
  </si>
  <si>
    <t>出羽小学校</t>
    <rPh sb="0" eb="1">
      <t>デ</t>
    </rPh>
    <rPh sb="1" eb="2">
      <t>ワ</t>
    </rPh>
    <rPh sb="2" eb="3">
      <t>ショウ</t>
    </rPh>
    <phoneticPr fontId="41"/>
  </si>
  <si>
    <t>大相模小学校</t>
    <rPh sb="0" eb="6">
      <t>オオサガミショウ</t>
    </rPh>
    <phoneticPr fontId="41"/>
  </si>
  <si>
    <t>増林小学校</t>
    <rPh sb="0" eb="5">
      <t>マシバヤシ</t>
    </rPh>
    <phoneticPr fontId="41"/>
  </si>
  <si>
    <t>川柳小学校</t>
    <rPh sb="0" eb="5">
      <t>カワヤナギ</t>
    </rPh>
    <phoneticPr fontId="41"/>
  </si>
  <si>
    <t>南越谷小学校</t>
    <rPh sb="0" eb="6">
      <t>ミナミコシガヤ</t>
    </rPh>
    <phoneticPr fontId="41"/>
  </si>
  <si>
    <t>東越谷小学校</t>
    <rPh sb="0" eb="6">
      <t>ヒガシコシガヤ</t>
    </rPh>
    <phoneticPr fontId="41"/>
  </si>
  <si>
    <t>大沢北小学校</t>
    <rPh sb="0" eb="6">
      <t>オオサワキタ</t>
    </rPh>
    <phoneticPr fontId="41"/>
  </si>
  <si>
    <t>大袋北小学校</t>
    <rPh sb="0" eb="6">
      <t>オオブクロキタ</t>
    </rPh>
    <phoneticPr fontId="41"/>
  </si>
  <si>
    <t>蒲生南小学校</t>
    <rPh sb="0" eb="6">
      <t>ガモウミナミ</t>
    </rPh>
    <phoneticPr fontId="41"/>
  </si>
  <si>
    <t>北越谷小学校</t>
    <rPh sb="0" eb="6">
      <t>キタコシガヤ</t>
    </rPh>
    <phoneticPr fontId="41"/>
  </si>
  <si>
    <t>大袋東小学校</t>
    <rPh sb="0" eb="6">
      <t>オオブクロヒガシ</t>
    </rPh>
    <phoneticPr fontId="41"/>
  </si>
  <si>
    <t>平方小学校</t>
    <rPh sb="0" eb="5">
      <t>ヒラカタショウ</t>
    </rPh>
    <phoneticPr fontId="41"/>
  </si>
  <si>
    <t>弥栄小学校</t>
    <rPh sb="0" eb="5">
      <t>ヤサカ</t>
    </rPh>
    <phoneticPr fontId="41"/>
  </si>
  <si>
    <t>大間野小学校</t>
    <rPh sb="0" eb="6">
      <t>オオマノ</t>
    </rPh>
    <phoneticPr fontId="41"/>
  </si>
  <si>
    <t>宮本小学校</t>
    <rPh sb="0" eb="5">
      <t>ミヤモト</t>
    </rPh>
    <phoneticPr fontId="41"/>
  </si>
  <si>
    <t>西方小学校</t>
    <rPh sb="0" eb="5">
      <t>ニシカタ</t>
    </rPh>
    <phoneticPr fontId="41"/>
  </si>
  <si>
    <t>鷺後小学校</t>
    <rPh sb="0" eb="5">
      <t>サギシロ</t>
    </rPh>
    <phoneticPr fontId="41"/>
  </si>
  <si>
    <t>明正小学校</t>
    <rPh sb="0" eb="5">
      <t>メイセイ</t>
    </rPh>
    <phoneticPr fontId="41"/>
  </si>
  <si>
    <t>千間台小学校</t>
    <rPh sb="0" eb="6">
      <t>センゲンダイショウ</t>
    </rPh>
    <phoneticPr fontId="41"/>
  </si>
  <si>
    <t>桜井南小学校</t>
    <rPh sb="0" eb="6">
      <t>サクライミナミ</t>
    </rPh>
    <phoneticPr fontId="41"/>
  </si>
  <si>
    <t>花田小学校</t>
    <rPh sb="0" eb="5">
      <t>ハナタ</t>
    </rPh>
    <phoneticPr fontId="41"/>
  </si>
  <si>
    <t>城ノ上小学校</t>
    <rPh sb="0" eb="1">
      <t>シロ</t>
    </rPh>
    <rPh sb="2" eb="6">
      <t>ウエ</t>
    </rPh>
    <phoneticPr fontId="41"/>
  </si>
  <si>
    <t>蒲生小学校</t>
    <rPh sb="0" eb="5">
      <t>ガモウ</t>
    </rPh>
    <phoneticPr fontId="41"/>
  </si>
  <si>
    <t>（注）特別支援学級は再掲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1"/>
  </si>
  <si>
    <t>資料：教育委員会・学校管理課</t>
    <rPh sb="3" eb="8">
      <t>キョウイクイインカイ</t>
    </rPh>
    <rPh sb="9" eb="11">
      <t>ガッコウ</t>
    </rPh>
    <rPh sb="11" eb="13">
      <t>カンリ</t>
    </rPh>
    <rPh sb="13" eb="14">
      <t>カ</t>
    </rPh>
    <phoneticPr fontId="41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</si>
  <si>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41"/>
  </si>
  <si>
    <t>令和6年5月1日</t>
    <rPh sb="0" eb="2">
      <t>レイワ</t>
    </rPh>
    <phoneticPr fontId="41"/>
  </si>
  <si>
    <t>学校(部)別</t>
    <rPh sb="0" eb="2">
      <t>ガッコウ</t>
    </rPh>
    <rPh sb="3" eb="4">
      <t>ブ</t>
    </rPh>
    <rPh sb="5" eb="6">
      <t>ベツ</t>
    </rPh>
    <phoneticPr fontId="41"/>
  </si>
  <si>
    <t>在籍種別</t>
    <rPh sb="0" eb="2">
      <t>ザイセキ</t>
    </rPh>
    <rPh sb="2" eb="4">
      <t>シュベツ</t>
    </rPh>
    <phoneticPr fontId="41"/>
  </si>
  <si>
    <t xml:space="preserve"> 総 数</t>
    <rPh sb="1" eb="4">
      <t>ソウスウ</t>
    </rPh>
    <phoneticPr fontId="41"/>
  </si>
  <si>
    <t>小学校（部）</t>
    <rPh sb="0" eb="3">
      <t>ショウガッコウ</t>
    </rPh>
    <rPh sb="4" eb="5">
      <t>ブ</t>
    </rPh>
    <phoneticPr fontId="41"/>
  </si>
  <si>
    <t>中学校（部）</t>
    <rPh sb="0" eb="3">
      <t>チュウガッコウ</t>
    </rPh>
    <rPh sb="4" eb="5">
      <t>ブ</t>
    </rPh>
    <phoneticPr fontId="41"/>
  </si>
  <si>
    <t>知的障がい</t>
    <rPh sb="0" eb="2">
      <t>チテキ</t>
    </rPh>
    <rPh sb="2" eb="3">
      <t>サワ</t>
    </rPh>
    <phoneticPr fontId="41"/>
  </si>
  <si>
    <t>言語障がい</t>
    <rPh sb="0" eb="2">
      <t>ゲンゴ</t>
    </rPh>
    <rPh sb="2" eb="3">
      <t>サワ</t>
    </rPh>
    <phoneticPr fontId="41"/>
  </si>
  <si>
    <t>情緒障がい</t>
    <rPh sb="0" eb="2">
      <t>ジョウチョ</t>
    </rPh>
    <rPh sb="2" eb="3">
      <t>サワ</t>
    </rPh>
    <phoneticPr fontId="41"/>
  </si>
  <si>
    <t>肢体不自由</t>
    <rPh sb="0" eb="2">
      <t>シタイ</t>
    </rPh>
    <rPh sb="2" eb="5">
      <t>フジユウ</t>
    </rPh>
    <phoneticPr fontId="41"/>
  </si>
  <si>
    <t>視覚障がい</t>
    <rPh sb="0" eb="2">
      <t>シカク</t>
    </rPh>
    <rPh sb="2" eb="3">
      <t>サワ</t>
    </rPh>
    <phoneticPr fontId="41"/>
  </si>
  <si>
    <t>聴覚障がい</t>
    <rPh sb="0" eb="2">
      <t>チョウカク</t>
    </rPh>
    <rPh sb="2" eb="3">
      <t>サワ</t>
    </rPh>
    <phoneticPr fontId="41"/>
  </si>
  <si>
    <t>病・虚弱</t>
    <rPh sb="0" eb="1">
      <t>ヤマイ</t>
    </rPh>
    <rPh sb="2" eb="4">
      <t>キョジャク</t>
    </rPh>
    <phoneticPr fontId="41"/>
  </si>
  <si>
    <t>総  数</t>
    <rPh sb="0" eb="4">
      <t>ソウスウ</t>
    </rPh>
    <phoneticPr fontId="41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</si>
  <si>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41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</si>
  <si>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41"/>
  </si>
  <si>
    <t>資料：教育委員会・学務課</t>
    <rPh sb="9" eb="12">
      <t>ガクムカ</t>
    </rPh>
    <phoneticPr fontId="41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</si>
  <si>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41"/>
  </si>
  <si>
    <t>生徒数</t>
    <rPh sb="0" eb="2">
      <t>セイト</t>
    </rPh>
    <rPh sb="2" eb="3">
      <t>ジドウスウ</t>
    </rPh>
    <phoneticPr fontId="41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</si>
  <si>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41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</si>
  <si>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41"/>
  </si>
  <si>
    <t>令和6年5月1日</t>
    <rPh sb="0" eb="2">
      <t>レイワ</t>
    </rPh>
    <rPh sb="3" eb="4">
      <t>ネン</t>
    </rPh>
    <phoneticPr fontId="41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</si>
  <si>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41"/>
  </si>
  <si>
    <t>生徒１人当り面積</t>
    <rPh sb="0" eb="2">
      <t>セイト</t>
    </rPh>
    <rPh sb="3" eb="4">
      <t>ヒト</t>
    </rPh>
    <rPh sb="4" eb="5">
      <t>アタ</t>
    </rPh>
    <rPh sb="6" eb="8">
      <t>メンセキ</t>
    </rPh>
    <phoneticPr fontId="41"/>
  </si>
  <si>
    <t>屋内運動
場面積</t>
    <rPh sb="0" eb="2">
      <t>オクナイ</t>
    </rPh>
    <rPh sb="2" eb="4">
      <t>ウンドウ</t>
    </rPh>
    <rPh sb="5" eb="6">
      <t>ジョウ</t>
    </rPh>
    <rPh sb="6" eb="8">
      <t>メンセキ</t>
    </rPh>
    <phoneticPr fontId="41"/>
  </si>
  <si>
    <t>中央中学校</t>
    <rPh sb="0" eb="2">
      <t>チュウオウ</t>
    </rPh>
    <rPh sb="2" eb="3">
      <t>チュウ</t>
    </rPh>
    <rPh sb="3" eb="5">
      <t>ガッコウ</t>
    </rPh>
    <phoneticPr fontId="41"/>
  </si>
  <si>
    <t>東中学校</t>
    <rPh sb="0" eb="1">
      <t>ヒガシ</t>
    </rPh>
    <rPh sb="1" eb="2">
      <t>チュウ</t>
    </rPh>
    <phoneticPr fontId="41"/>
  </si>
  <si>
    <t>西中学校</t>
    <rPh sb="0" eb="1">
      <t>ニシ</t>
    </rPh>
    <rPh sb="1" eb="2">
      <t>チュウ</t>
    </rPh>
    <phoneticPr fontId="41"/>
  </si>
  <si>
    <t>南中学校</t>
    <rPh sb="0" eb="1">
      <t>ミナミ</t>
    </rPh>
    <rPh sb="1" eb="2">
      <t>チュウ</t>
    </rPh>
    <phoneticPr fontId="41"/>
  </si>
  <si>
    <t>北中学校</t>
    <rPh sb="0" eb="1">
      <t>キタ</t>
    </rPh>
    <rPh sb="1" eb="2">
      <t>チュウ</t>
    </rPh>
    <phoneticPr fontId="41"/>
  </si>
  <si>
    <t>富士中学校</t>
    <rPh sb="0" eb="2">
      <t>フジ</t>
    </rPh>
    <rPh sb="2" eb="3">
      <t>チュウ</t>
    </rPh>
    <phoneticPr fontId="41"/>
  </si>
  <si>
    <t>北陽中学校</t>
    <rPh sb="0" eb="1">
      <t>ホクヨウ</t>
    </rPh>
    <rPh sb="1" eb="2">
      <t>ヨウ</t>
    </rPh>
    <rPh sb="2" eb="3">
      <t>チュウ</t>
    </rPh>
    <phoneticPr fontId="41"/>
  </si>
  <si>
    <t>栄進中学校</t>
    <rPh sb="0" eb="2">
      <t>エイシン</t>
    </rPh>
    <rPh sb="2" eb="3">
      <t>チュウ</t>
    </rPh>
    <phoneticPr fontId="41"/>
  </si>
  <si>
    <t>光陽中学校</t>
    <rPh sb="0" eb="1">
      <t>ヒカリ</t>
    </rPh>
    <rPh sb="1" eb="2">
      <t>ヨウ</t>
    </rPh>
    <rPh sb="2" eb="3">
      <t>チュウ</t>
    </rPh>
    <phoneticPr fontId="41"/>
  </si>
  <si>
    <t>平方中学校</t>
    <rPh sb="0" eb="2">
      <t>ヒラカタ</t>
    </rPh>
    <rPh sb="2" eb="3">
      <t>チュウ</t>
    </rPh>
    <phoneticPr fontId="41"/>
  </si>
  <si>
    <t>武蔵野中学校</t>
    <rPh sb="0" eb="3">
      <t>ムサシノ</t>
    </rPh>
    <rPh sb="3" eb="4">
      <t>チュウ</t>
    </rPh>
    <phoneticPr fontId="41"/>
  </si>
  <si>
    <t>大袋中学校</t>
    <rPh sb="0" eb="2">
      <t>オオブクロ</t>
    </rPh>
    <rPh sb="2" eb="3">
      <t>チュウ</t>
    </rPh>
    <phoneticPr fontId="41"/>
  </si>
  <si>
    <t>新栄中学校</t>
    <rPh sb="0" eb="2">
      <t>シンエイ</t>
    </rPh>
    <rPh sb="2" eb="3">
      <t>チュウ</t>
    </rPh>
    <phoneticPr fontId="41"/>
  </si>
  <si>
    <t>大相模中学校</t>
    <rPh sb="0" eb="3">
      <t>オオサガミ</t>
    </rPh>
    <rPh sb="3" eb="4">
      <t>チュウ</t>
    </rPh>
    <phoneticPr fontId="41"/>
  </si>
  <si>
    <t>千間台中学校</t>
    <rPh sb="0" eb="3">
      <t>センゲンダイ</t>
    </rPh>
    <rPh sb="3" eb="4">
      <t>チュウ</t>
    </rPh>
    <phoneticPr fontId="41"/>
  </si>
  <si>
    <t>（注）特別支援学級は再掲　　　　　　　　　　　　　　　　　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1"/>
  </si>
  <si>
    <t>資料：教育委員会・学校管理課</t>
    <phoneticPr fontId="43"/>
  </si>
  <si>
    <t>10-9. 市立小・中学校児童・生徒１人当りの教育費（公費負担分）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41"/>
  </si>
  <si>
    <t>（単位：円）</t>
    <rPh sb="1" eb="3">
      <t>タンイ</t>
    </rPh>
    <rPh sb="4" eb="5">
      <t>エン</t>
    </rPh>
    <phoneticPr fontId="41"/>
  </si>
  <si>
    <t>令和3年度</t>
    <rPh sb="0" eb="2">
      <t>レイワ</t>
    </rPh>
    <rPh sb="3" eb="5">
      <t>ネンド</t>
    </rPh>
    <phoneticPr fontId="41"/>
  </si>
  <si>
    <t>4年度</t>
    <rPh sb="1" eb="3">
      <t>ネンド</t>
    </rPh>
    <phoneticPr fontId="41"/>
  </si>
  <si>
    <t>5年度</t>
    <rPh sb="1" eb="3">
      <t>ネンド</t>
    </rPh>
    <phoneticPr fontId="41"/>
  </si>
  <si>
    <t>小　学　校</t>
    <rPh sb="0" eb="1">
      <t>ショウ</t>
    </rPh>
    <rPh sb="2" eb="3">
      <t>ガク</t>
    </rPh>
    <rPh sb="4" eb="5">
      <t>コウ</t>
    </rPh>
    <phoneticPr fontId="41"/>
  </si>
  <si>
    <t>中　学　校</t>
    <rPh sb="0" eb="1">
      <t>ナカ</t>
    </rPh>
    <rPh sb="2" eb="3">
      <t>ガク</t>
    </rPh>
    <rPh sb="4" eb="5">
      <t>コウ</t>
    </rPh>
    <phoneticPr fontId="41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</si>
  <si>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41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</si>
  <si>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41"/>
  </si>
  <si>
    <t>種　　別</t>
    <rPh sb="0" eb="4">
      <t>シュベツ</t>
    </rPh>
    <phoneticPr fontId="41"/>
  </si>
  <si>
    <t>総　　数</t>
    <rPh sb="0" eb="4">
      <t>ソウスウ</t>
    </rPh>
    <phoneticPr fontId="41"/>
  </si>
  <si>
    <t>小　　学　　校</t>
    <rPh sb="0" eb="7">
      <t>ショウガッコウ</t>
    </rPh>
    <phoneticPr fontId="41"/>
  </si>
  <si>
    <t>中　　学　　校</t>
    <rPh sb="0" eb="7">
      <t>チュウガッコウ</t>
    </rPh>
    <phoneticPr fontId="41"/>
  </si>
  <si>
    <t>令和3年度</t>
    <rPh sb="0" eb="2">
      <t>レイワ</t>
    </rPh>
    <phoneticPr fontId="43"/>
  </si>
  <si>
    <t>4年度</t>
  </si>
  <si>
    <t>5年度</t>
    <phoneticPr fontId="41"/>
  </si>
  <si>
    <t>学用品費等</t>
    <rPh sb="0" eb="3">
      <t>ガクヨウヒン</t>
    </rPh>
    <rPh sb="3" eb="4">
      <t>ヒ</t>
    </rPh>
    <rPh sb="4" eb="5">
      <t>ナド</t>
    </rPh>
    <phoneticPr fontId="41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</si>
  <si>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41"/>
  </si>
  <si>
    <t>修学旅行費</t>
    <rPh sb="0" eb="4">
      <t>シュウガクリョコウ</t>
    </rPh>
    <rPh sb="4" eb="5">
      <t>ヒ</t>
    </rPh>
    <phoneticPr fontId="41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</si>
  <si>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41"/>
  </si>
  <si>
    <t>学校給食費</t>
    <rPh sb="0" eb="4">
      <t>ガッコウキュウショク</t>
    </rPh>
    <rPh sb="4" eb="5">
      <t>ヒ</t>
    </rPh>
    <phoneticPr fontId="41"/>
  </si>
  <si>
    <t>医療費</t>
    <rPh sb="0" eb="3">
      <t>イリョウヒ</t>
    </rPh>
    <phoneticPr fontId="41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</si>
  <si>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41"/>
  </si>
  <si>
    <t>新入学準備費
(中学校）</t>
    <rPh sb="0" eb="6">
      <t>シンニュウガクジュンビヒ</t>
    </rPh>
    <rPh sb="8" eb="11">
      <t>チュウガッコウ</t>
    </rPh>
    <phoneticPr fontId="2"/>
  </si>
  <si>
    <t>新入学準備費
(小学校）</t>
    <rPh sb="0" eb="6">
      <t>シンニュウガクジュンビヒ</t>
    </rPh>
    <rPh sb="8" eb="11">
      <t>ショウガッコウ</t>
    </rPh>
    <phoneticPr fontId="2"/>
  </si>
  <si>
    <t>（注1）支給対象は、準要保護及び要保護(修学旅行費、医療費のみ)世帯の児童・生徒</t>
    <rPh sb="20" eb="22">
      <t>シュウガク</t>
    </rPh>
    <rPh sb="22" eb="24">
      <t>リョコウ</t>
    </rPh>
    <rPh sb="24" eb="25">
      <t>ヒ</t>
    </rPh>
    <rPh sb="26" eb="29">
      <t>イリョウヒ</t>
    </rPh>
    <phoneticPr fontId="41"/>
  </si>
  <si>
    <t>（注2）新入学準備費（中学校）は平成30年度より小６に支給開始</t>
    <phoneticPr fontId="50"/>
  </si>
  <si>
    <t>（注3）新入学準備費（小学校）は令和元年度より新小１に支給開始</t>
    <rPh sb="11" eb="12">
      <t>ショウ</t>
    </rPh>
    <rPh sb="12" eb="14">
      <t>ガッコウ</t>
    </rPh>
    <rPh sb="16" eb="18">
      <t>レイワ</t>
    </rPh>
    <rPh sb="18" eb="19">
      <t>ガン</t>
    </rPh>
    <rPh sb="23" eb="24">
      <t>シン</t>
    </rPh>
    <phoneticPr fontId="50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</si>
  <si>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41"/>
  </si>
  <si>
    <t>各年3月</t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</si>
  <si>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41"/>
  </si>
  <si>
    <t>進学者数</t>
    <rPh sb="0" eb="3">
      <t>シンガクシャ</t>
    </rPh>
    <rPh sb="3" eb="4">
      <t>スウ</t>
    </rPh>
    <phoneticPr fontId="41"/>
  </si>
  <si>
    <t>就職者
数</t>
    <rPh sb="0" eb="3">
      <t>シュウショクシャ</t>
    </rPh>
    <rPh sb="4" eb="5">
      <t>スウ</t>
    </rPh>
    <phoneticPr fontId="41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</si>
  <si>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41"/>
  </si>
  <si>
    <t>無業者</t>
    <rPh sb="0" eb="1">
      <t>ム</t>
    </rPh>
    <rPh sb="1" eb="3">
      <t>ギョウシャ</t>
    </rPh>
    <phoneticPr fontId="41"/>
  </si>
  <si>
    <t>就職
進学者
(再掲)</t>
    <rPh sb="0" eb="2">
      <t>シュウショク</t>
    </rPh>
    <rPh sb="3" eb="6">
      <t>シンガクシャ</t>
    </rPh>
    <rPh sb="8" eb="10">
      <t>サイケイ</t>
    </rPh>
    <phoneticPr fontId="41"/>
  </si>
  <si>
    <t>進学率(％)</t>
    <rPh sb="0" eb="3">
      <t>シンガクリツ</t>
    </rPh>
    <phoneticPr fontId="41"/>
  </si>
  <si>
    <t>全日制</t>
    <rPh sb="0" eb="3">
      <t>ゼンニチセイ</t>
    </rPh>
    <phoneticPr fontId="41"/>
  </si>
  <si>
    <t>定時制</t>
    <rPh sb="0" eb="3">
      <t>テイジセイ</t>
    </rPh>
    <phoneticPr fontId="41"/>
  </si>
  <si>
    <t>別科
・
高専</t>
    <rPh sb="0" eb="1">
      <t>ベツ</t>
    </rPh>
    <rPh sb="1" eb="2">
      <t>カ</t>
    </rPh>
    <rPh sb="5" eb="7">
      <t>コウセン</t>
    </rPh>
    <phoneticPr fontId="41"/>
  </si>
  <si>
    <t>通信制</t>
    <rPh sb="0" eb="2">
      <t>ツウシン</t>
    </rPh>
    <rPh sb="2" eb="3">
      <t>セイ</t>
    </rPh>
    <phoneticPr fontId="41"/>
  </si>
  <si>
    <t>令和4</t>
    <rPh sb="0" eb="1">
      <t>レイワ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</si>
  <si>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41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</si>
  <si>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41"/>
  </si>
  <si>
    <t>学校医</t>
    <rPh sb="0" eb="2">
      <t>ガッコウ</t>
    </rPh>
    <rPh sb="2" eb="3">
      <t>イ</t>
    </rPh>
    <phoneticPr fontId="41"/>
  </si>
  <si>
    <t>学校歯科医</t>
    <rPh sb="0" eb="2">
      <t>ガッコウ</t>
    </rPh>
    <rPh sb="2" eb="5">
      <t>シカイ</t>
    </rPh>
    <phoneticPr fontId="41"/>
  </si>
  <si>
    <t>学校薬剤師</t>
    <rPh sb="0" eb="2">
      <t>ガッコウ</t>
    </rPh>
    <rPh sb="2" eb="5">
      <t>ヤクザイシ</t>
    </rPh>
    <phoneticPr fontId="41"/>
  </si>
  <si>
    <t>養護教員</t>
    <rPh sb="0" eb="2">
      <t>ヨウゴ</t>
    </rPh>
    <rPh sb="2" eb="4">
      <t>キョウイン</t>
    </rPh>
    <phoneticPr fontId="41"/>
  </si>
  <si>
    <t>保健主事</t>
    <rPh sb="0" eb="2">
      <t>ホケン</t>
    </rPh>
    <rPh sb="2" eb="4">
      <t>シュジ</t>
    </rPh>
    <phoneticPr fontId="41"/>
  </si>
  <si>
    <t>内科</t>
    <rPh sb="0" eb="2">
      <t>ナイカ</t>
    </rPh>
    <phoneticPr fontId="41"/>
  </si>
  <si>
    <t>耳鼻科</t>
    <rPh sb="0" eb="3">
      <t>ジビカ</t>
    </rPh>
    <phoneticPr fontId="41"/>
  </si>
  <si>
    <t>眼科</t>
    <rPh sb="0" eb="2">
      <t>ガンカ</t>
    </rPh>
    <phoneticPr fontId="41"/>
  </si>
  <si>
    <t>整形外科</t>
    <rPh sb="0" eb="2">
      <t>セイケイ</t>
    </rPh>
    <rPh sb="2" eb="4">
      <t>ゲカ</t>
    </rPh>
    <phoneticPr fontId="41"/>
  </si>
  <si>
    <t>令和4</t>
    <rPh sb="0" eb="1">
      <t>レイワガン</t>
    </rPh>
    <phoneticPr fontId="2"/>
  </si>
  <si>
    <t>5</t>
    <phoneticPr fontId="2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</si>
  <si>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41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</si>
  <si>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41"/>
  </si>
  <si>
    <t>区分</t>
    <rPh sb="0" eb="2">
      <t>クブン</t>
    </rPh>
    <phoneticPr fontId="41"/>
  </si>
  <si>
    <t>性別</t>
    <rPh sb="0" eb="2">
      <t>セイベツ</t>
    </rPh>
    <phoneticPr fontId="41"/>
  </si>
  <si>
    <t>学年</t>
    <rPh sb="0" eb="2">
      <t>ガクネン</t>
    </rPh>
    <phoneticPr fontId="41"/>
  </si>
  <si>
    <t>身　長（cm）</t>
    <rPh sb="0" eb="1">
      <t>ミ</t>
    </rPh>
    <rPh sb="2" eb="3">
      <t>チョウ</t>
    </rPh>
    <phoneticPr fontId="41"/>
  </si>
  <si>
    <t>体　重（kg）</t>
    <rPh sb="0" eb="1">
      <t>カラダ</t>
    </rPh>
    <rPh sb="2" eb="3">
      <t>シゲル</t>
    </rPh>
    <phoneticPr fontId="41"/>
  </si>
  <si>
    <t>令和4年</t>
    <rPh sb="0" eb="2">
      <t>レイワ</t>
    </rPh>
    <rPh sb="3" eb="4">
      <t>ネン</t>
    </rPh>
    <phoneticPr fontId="41"/>
  </si>
  <si>
    <t>5年</t>
    <rPh sb="1" eb="2">
      <t>ネン</t>
    </rPh>
    <phoneticPr fontId="41"/>
  </si>
  <si>
    <t>小　　学　　校</t>
    <rPh sb="0" eb="1">
      <t>ショウ</t>
    </rPh>
    <rPh sb="3" eb="4">
      <t>ガク</t>
    </rPh>
    <rPh sb="6" eb="7">
      <t>コウ</t>
    </rPh>
    <phoneticPr fontId="41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</si>
  <si>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41"/>
  </si>
  <si>
    <t>令和6年4月1日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</si>
  <si>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施設名</t>
    <rPh sb="0" eb="2">
      <t>シセツ</t>
    </rPh>
    <rPh sb="2" eb="3">
      <t>メイ</t>
    </rPh>
    <phoneticPr fontId="41"/>
  </si>
  <si>
    <t>調理能力
（食）</t>
    <rPh sb="0" eb="2">
      <t>チョウリ</t>
    </rPh>
    <rPh sb="2" eb="4">
      <t>ノウリョク</t>
    </rPh>
    <rPh sb="6" eb="7">
      <t>ショク</t>
    </rPh>
    <phoneticPr fontId="41"/>
  </si>
  <si>
    <t>規模（㎡）</t>
    <rPh sb="0" eb="2">
      <t>キボ</t>
    </rPh>
    <phoneticPr fontId="41"/>
  </si>
  <si>
    <t>職員数（人）</t>
    <rPh sb="0" eb="3">
      <t>ショクインスウ</t>
    </rPh>
    <rPh sb="4" eb="5">
      <t>ニン</t>
    </rPh>
    <phoneticPr fontId="41"/>
  </si>
  <si>
    <t>敷地面積</t>
    <rPh sb="0" eb="2">
      <t>シキチ</t>
    </rPh>
    <rPh sb="2" eb="4">
      <t>メンセキ</t>
    </rPh>
    <phoneticPr fontId="41"/>
  </si>
  <si>
    <t>延床面積</t>
    <rPh sb="0" eb="1">
      <t>ノ</t>
    </rPh>
    <rPh sb="1" eb="2">
      <t>ユカ</t>
    </rPh>
    <rPh sb="2" eb="4">
      <t>メンセキ</t>
    </rPh>
    <phoneticPr fontId="41"/>
  </si>
  <si>
    <t>所長</t>
    <rPh sb="0" eb="2">
      <t>ショチョウ</t>
    </rPh>
    <phoneticPr fontId="41"/>
  </si>
  <si>
    <t>事務員</t>
    <rPh sb="0" eb="3">
      <t>ジムイン</t>
    </rPh>
    <phoneticPr fontId="41"/>
  </si>
  <si>
    <t>栄養士</t>
    <rPh sb="0" eb="3">
      <t>エイヨウシ</t>
    </rPh>
    <phoneticPr fontId="41"/>
  </si>
  <si>
    <t>調理員</t>
    <rPh sb="0" eb="3">
      <t>チョウリイン</t>
    </rPh>
    <phoneticPr fontId="41"/>
  </si>
  <si>
    <t>ボイラー</t>
    <phoneticPr fontId="41"/>
  </si>
  <si>
    <t>施設衛生
管理員</t>
    <rPh sb="0" eb="2">
      <t>シセツ</t>
    </rPh>
    <rPh sb="2" eb="4">
      <t>エイセイ</t>
    </rPh>
    <rPh sb="5" eb="7">
      <t>カンリ</t>
    </rPh>
    <rPh sb="7" eb="8">
      <t>イン</t>
    </rPh>
    <phoneticPr fontId="41"/>
  </si>
  <si>
    <t>合計</t>
    <rPh sb="0" eb="2">
      <t>ゴウケイ</t>
    </rPh>
    <phoneticPr fontId="41"/>
  </si>
  <si>
    <t>第一学校給食センター</t>
    <rPh sb="0" eb="2">
      <t>ダイイチ</t>
    </rPh>
    <rPh sb="2" eb="4">
      <t>ガッコウ</t>
    </rPh>
    <rPh sb="4" eb="6">
      <t>キュウショク</t>
    </rPh>
    <phoneticPr fontId="41"/>
  </si>
  <si>
    <t>第二学校給食センター</t>
    <rPh sb="0" eb="2">
      <t>ダイニ</t>
    </rPh>
    <rPh sb="2" eb="4">
      <t>ガッコウ</t>
    </rPh>
    <rPh sb="4" eb="6">
      <t>キュウショク</t>
    </rPh>
    <phoneticPr fontId="41"/>
  </si>
  <si>
    <t>第三学校給食センター</t>
    <rPh sb="0" eb="2">
      <t>ダイサン</t>
    </rPh>
    <rPh sb="2" eb="4">
      <t>ガッコウ</t>
    </rPh>
    <rPh sb="4" eb="6">
      <t>キュウショク</t>
    </rPh>
    <phoneticPr fontId="41"/>
  </si>
  <si>
    <t>資料：教育委員会・給食課</t>
    <phoneticPr fontId="41"/>
  </si>
  <si>
    <t>10-15. 学校給食の実施状況</t>
    <rPh sb="7" eb="11">
      <t>ガッコウキュウショク</t>
    </rPh>
    <rPh sb="12" eb="16">
      <t>ジッシジョウキョウ</t>
    </rPh>
    <phoneticPr fontId="41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</si>
  <si>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</si>
  <si>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（単位：校、食）</t>
    <rPh sb="4" eb="5">
      <t>コウ</t>
    </rPh>
    <rPh sb="6" eb="7">
      <t>ショク</t>
    </rPh>
    <phoneticPr fontId="43"/>
  </si>
  <si>
    <t>施設名</t>
    <rPh sb="0" eb="2">
      <t>シセツ</t>
    </rPh>
    <rPh sb="2" eb="3">
      <t>ナ</t>
    </rPh>
    <phoneticPr fontId="41"/>
  </si>
  <si>
    <t>総数</t>
    <rPh sb="0" eb="2">
      <t>ソウスウ</t>
    </rPh>
    <phoneticPr fontId="41"/>
  </si>
  <si>
    <t>市立小学校</t>
    <rPh sb="2" eb="5">
      <t>ショウガッコウ</t>
    </rPh>
    <phoneticPr fontId="41"/>
  </si>
  <si>
    <t>市立中学校</t>
    <rPh sb="2" eb="5">
      <t>チュウガッコウ</t>
    </rPh>
    <phoneticPr fontId="41"/>
  </si>
  <si>
    <t>学校数</t>
    <rPh sb="0" eb="2">
      <t>ガッコウ</t>
    </rPh>
    <rPh sb="2" eb="3">
      <t>スウ</t>
    </rPh>
    <phoneticPr fontId="41"/>
  </si>
  <si>
    <t>食　数</t>
    <rPh sb="0" eb="1">
      <t>ショク</t>
    </rPh>
    <rPh sb="2" eb="3">
      <t>セイトスウ</t>
    </rPh>
    <phoneticPr fontId="41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</si>
  <si>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41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</si>
  <si>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41"/>
  </si>
  <si>
    <t>10-16. １人１食当りの給食基準額</t>
    <rPh sb="8" eb="9">
      <t>ヒト</t>
    </rPh>
    <rPh sb="10" eb="11">
      <t>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41"/>
  </si>
  <si>
    <t>各年5月1日</t>
    <rPh sb="0" eb="1">
      <t>カク</t>
    </rPh>
    <rPh sb="1" eb="2">
      <t>ネン</t>
    </rPh>
    <rPh sb="2" eb="3">
      <t>カクネン</t>
    </rPh>
    <rPh sb="3" eb="4">
      <t>ガツ</t>
    </rPh>
    <rPh sb="5" eb="6">
      <t>ニチ</t>
    </rPh>
    <phoneticPr fontId="41"/>
  </si>
  <si>
    <t>パン・麺・ごはん</t>
    <rPh sb="3" eb="4">
      <t>メン</t>
    </rPh>
    <phoneticPr fontId="41"/>
  </si>
  <si>
    <t>牛　乳</t>
    <rPh sb="0" eb="1">
      <t>ウシ</t>
    </rPh>
    <rPh sb="2" eb="3">
      <t>チチ</t>
    </rPh>
    <phoneticPr fontId="41"/>
  </si>
  <si>
    <t>おかず</t>
    <phoneticPr fontId="41"/>
  </si>
  <si>
    <t>合  計</t>
    <rPh sb="0" eb="4">
      <t>ゴウケイ</t>
    </rPh>
    <phoneticPr fontId="41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</si>
  <si>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41"/>
  </si>
  <si>
    <t>生徒数</t>
    <rPh sb="0" eb="3">
      <t>セイトスウ</t>
    </rPh>
    <phoneticPr fontId="41"/>
  </si>
  <si>
    <t>（注）通信制を除く。</t>
    <rPh sb="1" eb="2">
      <t>チュウ</t>
    </rPh>
    <rPh sb="3" eb="6">
      <t>ツウシンセイ</t>
    </rPh>
    <rPh sb="7" eb="8">
      <t>ノゾ</t>
    </rPh>
    <phoneticPr fontId="4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</si>
  <si>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1"/>
  </si>
  <si>
    <t>FAX</t>
    <phoneticPr fontId="43"/>
  </si>
  <si>
    <t>○</t>
    <phoneticPr fontId="43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</si>
  <si>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41"/>
  </si>
  <si>
    <t>令和6年5月1日</t>
    <rPh sb="0" eb="2">
      <t>レイワ</t>
    </rPh>
    <phoneticPr fontId="2"/>
  </si>
  <si>
    <t>学校名</t>
    <rPh sb="0" eb="3">
      <t>ガッコウメイ</t>
    </rPh>
    <phoneticPr fontId="41"/>
  </si>
  <si>
    <t>募集人員</t>
    <rPh sb="0" eb="2">
      <t>ボシュウ</t>
    </rPh>
    <rPh sb="2" eb="4">
      <t>ジンイン</t>
    </rPh>
    <phoneticPr fontId="41"/>
  </si>
  <si>
    <t>入学者数</t>
    <rPh sb="0" eb="3">
      <t>ニュウガクシャ</t>
    </rPh>
    <rPh sb="3" eb="4">
      <t>スウ</t>
    </rPh>
    <phoneticPr fontId="41"/>
  </si>
  <si>
    <t>教員数</t>
    <rPh sb="0" eb="2">
      <t>キョウイン</t>
    </rPh>
    <rPh sb="2" eb="3">
      <t>スウ</t>
    </rPh>
    <phoneticPr fontId="41"/>
  </si>
  <si>
    <t>合計</t>
    <rPh sb="0" eb="1">
      <t>ゴウ</t>
    </rPh>
    <rPh sb="1" eb="2">
      <t>ケイ</t>
    </rPh>
    <phoneticPr fontId="41"/>
  </si>
  <si>
    <t>1年</t>
    <rPh sb="1" eb="2">
      <t>ネン</t>
    </rPh>
    <phoneticPr fontId="41"/>
  </si>
  <si>
    <t>2年</t>
    <rPh sb="1" eb="2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</si>
  <si>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</si>
  <si>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</si>
  <si>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公 立</t>
    <phoneticPr fontId="2"/>
  </si>
  <si>
    <t>越ヶ谷高校</t>
    <rPh sb="0" eb="3">
      <t>コシガヤ</t>
    </rPh>
    <rPh sb="3" eb="5">
      <t>コウコウ</t>
    </rPh>
    <phoneticPr fontId="41"/>
  </si>
  <si>
    <t>普通科</t>
    <phoneticPr fontId="2"/>
  </si>
  <si>
    <t xml:space="preserve">- </t>
    <phoneticPr fontId="2"/>
  </si>
  <si>
    <t>普通科（定時制）</t>
    <rPh sb="0" eb="3">
      <t>フツウカ</t>
    </rPh>
    <phoneticPr fontId="2"/>
  </si>
  <si>
    <t>越谷北高校</t>
    <rPh sb="0" eb="2">
      <t>コシガヤ</t>
    </rPh>
    <rPh sb="2" eb="3">
      <t>キタ</t>
    </rPh>
    <rPh sb="3" eb="5">
      <t>コウコウ</t>
    </rPh>
    <phoneticPr fontId="41"/>
  </si>
  <si>
    <t>普通科</t>
    <rPh sb="0" eb="3">
      <t>フツウカ</t>
    </rPh>
    <phoneticPr fontId="2"/>
  </si>
  <si>
    <t>理数科</t>
    <rPh sb="0" eb="2">
      <t>リスウ</t>
    </rPh>
    <rPh sb="2" eb="3">
      <t>カ</t>
    </rPh>
    <phoneticPr fontId="2"/>
  </si>
  <si>
    <t>越谷西高校</t>
    <phoneticPr fontId="2"/>
  </si>
  <si>
    <t>越谷東高校</t>
    <phoneticPr fontId="41"/>
  </si>
  <si>
    <t>越谷南高校</t>
    <phoneticPr fontId="41"/>
  </si>
  <si>
    <t>外国語科</t>
    <rPh sb="0" eb="3">
      <t>ガイコクゴ</t>
    </rPh>
    <rPh sb="3" eb="4">
      <t>カ</t>
    </rPh>
    <phoneticPr fontId="2"/>
  </si>
  <si>
    <t>越谷総合技術高校</t>
    <phoneticPr fontId="2"/>
  </si>
  <si>
    <t>電子機械科</t>
    <rPh sb="0" eb="2">
      <t>デンシ</t>
    </rPh>
    <rPh sb="2" eb="5">
      <t>キカイカ</t>
    </rPh>
    <phoneticPr fontId="2"/>
  </si>
  <si>
    <t>情報技術科</t>
    <rPh sb="0" eb="2">
      <t>ジョウホウ</t>
    </rPh>
    <rPh sb="2" eb="5">
      <t>ギジュツカ</t>
    </rPh>
    <phoneticPr fontId="2"/>
  </si>
  <si>
    <t>流通経済科</t>
    <rPh sb="0" eb="2">
      <t>リュウツウ</t>
    </rPh>
    <rPh sb="2" eb="4">
      <t>ケイザイ</t>
    </rPh>
    <rPh sb="4" eb="5">
      <t>カ</t>
    </rPh>
    <phoneticPr fontId="2"/>
  </si>
  <si>
    <t>情報処理科</t>
    <rPh sb="0" eb="2">
      <t>ジョウホウ</t>
    </rPh>
    <rPh sb="2" eb="5">
      <t>ショリカ</t>
    </rPh>
    <phoneticPr fontId="2"/>
  </si>
  <si>
    <t>服飾デザイン科</t>
    <rPh sb="0" eb="2">
      <t>フクショク</t>
    </rPh>
    <rPh sb="6" eb="7">
      <t>カ</t>
    </rPh>
    <phoneticPr fontId="2"/>
  </si>
  <si>
    <t>食物調理科</t>
    <rPh sb="0" eb="2">
      <t>ショクモツ</t>
    </rPh>
    <rPh sb="2" eb="4">
      <t>チョウリ</t>
    </rPh>
    <rPh sb="4" eb="5">
      <t>カ</t>
    </rPh>
    <phoneticPr fontId="2"/>
  </si>
  <si>
    <t>私 立</t>
    <rPh sb="0" eb="1">
      <t>ワタシ</t>
    </rPh>
    <rPh sb="2" eb="3">
      <t>タテ</t>
    </rPh>
    <phoneticPr fontId="2"/>
  </si>
  <si>
    <t>獨協埼玉高校</t>
    <rPh sb="0" eb="2">
      <t>ドッキョウ</t>
    </rPh>
    <rPh sb="2" eb="4">
      <t>サイタマ</t>
    </rPh>
    <rPh sb="4" eb="6">
      <t>コウコウ</t>
    </rPh>
    <phoneticPr fontId="41"/>
  </si>
  <si>
    <t>普通科</t>
  </si>
  <si>
    <t>叡明高校</t>
    <rPh sb="0" eb="1">
      <t>エイ</t>
    </rPh>
    <rPh sb="1" eb="2">
      <t>メイ</t>
    </rPh>
    <rPh sb="2" eb="4">
      <t>コウコウ</t>
    </rPh>
    <phoneticPr fontId="41"/>
  </si>
  <si>
    <t>松栄学園高校（越谷分校）</t>
    <rPh sb="4" eb="6">
      <t>コウコウ</t>
    </rPh>
    <rPh sb="7" eb="9">
      <t>コシガヤ</t>
    </rPh>
    <rPh sb="9" eb="10">
      <t>ブン</t>
    </rPh>
    <rPh sb="10" eb="11">
      <t>コウ</t>
    </rPh>
    <phoneticPr fontId="2"/>
  </si>
  <si>
    <t>普通科（通信制）</t>
    <rPh sb="0" eb="3">
      <t>フツウカ</t>
    </rPh>
    <phoneticPr fontId="2"/>
  </si>
  <si>
    <t>…</t>
    <phoneticPr fontId="2"/>
  </si>
  <si>
    <t>…</t>
  </si>
  <si>
    <t>武蔵野星城高校</t>
    <rPh sb="0" eb="3">
      <t>ムサシノ</t>
    </rPh>
    <rPh sb="3" eb="5">
      <t>セイジョウ</t>
    </rPh>
    <rPh sb="5" eb="7">
      <t>コウコウ</t>
    </rPh>
    <phoneticPr fontId="41"/>
  </si>
  <si>
    <t>合　計</t>
    <rPh sb="0" eb="1">
      <t>ゴウ</t>
    </rPh>
    <rPh sb="2" eb="3">
      <t>ケイ</t>
    </rPh>
    <phoneticPr fontId="2"/>
  </si>
  <si>
    <t>資料：学校基本調査、高等学校入学状況調査、埼玉県学校便覧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phoneticPr fontId="41"/>
  </si>
  <si>
    <t>10-19. 市内の大学の概況</t>
    <rPh sb="7" eb="9">
      <t>シナイ</t>
    </rPh>
    <rPh sb="10" eb="12">
      <t>ダイガク</t>
    </rPh>
    <rPh sb="13" eb="15">
      <t>ガイキョウ</t>
    </rPh>
    <phoneticPr fontId="41"/>
  </si>
  <si>
    <t>（1）文教大学</t>
    <rPh sb="3" eb="5">
      <t>ブンキョウ</t>
    </rPh>
    <rPh sb="5" eb="7">
      <t>ダイガク</t>
    </rPh>
    <phoneticPr fontId="41"/>
  </si>
  <si>
    <t>（単位：人）</t>
    <rPh sb="1" eb="3">
      <t>タンイ</t>
    </rPh>
    <rPh sb="4" eb="5">
      <t>ニン</t>
    </rPh>
    <phoneticPr fontId="41"/>
  </si>
  <si>
    <t>学部名</t>
    <rPh sb="0" eb="3">
      <t>ガクブメイ</t>
    </rPh>
    <phoneticPr fontId="41"/>
  </si>
  <si>
    <t>入学
志願者</t>
    <rPh sb="0" eb="2">
      <t>ニュウガク</t>
    </rPh>
    <rPh sb="3" eb="6">
      <t>シガンシャ</t>
    </rPh>
    <phoneticPr fontId="41"/>
  </si>
  <si>
    <t>入学者</t>
    <rPh sb="0" eb="3">
      <t>ニュウガクシャ</t>
    </rPh>
    <phoneticPr fontId="41"/>
  </si>
  <si>
    <t>学生数</t>
    <rPh sb="0" eb="3">
      <t>ガクセイスウ</t>
    </rPh>
    <phoneticPr fontId="41"/>
  </si>
  <si>
    <t>専任教員数</t>
    <rPh sb="0" eb="2">
      <t>センニン</t>
    </rPh>
    <rPh sb="2" eb="5">
      <t>キョウインスウ</t>
    </rPh>
    <phoneticPr fontId="41"/>
  </si>
  <si>
    <t>１年</t>
    <rPh sb="1" eb="2">
      <t>ネン</t>
    </rPh>
    <phoneticPr fontId="41"/>
  </si>
  <si>
    <t>２年</t>
    <rPh sb="1" eb="2">
      <t>ネン</t>
    </rPh>
    <phoneticPr fontId="41"/>
  </si>
  <si>
    <t>３年</t>
    <rPh sb="1" eb="2">
      <t>ネン</t>
    </rPh>
    <phoneticPr fontId="41"/>
  </si>
  <si>
    <t>４年</t>
    <rPh sb="1" eb="2">
      <t>ネン</t>
    </rPh>
    <phoneticPr fontId="41"/>
  </si>
  <si>
    <t>教育学部</t>
    <rPh sb="0" eb="2">
      <t>キョウイク</t>
    </rPh>
    <rPh sb="2" eb="4">
      <t>ガクブ</t>
    </rPh>
    <phoneticPr fontId="42"/>
  </si>
  <si>
    <t>人間科学部</t>
    <rPh sb="0" eb="2">
      <t>ニンゲン</t>
    </rPh>
    <rPh sb="2" eb="5">
      <t>カガクブ</t>
    </rPh>
    <phoneticPr fontId="42"/>
  </si>
  <si>
    <t>文学部</t>
    <rPh sb="0" eb="3">
      <t>ブンガクブ</t>
    </rPh>
    <phoneticPr fontId="42"/>
  </si>
  <si>
    <t>情報学部</t>
    <rPh sb="0" eb="2">
      <t>ジョウホウ</t>
    </rPh>
    <rPh sb="2" eb="4">
      <t>ガクブ</t>
    </rPh>
    <phoneticPr fontId="42"/>
  </si>
  <si>
    <t>国際学部</t>
    <rPh sb="0" eb="2">
      <t>コクサイ</t>
    </rPh>
    <rPh sb="2" eb="4">
      <t>ガクブ</t>
    </rPh>
    <phoneticPr fontId="42"/>
  </si>
  <si>
    <t>健康栄養学部</t>
  </si>
  <si>
    <t>経営学部</t>
    <rPh sb="0" eb="2">
      <t>ケイエイ</t>
    </rPh>
    <rPh sb="2" eb="4">
      <t>ガクブ</t>
    </rPh>
    <phoneticPr fontId="42"/>
  </si>
  <si>
    <t>越谷校舎（再掲）</t>
    <rPh sb="0" eb="2">
      <t>コシガヤ</t>
    </rPh>
    <rPh sb="2" eb="4">
      <t>コウシャ</t>
    </rPh>
    <rPh sb="5" eb="7">
      <t>サイケイ</t>
    </rPh>
    <phoneticPr fontId="43"/>
  </si>
  <si>
    <t>（注）国際学部・経営学部は東京あだちキャンパス、情報学部・健康栄養学部は湘南キャンパス</t>
    <rPh sb="1" eb="2">
      <t>チュウ</t>
    </rPh>
    <rPh sb="13" eb="15">
      <t>トウキョウ</t>
    </rPh>
    <phoneticPr fontId="41"/>
  </si>
  <si>
    <t>教育学研究科（修士）</t>
    <rPh sb="0" eb="2">
      <t>キョウイク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</si>
  <si>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専攻科</t>
  </si>
  <si>
    <t>学校教育専攻</t>
    <rPh sb="0" eb="2">
      <t>ガッコウ</t>
    </rPh>
    <rPh sb="2" eb="4">
      <t>キョウイク</t>
    </rPh>
    <rPh sb="4" eb="6">
      <t>センコウ</t>
    </rPh>
    <phoneticPr fontId="41"/>
  </si>
  <si>
    <t>-</t>
    <phoneticPr fontId="2"/>
  </si>
  <si>
    <t>人間科学研究科（修士）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シュウシ</t>
    </rPh>
    <phoneticPr fontId="41"/>
  </si>
  <si>
    <t>外国人留学生別科</t>
  </si>
  <si>
    <t>臨床心理学専攻</t>
    <rPh sb="0" eb="2">
      <t>リンショウ</t>
    </rPh>
    <rPh sb="2" eb="5">
      <t>シンリガク</t>
    </rPh>
    <rPh sb="5" eb="7">
      <t>センコウ</t>
    </rPh>
    <phoneticPr fontId="41"/>
  </si>
  <si>
    <t>人間科学専攻</t>
    <rPh sb="0" eb="2">
      <t>ニンゲン</t>
    </rPh>
    <rPh sb="2" eb="4">
      <t>カガク</t>
    </rPh>
    <rPh sb="4" eb="6">
      <t>センコウ</t>
    </rPh>
    <phoneticPr fontId="41"/>
  </si>
  <si>
    <t>人間科学研究科（博士）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ハカセ</t>
    </rPh>
    <phoneticPr fontId="41"/>
  </si>
  <si>
    <t>言語文化研究科（修士）</t>
    <rPh sb="0" eb="2">
      <t>ゲンゴ</t>
    </rPh>
    <rPh sb="2" eb="4">
      <t>ブンカ</t>
    </rPh>
    <rPh sb="4" eb="6">
      <t>ケンキュウ</t>
    </rPh>
    <rPh sb="6" eb="7">
      <t>カ</t>
    </rPh>
    <rPh sb="8" eb="10">
      <t>シュウシ</t>
    </rPh>
    <phoneticPr fontId="41"/>
  </si>
  <si>
    <t>言語文化専攻</t>
    <rPh sb="0" eb="2">
      <t>ゲンゴ</t>
    </rPh>
    <rPh sb="2" eb="4">
      <t>ブンカ</t>
    </rPh>
    <rPh sb="4" eb="6">
      <t>センコウ</t>
    </rPh>
    <phoneticPr fontId="41"/>
  </si>
  <si>
    <t>言語文化研究科（博士）</t>
    <rPh sb="0" eb="2">
      <t>ゲンゴ</t>
    </rPh>
    <rPh sb="2" eb="4">
      <t>ブンカ</t>
    </rPh>
    <rPh sb="4" eb="7">
      <t>ケンキュウカ</t>
    </rPh>
    <rPh sb="8" eb="10">
      <t>ハカセ</t>
    </rPh>
    <phoneticPr fontId="41"/>
  </si>
  <si>
    <t>情報学研究科（修士）</t>
    <rPh sb="0" eb="2">
      <t>ジョウホウ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</si>
  <si>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情報学専攻</t>
    <rPh sb="0" eb="2">
      <t>ジョウホウ</t>
    </rPh>
    <rPh sb="2" eb="3">
      <t>ガク</t>
    </rPh>
    <rPh sb="3" eb="5">
      <t>センコウ</t>
    </rPh>
    <phoneticPr fontId="41"/>
  </si>
  <si>
    <t>国際学研究科（修士）</t>
    <rPh sb="0" eb="2">
      <t>コクサイ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</si>
  <si>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国際学専攻</t>
    <rPh sb="0" eb="2">
      <t>コクサイ</t>
    </rPh>
    <rPh sb="2" eb="3">
      <t>ガク</t>
    </rPh>
    <rPh sb="3" eb="5">
      <t>センコウ</t>
    </rPh>
    <phoneticPr fontId="41"/>
  </si>
  <si>
    <t>（注）国際学研究科は東京あだちキャンパス、情報学研究科は湘南キャンパス</t>
    <rPh sb="1" eb="2">
      <t>チュウ</t>
    </rPh>
    <rPh sb="10" eb="12">
      <t>トウキョウ</t>
    </rPh>
    <rPh sb="21" eb="23">
      <t>ジョウホウ</t>
    </rPh>
    <rPh sb="24" eb="27">
      <t>ケンキュウカ</t>
    </rPh>
    <rPh sb="28" eb="30">
      <t>ショウナン</t>
    </rPh>
    <phoneticPr fontId="41"/>
  </si>
  <si>
    <t>資料：文教大学</t>
    <rPh sb="0" eb="2">
      <t>シリョウ</t>
    </rPh>
    <rPh sb="3" eb="5">
      <t>ブンキョウ</t>
    </rPh>
    <rPh sb="5" eb="7">
      <t>ダイガク</t>
    </rPh>
    <phoneticPr fontId="41"/>
  </si>
  <si>
    <t>（2）埼玉県立大学</t>
    <rPh sb="3" eb="5">
      <t>サイタマ</t>
    </rPh>
    <rPh sb="5" eb="7">
      <t>ケンリツ</t>
    </rPh>
    <rPh sb="7" eb="9">
      <t>ダイガク</t>
    </rPh>
    <phoneticPr fontId="41"/>
  </si>
  <si>
    <t>令和6年5月1日</t>
    <rPh sb="0" eb="2">
      <t>レイワ</t>
    </rPh>
    <rPh sb="3" eb="4">
      <t>ネン</t>
    </rPh>
    <rPh sb="5" eb="6">
      <t>ツキ</t>
    </rPh>
    <phoneticPr fontId="41"/>
  </si>
  <si>
    <t>(単位：人)</t>
    <rPh sb="1" eb="3">
      <t>タンイ</t>
    </rPh>
    <rPh sb="4" eb="5">
      <t>ニン</t>
    </rPh>
    <phoneticPr fontId="41"/>
  </si>
  <si>
    <t>保健医療福祉学部</t>
    <rPh sb="0" eb="2">
      <t>ホケン</t>
    </rPh>
    <rPh sb="2" eb="4">
      <t>イリョウ</t>
    </rPh>
    <rPh sb="4" eb="6">
      <t>フクシ</t>
    </rPh>
    <rPh sb="6" eb="8">
      <t>ガクブ</t>
    </rPh>
    <phoneticPr fontId="41"/>
  </si>
  <si>
    <t>（注）入学者数には3年次編入生が21名含まれているため、入学者数と1年生数は一致しない。</t>
    <rPh sb="1" eb="2">
      <t>チュウ</t>
    </rPh>
    <rPh sb="3" eb="6">
      <t>ニュウガクシャ</t>
    </rPh>
    <rPh sb="6" eb="7">
      <t>スウ</t>
    </rPh>
    <rPh sb="10" eb="12">
      <t>ネンジ</t>
    </rPh>
    <rPh sb="12" eb="14">
      <t>ヘンニュウ</t>
    </rPh>
    <rPh sb="14" eb="15">
      <t>セイ</t>
    </rPh>
    <rPh sb="18" eb="19">
      <t>メイ</t>
    </rPh>
    <rPh sb="19" eb="20">
      <t>フク</t>
    </rPh>
    <rPh sb="28" eb="32">
      <t>ニュウガクシャスウ</t>
    </rPh>
    <rPh sb="34" eb="36">
      <t>ネンセイ</t>
    </rPh>
    <rPh sb="36" eb="37">
      <t>カズ</t>
    </rPh>
    <rPh sb="38" eb="40">
      <t>イッチ</t>
    </rPh>
    <phoneticPr fontId="2"/>
  </si>
  <si>
    <t>大学院</t>
    <rPh sb="0" eb="2">
      <t>ダイガク</t>
    </rPh>
    <rPh sb="2" eb="3">
      <t>イン</t>
    </rPh>
    <phoneticPr fontId="41"/>
  </si>
  <si>
    <t>保健医療福祉学研究科</t>
    <rPh sb="0" eb="2">
      <t>ホケン</t>
    </rPh>
    <rPh sb="2" eb="4">
      <t>イリョウ</t>
    </rPh>
    <rPh sb="4" eb="6">
      <t>フクシ</t>
    </rPh>
    <rPh sb="6" eb="7">
      <t>ガク</t>
    </rPh>
    <rPh sb="7" eb="10">
      <t>ケンキュウカ</t>
    </rPh>
    <phoneticPr fontId="41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</si>
  <si>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41"/>
  </si>
  <si>
    <t>10-20. 生涯学習施設等の概要</t>
    <phoneticPr fontId="41"/>
  </si>
  <si>
    <t>令和6年12月1日</t>
    <rPh sb="0" eb="2">
      <t>レイワ</t>
    </rPh>
    <phoneticPr fontId="41"/>
  </si>
  <si>
    <t>（単位：㎡）</t>
  </si>
  <si>
    <t>施設名</t>
  </si>
  <si>
    <t>所在地</t>
  </si>
  <si>
    <t>開館
年月日</t>
  </si>
  <si>
    <t>敷地面積</t>
  </si>
  <si>
    <t>建物(床)
面積</t>
    <phoneticPr fontId="41"/>
  </si>
  <si>
    <t>備　考</t>
    <phoneticPr fontId="41"/>
  </si>
  <si>
    <t>桜井地区センター・公民館</t>
  </si>
  <si>
    <t>越谷市大字下間久里792-1</t>
    <phoneticPr fontId="41"/>
  </si>
  <si>
    <t>S47. 5.15</t>
    <phoneticPr fontId="2"/>
  </si>
  <si>
    <t>H12.11.1 建替え</t>
    <rPh sb="9" eb="11">
      <t>タテカ</t>
    </rPh>
    <phoneticPr fontId="41"/>
  </si>
  <si>
    <t>新方地区センター・公民館</t>
    <phoneticPr fontId="43"/>
  </si>
  <si>
    <t>〃　大字大吉470-1</t>
    <phoneticPr fontId="43"/>
  </si>
  <si>
    <t>S47. 4.15</t>
    <phoneticPr fontId="2"/>
  </si>
  <si>
    <t>H11.4.1 建替え</t>
    <phoneticPr fontId="43"/>
  </si>
  <si>
    <t>　</t>
    <phoneticPr fontId="41"/>
  </si>
  <si>
    <t>河川防災ステーション併設</t>
    <phoneticPr fontId="43"/>
  </si>
  <si>
    <t>増林地区センター・公民館</t>
    <phoneticPr fontId="43"/>
  </si>
  <si>
    <t>〃　増林3丁目4-1</t>
    <phoneticPr fontId="43"/>
  </si>
  <si>
    <t>S48. 6.13</t>
    <phoneticPr fontId="2"/>
  </si>
  <si>
    <t>H19.4.1 建替え</t>
    <phoneticPr fontId="43"/>
  </si>
  <si>
    <t>教育センター併設</t>
    <phoneticPr fontId="43"/>
  </si>
  <si>
    <t>大袋地区センター・公民館</t>
  </si>
  <si>
    <t>　〃　大字大竹160-2</t>
    <phoneticPr fontId="41"/>
  </si>
  <si>
    <t>S47. 6. 6</t>
    <phoneticPr fontId="2"/>
  </si>
  <si>
    <t>荻島地区センター・公民館</t>
  </si>
  <si>
    <t>　〃　大字南荻島190-1</t>
    <phoneticPr fontId="41"/>
  </si>
  <si>
    <t>S45.11. 1</t>
    <phoneticPr fontId="2"/>
  </si>
  <si>
    <t>H18.4.1 建替え</t>
    <rPh sb="8" eb="10">
      <t>タテカ</t>
    </rPh>
    <phoneticPr fontId="41"/>
  </si>
  <si>
    <t>出羽地区センター・公民館</t>
  </si>
  <si>
    <t>　〃　七左町4丁目248-1</t>
  </si>
  <si>
    <t>S48. 6.22</t>
    <phoneticPr fontId="2"/>
  </si>
  <si>
    <t>H25.12.1 建替え</t>
    <rPh sb="9" eb="11">
      <t>タテカ</t>
    </rPh>
    <phoneticPr fontId="41"/>
  </si>
  <si>
    <t>蒲生地区センター・公民館</t>
  </si>
  <si>
    <t>　〃　登戸町33-16</t>
    <phoneticPr fontId="41"/>
  </si>
  <si>
    <t>S44. 7.31</t>
    <phoneticPr fontId="2"/>
  </si>
  <si>
    <t>H10.5.15 建替え</t>
    <rPh sb="9" eb="11">
      <t>タテカ</t>
    </rPh>
    <phoneticPr fontId="41"/>
  </si>
  <si>
    <t>川柳地区センター・公民館</t>
  </si>
  <si>
    <t>　〃　川柳町2丁目485</t>
  </si>
  <si>
    <t>S50. 5.16</t>
    <phoneticPr fontId="2"/>
  </si>
  <si>
    <t>大相模地区センター・公民館</t>
    <rPh sb="10" eb="13">
      <t>コウミンカン</t>
    </rPh>
    <phoneticPr fontId="41"/>
  </si>
  <si>
    <t>　〃　相模町3丁目42-1</t>
    <phoneticPr fontId="41"/>
  </si>
  <si>
    <t>H21. 4. 1</t>
    <phoneticPr fontId="2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</si>
  <si>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41"/>
  </si>
  <si>
    <t>大沢地区センター・公民館</t>
  </si>
  <si>
    <t>　〃　東大沢1丁目12-1</t>
    <rPh sb="3" eb="4">
      <t>ヒガシ</t>
    </rPh>
    <rPh sb="4" eb="6">
      <t>オオサワ</t>
    </rPh>
    <phoneticPr fontId="41"/>
  </si>
  <si>
    <t>S48. 4. 1</t>
    <phoneticPr fontId="2"/>
  </si>
  <si>
    <t>R3.9.1 旧保健センター跡地に移転</t>
    <rPh sb="7" eb="8">
      <t>キュウ</t>
    </rPh>
    <rPh sb="8" eb="10">
      <t>ホケン</t>
    </rPh>
    <rPh sb="14" eb="16">
      <t>アトチ</t>
    </rPh>
    <rPh sb="17" eb="19">
      <t>イテン</t>
    </rPh>
    <phoneticPr fontId="43"/>
  </si>
  <si>
    <t>越ヶ谷地区センター・公民館</t>
    <phoneticPr fontId="41"/>
  </si>
  <si>
    <t>　〃　越ヶ谷4丁目1-1</t>
    <phoneticPr fontId="41"/>
  </si>
  <si>
    <t>S50. 4. 1</t>
    <phoneticPr fontId="2"/>
  </si>
  <si>
    <t>‐</t>
    <phoneticPr fontId="43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</si>
  <si>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41"/>
  </si>
  <si>
    <t>南越谷地区センター・公民館</t>
  </si>
  <si>
    <t>　〃　南越谷4丁目21-1</t>
    <phoneticPr fontId="41"/>
  </si>
  <si>
    <t>S44. 4. 1</t>
    <phoneticPr fontId="2"/>
  </si>
  <si>
    <t>H14.11.1 建替え</t>
    <rPh sb="9" eb="11">
      <t>タテカ</t>
    </rPh>
    <phoneticPr fontId="41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</si>
  <si>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41"/>
  </si>
  <si>
    <t>北越谷地区センター・公民館</t>
  </si>
  <si>
    <t>　〃　北越谷4丁目8-35</t>
    <phoneticPr fontId="41"/>
  </si>
  <si>
    <t>S54. 4. 1</t>
    <phoneticPr fontId="2"/>
  </si>
  <si>
    <t>H3.4.1 建替え</t>
    <rPh sb="7" eb="9">
      <t>タテカ</t>
    </rPh>
    <phoneticPr fontId="41"/>
  </si>
  <si>
    <t>千間台記念会館</t>
  </si>
  <si>
    <t>　〃　千間台西1丁目9-9</t>
    <phoneticPr fontId="41"/>
  </si>
  <si>
    <t>S58. 4. 1</t>
    <phoneticPr fontId="2"/>
  </si>
  <si>
    <t>市立図書館</t>
  </si>
  <si>
    <t>　〃　東越谷4丁目9-1</t>
  </si>
  <si>
    <t>S58. 4. 1</t>
  </si>
  <si>
    <t>旧東方村中村家住宅</t>
  </si>
  <si>
    <t>　〃　レイクタウン9丁目51</t>
    <phoneticPr fontId="2"/>
  </si>
  <si>
    <t>H26.10. 1</t>
    <phoneticPr fontId="2"/>
  </si>
  <si>
    <t>大間野町旧中村家住宅</t>
  </si>
  <si>
    <t>　〃　大間野町1丁目100-4</t>
    <phoneticPr fontId="41"/>
  </si>
  <si>
    <t>H16.11.14</t>
    <phoneticPr fontId="2"/>
  </si>
  <si>
    <t>日本文化伝承の館こしがや能楽堂</t>
  </si>
  <si>
    <t>　〃　花田6丁目6-1</t>
    <phoneticPr fontId="41"/>
  </si>
  <si>
    <t>H 5. 5. 1</t>
    <phoneticPr fontId="2"/>
  </si>
  <si>
    <t>越谷コミュニティセンター</t>
  </si>
  <si>
    <t>　〃　南越谷1丁目2876-1</t>
    <phoneticPr fontId="41"/>
  </si>
  <si>
    <t>S54. 8.27</t>
    <phoneticPr fontId="2"/>
  </si>
  <si>
    <t>越谷サンシティ内</t>
    <rPh sb="0" eb="2">
      <t>コシガヤ</t>
    </rPh>
    <rPh sb="7" eb="8">
      <t>ナイ</t>
    </rPh>
    <phoneticPr fontId="41"/>
  </si>
  <si>
    <t>科学技術体験センター</t>
  </si>
  <si>
    <t>　〃　新越谷1丁目59</t>
    <rPh sb="3" eb="6">
      <t>シンコシガヤ</t>
    </rPh>
    <rPh sb="7" eb="9">
      <t>チョウメ</t>
    </rPh>
    <phoneticPr fontId="42"/>
  </si>
  <si>
    <t>H13. 5. 3</t>
    <phoneticPr fontId="2"/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</si>
  <si>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41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</si>
  <si>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41"/>
  </si>
  <si>
    <t>令和7年1月1日</t>
    <rPh sb="0" eb="1">
      <t>レイワ</t>
    </rPh>
    <phoneticPr fontId="41"/>
  </si>
  <si>
    <t>市民ホール等</t>
    <rPh sb="5" eb="6">
      <t>トウ</t>
    </rPh>
    <phoneticPr fontId="41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</si>
  <si>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</si>
  <si>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</si>
  <si>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</si>
  <si>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</si>
  <si>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1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</si>
  <si>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</si>
  <si>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</si>
  <si>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</si>
  <si>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</si>
  <si>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</si>
  <si>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</si>
  <si>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</si>
  <si>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</si>
  <si>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</si>
  <si>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</si>
  <si>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</si>
  <si>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</si>
  <si>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</si>
  <si>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1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</si>
  <si>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</si>
  <si>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</si>
  <si>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</si>
  <si>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</si>
  <si>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</si>
  <si>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</si>
  <si>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</si>
  <si>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</si>
  <si>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</si>
  <si>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</si>
  <si>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</si>
  <si>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</si>
  <si>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</si>
  <si>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</si>
  <si>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</si>
  <si>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</si>
  <si>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○南部図書室</t>
  </si>
  <si>
    <t>2,302.17㎡</t>
  </si>
  <si>
    <t>○特別応接室</t>
  </si>
  <si>
    <t>定員　8席</t>
  </si>
  <si>
    <t>（注1）車椅子用スペース8席分含む。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1"/>
  </si>
  <si>
    <t>（注2）車椅子用スペース6席分含む。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1"/>
  </si>
  <si>
    <t>資料：教育委員会・生涯学習課</t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</si>
  <si>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</si>
  <si>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1"/>
  </si>
  <si>
    <t>区  分</t>
    <rPh sb="0" eb="4">
      <t>クブン</t>
    </rPh>
    <phoneticPr fontId="41"/>
  </si>
  <si>
    <t>令和3年度</t>
    <rPh sb="0" eb="2">
      <t>レイワ</t>
    </rPh>
    <rPh sb="3" eb="5">
      <t>ネンド</t>
    </rPh>
    <rPh sb="4" eb="5">
      <t>ド</t>
    </rPh>
    <phoneticPr fontId="41"/>
  </si>
  <si>
    <t>4年度</t>
    <rPh sb="1" eb="3">
      <t>ネンド</t>
    </rPh>
    <rPh sb="2" eb="3">
      <t>ド</t>
    </rPh>
    <phoneticPr fontId="41"/>
  </si>
  <si>
    <t>5年度</t>
    <rPh sb="1" eb="3">
      <t>ネンド</t>
    </rPh>
    <rPh sb="2" eb="3">
      <t>ド</t>
    </rPh>
    <phoneticPr fontId="41"/>
  </si>
  <si>
    <t>利用件数</t>
    <rPh sb="0" eb="2">
      <t>リヨウ</t>
    </rPh>
    <rPh sb="2" eb="4">
      <t>ケンスウ</t>
    </rPh>
    <phoneticPr fontId="41"/>
  </si>
  <si>
    <t>利用者数</t>
    <rPh sb="0" eb="4">
      <t>リヨウシャスウ</t>
    </rPh>
    <phoneticPr fontId="41"/>
  </si>
  <si>
    <t>総　数</t>
    <rPh sb="0" eb="1">
      <t>フサ</t>
    </rPh>
    <rPh sb="2" eb="3">
      <t>カズ</t>
    </rPh>
    <phoneticPr fontId="41"/>
  </si>
  <si>
    <t>公民館主催教室等</t>
    <rPh sb="0" eb="3">
      <t>コウミンカン</t>
    </rPh>
    <rPh sb="3" eb="5">
      <t>シュサイ</t>
    </rPh>
    <rPh sb="5" eb="7">
      <t>キョウシツ</t>
    </rPh>
    <rPh sb="7" eb="8">
      <t>ナド</t>
    </rPh>
    <phoneticPr fontId="41"/>
  </si>
  <si>
    <t>公民館主催大会事業等</t>
    <rPh sb="0" eb="3">
      <t>コウミンカン</t>
    </rPh>
    <rPh sb="3" eb="5">
      <t>シュサイ</t>
    </rPh>
    <rPh sb="5" eb="7">
      <t>タイカイ</t>
    </rPh>
    <rPh sb="7" eb="9">
      <t>ジギョウ</t>
    </rPh>
    <rPh sb="9" eb="10">
      <t>ナド</t>
    </rPh>
    <phoneticPr fontId="41"/>
  </si>
  <si>
    <t>クラブ・サークル事業等</t>
    <rPh sb="8" eb="10">
      <t>ジギョウ</t>
    </rPh>
    <rPh sb="10" eb="11">
      <t>ナド</t>
    </rPh>
    <phoneticPr fontId="41"/>
  </si>
  <si>
    <t>関係諸団体利用</t>
    <rPh sb="0" eb="2">
      <t>カンケイ</t>
    </rPh>
    <rPh sb="2" eb="5">
      <t>ショダンタイ</t>
    </rPh>
    <rPh sb="5" eb="7">
      <t>リヨウ</t>
    </rPh>
    <phoneticPr fontId="41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</si>
  <si>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41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</si>
  <si>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41"/>
  </si>
  <si>
    <t>区  分</t>
    <phoneticPr fontId="41"/>
  </si>
  <si>
    <t>総　数</t>
  </si>
  <si>
    <t>新方地区センター・公民館</t>
  </si>
  <si>
    <t>増林地区センター・公民館</t>
  </si>
  <si>
    <t>大相模地区センター・公民館</t>
    <rPh sb="0" eb="3">
      <t>オオサガミ</t>
    </rPh>
    <phoneticPr fontId="43"/>
  </si>
  <si>
    <t>越ヶ谷地区センター・公民館</t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</si>
  <si>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41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</si>
  <si>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41"/>
  </si>
  <si>
    <t>期  間</t>
    <rPh sb="0" eb="4">
      <t>キカン</t>
    </rPh>
    <phoneticPr fontId="41"/>
  </si>
  <si>
    <t>令和4年度</t>
    <rPh sb="0" eb="2">
      <t>レイワ</t>
    </rPh>
    <rPh sb="3" eb="5">
      <t>ネンド</t>
    </rPh>
    <phoneticPr fontId="41"/>
  </si>
  <si>
    <t>利用区分数</t>
    <rPh sb="0" eb="2">
      <t>リヨウ</t>
    </rPh>
    <rPh sb="2" eb="4">
      <t>クブン</t>
    </rPh>
    <rPh sb="4" eb="5">
      <t>スウ</t>
    </rPh>
    <phoneticPr fontId="41"/>
  </si>
  <si>
    <t>大ホール</t>
    <rPh sb="0" eb="1">
      <t>ダイ</t>
    </rPh>
    <phoneticPr fontId="41"/>
  </si>
  <si>
    <t>小ホール</t>
    <rPh sb="0" eb="1">
      <t>ショウ</t>
    </rPh>
    <phoneticPr fontId="41"/>
  </si>
  <si>
    <t>展示ホール</t>
    <rPh sb="0" eb="2">
      <t>テンジ</t>
    </rPh>
    <phoneticPr fontId="41"/>
  </si>
  <si>
    <t>集会議室（和室を含む）</t>
    <rPh sb="0" eb="1">
      <t>シュウゴウ</t>
    </rPh>
    <rPh sb="1" eb="4">
      <t>ショウカイギシツ</t>
    </rPh>
    <rPh sb="5" eb="7">
      <t>ワシツ</t>
    </rPh>
    <rPh sb="8" eb="9">
      <t>フク</t>
    </rPh>
    <phoneticPr fontId="41"/>
  </si>
  <si>
    <t>宴会室</t>
    <rPh sb="0" eb="3">
      <t>エンカイシツ</t>
    </rPh>
    <phoneticPr fontId="41"/>
  </si>
  <si>
    <t>南部図書室</t>
    <rPh sb="0" eb="2">
      <t>ナンブ</t>
    </rPh>
    <rPh sb="2" eb="5">
      <t>トショシツ</t>
    </rPh>
    <phoneticPr fontId="41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</si>
  <si>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41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</si>
  <si>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41"/>
  </si>
  <si>
    <t>交流館名</t>
    <rPh sb="0" eb="2">
      <t>コウリュウ</t>
    </rPh>
    <rPh sb="2" eb="3">
      <t>カン</t>
    </rPh>
    <rPh sb="3" eb="4">
      <t>ナ</t>
    </rPh>
    <phoneticPr fontId="41"/>
  </si>
  <si>
    <t>令和3年度</t>
    <rPh sb="0" eb="2">
      <t>レイワ</t>
    </rPh>
    <rPh sb="3" eb="5">
      <t>８ネンド</t>
    </rPh>
    <phoneticPr fontId="41"/>
  </si>
  <si>
    <t>4年度</t>
    <rPh sb="1" eb="3">
      <t>８ネンド</t>
    </rPh>
    <phoneticPr fontId="41"/>
  </si>
  <si>
    <t>5年度</t>
    <rPh sb="1" eb="3">
      <t>８ネンド</t>
    </rPh>
    <phoneticPr fontId="41"/>
  </si>
  <si>
    <t>赤山交流館</t>
  </si>
  <si>
    <t>大沢北交流館</t>
  </si>
  <si>
    <t>蒲生交流館</t>
  </si>
  <si>
    <t>南部交流館</t>
  </si>
  <si>
    <t>大袋北交流館</t>
  </si>
  <si>
    <t>桜井交流館</t>
  </si>
  <si>
    <t>南越谷交流館</t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</si>
  <si>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1"/>
  </si>
  <si>
    <t>令和4年度</t>
    <rPh sb="0" eb="2">
      <t>レイワ</t>
    </rPh>
    <rPh sb="3" eb="5">
      <t>ネンド</t>
    </rPh>
    <phoneticPr fontId="42"/>
  </si>
  <si>
    <t>5年度</t>
    <rPh sb="1" eb="3">
      <t>ネンド</t>
    </rPh>
    <phoneticPr fontId="42"/>
  </si>
  <si>
    <t>劇場</t>
    <rPh sb="0" eb="2">
      <t>ゲキジョウ</t>
    </rPh>
    <phoneticPr fontId="41"/>
  </si>
  <si>
    <t>ホール</t>
    <phoneticPr fontId="41"/>
  </si>
  <si>
    <t>第1～3会議室</t>
    <rPh sb="0" eb="1">
      <t>ダイ</t>
    </rPh>
    <rPh sb="4" eb="7">
      <t>カイギシツ</t>
    </rPh>
    <phoneticPr fontId="41"/>
  </si>
  <si>
    <t>和室（2室）</t>
    <rPh sb="0" eb="2">
      <t>ワシツ</t>
    </rPh>
    <rPh sb="4" eb="5">
      <t>シツ</t>
    </rPh>
    <phoneticPr fontId="41"/>
  </si>
  <si>
    <t>展示ロビー</t>
    <rPh sb="0" eb="2">
      <t>テンジ</t>
    </rPh>
    <phoneticPr fontId="41"/>
  </si>
  <si>
    <t>音楽室</t>
    <rPh sb="0" eb="3">
      <t>オンガクシツ</t>
    </rPh>
    <phoneticPr fontId="41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</si>
  <si>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1"/>
  </si>
  <si>
    <t>令和4年度</t>
    <rPh sb="0" eb="2">
      <t>レイワ</t>
    </rPh>
    <rPh sb="3" eb="5">
      <t>ネンド</t>
    </rPh>
    <rPh sb="4" eb="5">
      <t>ガンネン</t>
    </rPh>
    <phoneticPr fontId="42"/>
  </si>
  <si>
    <t>5年度</t>
    <rPh sb="1" eb="3">
      <t>ネンド</t>
    </rPh>
    <rPh sb="2" eb="3">
      <t>ガンネン</t>
    </rPh>
    <phoneticPr fontId="42"/>
  </si>
  <si>
    <t>ギャラリー</t>
    <phoneticPr fontId="41"/>
  </si>
  <si>
    <t>集会室</t>
    <rPh sb="0" eb="3">
      <t>シュウカイシツ</t>
    </rPh>
    <phoneticPr fontId="41"/>
  </si>
  <si>
    <t>工作工芸室</t>
    <rPh sb="0" eb="2">
      <t>コウサク</t>
    </rPh>
    <rPh sb="2" eb="4">
      <t>コウゲイ</t>
    </rPh>
    <rPh sb="4" eb="5">
      <t>シツ</t>
    </rPh>
    <phoneticPr fontId="41"/>
  </si>
  <si>
    <t>特別会議室</t>
    <rPh sb="0" eb="2">
      <t>トクベツ</t>
    </rPh>
    <rPh sb="2" eb="5">
      <t>カイギシツ</t>
    </rPh>
    <phoneticPr fontId="41"/>
  </si>
  <si>
    <t>第1～18会議室</t>
    <rPh sb="0" eb="1">
      <t>ダイ</t>
    </rPh>
    <rPh sb="5" eb="8">
      <t>カイギシツ</t>
    </rPh>
    <phoneticPr fontId="41"/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</si>
  <si>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41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</si>
  <si>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41"/>
  </si>
  <si>
    <t>総利用者数</t>
  </si>
  <si>
    <t>開所日数</t>
  </si>
  <si>
    <t>登録団体数</t>
  </si>
  <si>
    <t>市民活動支援センター</t>
    <rPh sb="0" eb="10">
      <t>シ</t>
    </rPh>
    <phoneticPr fontId="41"/>
  </si>
  <si>
    <t>観光・物産情報コーナー</t>
    <rPh sb="0" eb="11">
      <t>カ</t>
    </rPh>
    <phoneticPr fontId="41"/>
  </si>
  <si>
    <t>中央図書室</t>
    <rPh sb="0" eb="5">
      <t>チ</t>
    </rPh>
    <phoneticPr fontId="41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</si>
  <si>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41"/>
  </si>
  <si>
    <t>（単位：件、人）</t>
  </si>
  <si>
    <t>年度</t>
  </si>
  <si>
    <t>利用件数</t>
  </si>
  <si>
    <t>利用者数</t>
  </si>
  <si>
    <t>令和3</t>
    <rPh sb="0" eb="2">
      <t>レイワガン</t>
    </rPh>
    <phoneticPr fontId="2"/>
  </si>
  <si>
    <t>4</t>
    <phoneticPr fontId="2"/>
  </si>
  <si>
    <t>10-30. 図書館分類別蔵書冊数</t>
    <rPh sb="7" eb="10">
      <t>トショカン</t>
    </rPh>
    <rPh sb="10" eb="11">
      <t>ブン</t>
    </rPh>
    <rPh sb="11" eb="13">
      <t>ルイベツ</t>
    </rPh>
    <rPh sb="13" eb="15">
      <t>ゾウショ</t>
    </rPh>
    <rPh sb="15" eb="17">
      <t>サッスウ</t>
    </rPh>
    <phoneticPr fontId="41"/>
  </si>
  <si>
    <t>（単位：冊）</t>
    <rPh sb="1" eb="3">
      <t>タンイ</t>
    </rPh>
    <rPh sb="4" eb="5">
      <t>サツ</t>
    </rPh>
    <phoneticPr fontId="41"/>
  </si>
  <si>
    <t>分　類</t>
    <rPh sb="0" eb="1">
      <t>ブン</t>
    </rPh>
    <rPh sb="2" eb="3">
      <t>タグイ</t>
    </rPh>
    <phoneticPr fontId="41"/>
  </si>
  <si>
    <t>総  数</t>
    <rPh sb="0" eb="1">
      <t>フサ</t>
    </rPh>
    <rPh sb="3" eb="4">
      <t>カズ</t>
    </rPh>
    <phoneticPr fontId="41"/>
  </si>
  <si>
    <t>総　記</t>
    <rPh sb="0" eb="1">
      <t>フサ</t>
    </rPh>
    <rPh sb="2" eb="3">
      <t>キ</t>
    </rPh>
    <phoneticPr fontId="41"/>
  </si>
  <si>
    <t>哲　学</t>
    <rPh sb="0" eb="1">
      <t>テツ</t>
    </rPh>
    <rPh sb="2" eb="3">
      <t>ガク</t>
    </rPh>
    <phoneticPr fontId="41"/>
  </si>
  <si>
    <t>歴　史</t>
    <rPh sb="0" eb="1">
      <t>レキ</t>
    </rPh>
    <rPh sb="2" eb="3">
      <t>シ</t>
    </rPh>
    <phoneticPr fontId="41"/>
  </si>
  <si>
    <t>社会科学</t>
    <rPh sb="0" eb="4">
      <t>シャカイカガク</t>
    </rPh>
    <phoneticPr fontId="41"/>
  </si>
  <si>
    <t>自然科学</t>
    <rPh sb="0" eb="2">
      <t>シゼン</t>
    </rPh>
    <rPh sb="2" eb="4">
      <t>カガク</t>
    </rPh>
    <phoneticPr fontId="41"/>
  </si>
  <si>
    <t>技　術</t>
    <rPh sb="0" eb="1">
      <t>ワザ</t>
    </rPh>
    <phoneticPr fontId="41"/>
  </si>
  <si>
    <t>産　業</t>
    <rPh sb="0" eb="1">
      <t>サン</t>
    </rPh>
    <rPh sb="2" eb="3">
      <t>ギョウ</t>
    </rPh>
    <phoneticPr fontId="41"/>
  </si>
  <si>
    <t>芸　術</t>
    <rPh sb="0" eb="1">
      <t>ゲイ</t>
    </rPh>
    <rPh sb="2" eb="3">
      <t>ジュツ</t>
    </rPh>
    <phoneticPr fontId="41"/>
  </si>
  <si>
    <t>言　語</t>
    <rPh sb="0" eb="1">
      <t>イ</t>
    </rPh>
    <phoneticPr fontId="41"/>
  </si>
  <si>
    <t>文　学</t>
    <rPh sb="0" eb="1">
      <t>ブン</t>
    </rPh>
    <rPh sb="2" eb="3">
      <t>ガク</t>
    </rPh>
    <phoneticPr fontId="41"/>
  </si>
  <si>
    <t>G</t>
    <phoneticPr fontId="41"/>
  </si>
  <si>
    <t>洋　書</t>
    <rPh sb="0" eb="1">
      <t>ヨウ</t>
    </rPh>
    <rPh sb="2" eb="3">
      <t>ショ</t>
    </rPh>
    <phoneticPr fontId="41"/>
  </si>
  <si>
    <t>L</t>
    <phoneticPr fontId="41"/>
  </si>
  <si>
    <t>郷土資料</t>
    <rPh sb="0" eb="2">
      <t>キョウドシリョウ</t>
    </rPh>
    <rPh sb="2" eb="4">
      <t>シリョウ</t>
    </rPh>
    <phoneticPr fontId="41"/>
  </si>
  <si>
    <t>R</t>
    <phoneticPr fontId="41"/>
  </si>
  <si>
    <t>参考図書</t>
    <rPh sb="0" eb="2">
      <t>サンコウ</t>
    </rPh>
    <rPh sb="2" eb="4">
      <t>トショ</t>
    </rPh>
    <phoneticPr fontId="41"/>
  </si>
  <si>
    <t>バリアフリー</t>
    <phoneticPr fontId="41"/>
  </si>
  <si>
    <t>K</t>
    <phoneticPr fontId="41"/>
  </si>
  <si>
    <t>児童書</t>
    <phoneticPr fontId="41"/>
  </si>
  <si>
    <t>紙芝居</t>
    <phoneticPr fontId="41"/>
  </si>
  <si>
    <t>ティーンズ</t>
    <phoneticPr fontId="2"/>
  </si>
  <si>
    <t>（注1）令和3年度からの図書館システム更改に伴い、分類について以下のとおり変更した。</t>
    <rPh sb="1" eb="2">
      <t>チュウ</t>
    </rPh>
    <rPh sb="25" eb="27">
      <t>ブンルイ</t>
    </rPh>
    <rPh sb="31" eb="33">
      <t>イカ</t>
    </rPh>
    <rPh sb="37" eb="39">
      <t>ヘンコウ</t>
    </rPh>
    <phoneticPr fontId="43"/>
  </si>
  <si>
    <t>　　　 ・障害奉仕：名称をバリアフリーに変更</t>
    <rPh sb="10" eb="12">
      <t>メイショウ</t>
    </rPh>
    <phoneticPr fontId="43"/>
  </si>
  <si>
    <t>（注2）令和3年度からは、バリアフリーに布絵本と大活字本の一部とＬＬブックを含めているため、蔵書</t>
    <rPh sb="1" eb="2">
      <t>チュウ</t>
    </rPh>
    <rPh sb="4" eb="6">
      <t>レイワ</t>
    </rPh>
    <rPh sb="7" eb="9">
      <t>ネンド</t>
    </rPh>
    <phoneticPr fontId="43"/>
  </si>
  <si>
    <t>　　　 冊数が増加</t>
    <phoneticPr fontId="43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</si>
  <si>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1"/>
  </si>
  <si>
    <t>10-31. 図書館サービス指標</t>
    <rPh sb="7" eb="10">
      <t>トショカン</t>
    </rPh>
    <rPh sb="14" eb="16">
      <t>シヒョウ</t>
    </rPh>
    <phoneticPr fontId="41"/>
  </si>
  <si>
    <t>サービス指標</t>
    <rPh sb="4" eb="6">
      <t>シヒョウ</t>
    </rPh>
    <phoneticPr fontId="41"/>
  </si>
  <si>
    <t>人口1人当たり貸出冊数（貸出冊数/人口）</t>
    <rPh sb="0" eb="2">
      <t>ジンコウ</t>
    </rPh>
    <rPh sb="3" eb="5">
      <t>ヒトアタ</t>
    </rPh>
    <rPh sb="7" eb="9">
      <t>カシダシ</t>
    </rPh>
    <rPh sb="9" eb="11">
      <t>サッスウ</t>
    </rPh>
    <rPh sb="12" eb="14">
      <t>カシダシ</t>
    </rPh>
    <rPh sb="14" eb="16">
      <t>サッスウ</t>
    </rPh>
    <rPh sb="17" eb="19">
      <t>ジンコウ</t>
    </rPh>
    <phoneticPr fontId="41"/>
  </si>
  <si>
    <t>登録率（登録者数/人口×100）</t>
    <rPh sb="0" eb="2">
      <t>トウロク</t>
    </rPh>
    <rPh sb="2" eb="3">
      <t>リツ</t>
    </rPh>
    <rPh sb="4" eb="8">
      <t>トウロクシャスウ</t>
    </rPh>
    <rPh sb="9" eb="11">
      <t>ジンコウ</t>
    </rPh>
    <phoneticPr fontId="41"/>
  </si>
  <si>
    <t>実質貸出密度（貸出冊数/登録者数）</t>
    <rPh sb="0" eb="2">
      <t>ジッシツ</t>
    </rPh>
    <rPh sb="2" eb="4">
      <t>カシダシ</t>
    </rPh>
    <rPh sb="4" eb="6">
      <t>ミツド</t>
    </rPh>
    <rPh sb="7" eb="9">
      <t>カシダシ</t>
    </rPh>
    <rPh sb="9" eb="11">
      <t>サッスウ</t>
    </rPh>
    <rPh sb="12" eb="16">
      <t>トウロクシャスウ</t>
    </rPh>
    <phoneticPr fontId="41"/>
  </si>
  <si>
    <t>蔵書回転率（貸出冊数/蔵書冊数×100）</t>
    <rPh sb="0" eb="2">
      <t>ゾウショ</t>
    </rPh>
    <rPh sb="2" eb="4">
      <t>カイテンスウ</t>
    </rPh>
    <rPh sb="4" eb="5">
      <t>リツ</t>
    </rPh>
    <rPh sb="6" eb="8">
      <t>カシダシ</t>
    </rPh>
    <rPh sb="8" eb="10">
      <t>サッスウ</t>
    </rPh>
    <rPh sb="11" eb="13">
      <t>ゾウショ</t>
    </rPh>
    <rPh sb="13" eb="15">
      <t>サッスウ</t>
    </rPh>
    <phoneticPr fontId="41"/>
  </si>
  <si>
    <t>人口1人当たり蔵書冊数（蔵書冊数/人口）</t>
    <rPh sb="0" eb="2">
      <t>ジンコウ</t>
    </rPh>
    <rPh sb="3" eb="4">
      <t>ヒト</t>
    </rPh>
    <rPh sb="4" eb="5">
      <t>アタ</t>
    </rPh>
    <rPh sb="7" eb="9">
      <t>ゾウショ</t>
    </rPh>
    <rPh sb="9" eb="11">
      <t>サッスウ</t>
    </rPh>
    <rPh sb="12" eb="14">
      <t>ゾウショ</t>
    </rPh>
    <rPh sb="14" eb="16">
      <t>サッスウ</t>
    </rPh>
    <rPh sb="17" eb="19">
      <t>ジンコウ</t>
    </rPh>
    <phoneticPr fontId="41"/>
  </si>
  <si>
    <t>人口1人当たり図書購入費（図書購入費/人口）</t>
    <rPh sb="0" eb="2">
      <t>ジンコウ</t>
    </rPh>
    <rPh sb="3" eb="4">
      <t>ヒト</t>
    </rPh>
    <rPh sb="4" eb="5">
      <t>アタ</t>
    </rPh>
    <rPh sb="7" eb="9">
      <t>トショ</t>
    </rPh>
    <rPh sb="9" eb="12">
      <t>コウニュウヒ</t>
    </rPh>
    <rPh sb="13" eb="15">
      <t>トショ</t>
    </rPh>
    <rPh sb="15" eb="17">
      <t>コウニュウ</t>
    </rPh>
    <rPh sb="17" eb="18">
      <t>ヒ</t>
    </rPh>
    <rPh sb="19" eb="21">
      <t>ジンコウ</t>
    </rPh>
    <phoneticPr fontId="41"/>
  </si>
  <si>
    <t>貸出コスト（図書館総経費/貸出冊数）</t>
    <rPh sb="0" eb="2">
      <t>カシダシ</t>
    </rPh>
    <rPh sb="6" eb="9">
      <t>トショカン</t>
    </rPh>
    <rPh sb="9" eb="10">
      <t>ソウケイヒ</t>
    </rPh>
    <rPh sb="11" eb="12">
      <t>ヒ</t>
    </rPh>
    <rPh sb="13" eb="15">
      <t>カシダシ</t>
    </rPh>
    <rPh sb="15" eb="17">
      <t>サッスウ</t>
    </rPh>
    <phoneticPr fontId="41"/>
  </si>
  <si>
    <t>（注1）貸出冊数には広域利用者への貸出を含む。</t>
    <phoneticPr fontId="41"/>
  </si>
  <si>
    <t>（注2）登録者数には広域利用者を含む。</t>
    <phoneticPr fontId="41"/>
  </si>
  <si>
    <t>10-32. 図書館利用状況</t>
    <rPh sb="7" eb="10">
      <t>トショカン</t>
    </rPh>
    <rPh sb="10" eb="12">
      <t>リヨウ</t>
    </rPh>
    <rPh sb="12" eb="14">
      <t>ジョウキョウ</t>
    </rPh>
    <phoneticPr fontId="41"/>
  </si>
  <si>
    <t>（1）本　館</t>
    <phoneticPr fontId="41"/>
  </si>
  <si>
    <t>区　分</t>
    <rPh sb="0" eb="1">
      <t>ク</t>
    </rPh>
    <rPh sb="2" eb="3">
      <t>ブン</t>
    </rPh>
    <phoneticPr fontId="41"/>
  </si>
  <si>
    <t>入館者数（人）</t>
    <rPh sb="5" eb="6">
      <t>ヒト</t>
    </rPh>
    <phoneticPr fontId="2"/>
  </si>
  <si>
    <t>開館日数（日）</t>
    <rPh sb="5" eb="6">
      <t>ヒ</t>
    </rPh>
    <phoneticPr fontId="2"/>
  </si>
  <si>
    <t>登録者数（人）</t>
    <rPh sb="5" eb="6">
      <t>ヒト</t>
    </rPh>
    <phoneticPr fontId="2"/>
  </si>
  <si>
    <t>利用者数（人）</t>
    <rPh sb="5" eb="6">
      <t>ヒト</t>
    </rPh>
    <phoneticPr fontId="2"/>
  </si>
  <si>
    <t>貸出冊数（冊）</t>
    <rPh sb="5" eb="6">
      <t>サツ</t>
    </rPh>
    <phoneticPr fontId="2"/>
  </si>
  <si>
    <t>一般書</t>
  </si>
  <si>
    <t>児童書</t>
  </si>
  <si>
    <t>紙芝居</t>
  </si>
  <si>
    <t>参考図書・郷土資料</t>
  </si>
  <si>
    <t>雑　誌</t>
    <phoneticPr fontId="41"/>
  </si>
  <si>
    <t>その他</t>
  </si>
  <si>
    <t>計</t>
  </si>
  <si>
    <t>視聴覚資料貸出数（ＣＤ・ＤＶＤ、枚）</t>
    <phoneticPr fontId="41"/>
  </si>
  <si>
    <t>視覚障害者用貸出数</t>
  </si>
  <si>
    <t>録音テープ（巻）</t>
  </si>
  <si>
    <t>ＣＤ（枚）</t>
  </si>
  <si>
    <t>点字図書（冊）</t>
  </si>
  <si>
    <t>資料：教育委員会・図書館</t>
    <rPh sb="3" eb="5">
      <t>キョウイク</t>
    </rPh>
    <rPh sb="5" eb="8">
      <t>イインカイ</t>
    </rPh>
    <phoneticPr fontId="1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</si>
  <si>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41"/>
  </si>
  <si>
    <t>開室日数（日）</t>
    <rPh sb="5" eb="6">
      <t>ヒ</t>
    </rPh>
    <phoneticPr fontId="2"/>
  </si>
  <si>
    <t>利用者数（人）</t>
    <rPh sb="5" eb="6">
      <t>ニン</t>
    </rPh>
    <phoneticPr fontId="2"/>
  </si>
  <si>
    <t>資料：教育委員会・図書館</t>
    <rPh sb="3" eb="5">
      <t>キョウイク</t>
    </rPh>
    <rPh sb="5" eb="8">
      <t>イインカイ</t>
    </rPh>
    <phoneticPr fontId="42"/>
  </si>
  <si>
    <t>（3）南部図書室</t>
    <phoneticPr fontId="41"/>
  </si>
  <si>
    <t>資料：教育委員会・図書館</t>
    <rPh sb="3" eb="5">
      <t>キョウイク</t>
    </rPh>
    <rPh sb="5" eb="8">
      <t>イインカイ</t>
    </rPh>
    <phoneticPr fontId="41"/>
  </si>
  <si>
    <t>（4）中央図書室</t>
    <rPh sb="3" eb="5">
      <t>チュウオウ</t>
    </rPh>
    <rPh sb="5" eb="8">
      <t>トショシツ</t>
    </rPh>
    <phoneticPr fontId="41"/>
  </si>
  <si>
    <t>令和3年度</t>
    <rPh sb="0" eb="2">
      <t>レイワ</t>
    </rPh>
    <phoneticPr fontId="2"/>
  </si>
  <si>
    <t>4年度</t>
    <phoneticPr fontId="41"/>
  </si>
  <si>
    <t>開室日数（日）</t>
    <rPh sb="0" eb="1">
      <t>カイ</t>
    </rPh>
    <rPh sb="1" eb="2">
      <t>シツ</t>
    </rPh>
    <rPh sb="2" eb="3">
      <t>ヒ</t>
    </rPh>
    <rPh sb="3" eb="4">
      <t>カズ</t>
    </rPh>
    <rPh sb="5" eb="6">
      <t>ヒ</t>
    </rPh>
    <phoneticPr fontId="41"/>
  </si>
  <si>
    <t>利用者数（人）</t>
    <rPh sb="0" eb="1">
      <t>リ</t>
    </rPh>
    <rPh sb="1" eb="2">
      <t>ヨウ</t>
    </rPh>
    <rPh sb="2" eb="3">
      <t>シャ</t>
    </rPh>
    <rPh sb="3" eb="4">
      <t>カズ</t>
    </rPh>
    <rPh sb="5" eb="6">
      <t>ヒト</t>
    </rPh>
    <phoneticPr fontId="41"/>
  </si>
  <si>
    <t>貸出冊数（冊）</t>
    <rPh sb="0" eb="2">
      <t>カシダシ</t>
    </rPh>
    <rPh sb="2" eb="4">
      <t>サッスウ</t>
    </rPh>
    <rPh sb="5" eb="6">
      <t>サツ</t>
    </rPh>
    <phoneticPr fontId="41"/>
  </si>
  <si>
    <t>一般書</t>
    <rPh sb="0" eb="3">
      <t>イッパンショ</t>
    </rPh>
    <phoneticPr fontId="41"/>
  </si>
  <si>
    <t>児童書</t>
    <rPh sb="0" eb="3">
      <t>ジドウショ</t>
    </rPh>
    <phoneticPr fontId="41"/>
  </si>
  <si>
    <t>紙芝居</t>
    <rPh sb="0" eb="3">
      <t>カミシバイ</t>
    </rPh>
    <phoneticPr fontId="41"/>
  </si>
  <si>
    <t>参考図書・郷土資料</t>
    <rPh sb="0" eb="4">
      <t>サンコウトショ</t>
    </rPh>
    <rPh sb="5" eb="7">
      <t>キョウド</t>
    </rPh>
    <rPh sb="7" eb="9">
      <t>シリョウ</t>
    </rPh>
    <phoneticPr fontId="41"/>
  </si>
  <si>
    <t>その他</t>
    <rPh sb="0" eb="3">
      <t>ソノタ</t>
    </rPh>
    <phoneticPr fontId="41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</si>
  <si>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2"/>
  </si>
  <si>
    <t>（5）団体貸出（配本所を含む）</t>
    <phoneticPr fontId="41"/>
  </si>
  <si>
    <t>延べ利用団体数</t>
  </si>
  <si>
    <t>一般書</t>
    <phoneticPr fontId="41"/>
  </si>
  <si>
    <t xml:space="preserve"> - </t>
  </si>
  <si>
    <t>（注）令和2・3年度は、新型コロナウイルス感染症拡大防止対策の一環として、返却資料を一時隔離する</t>
    <rPh sb="1" eb="2">
      <t>チュウ</t>
    </rPh>
    <phoneticPr fontId="43"/>
  </si>
  <si>
    <t>　　　対応をしたことに伴い、通常とは異なる処理をしたため、団体貸出の貸出数はCD・DVD（視聴覚資</t>
    <rPh sb="3" eb="5">
      <t>タイオウ</t>
    </rPh>
    <rPh sb="11" eb="12">
      <t>トモナ</t>
    </rPh>
    <rPh sb="14" eb="16">
      <t>ツウジョウ</t>
    </rPh>
    <rPh sb="18" eb="19">
      <t>コト</t>
    </rPh>
    <rPh sb="21" eb="23">
      <t>ショリ</t>
    </rPh>
    <rPh sb="29" eb="32">
      <t>ダンタイカ</t>
    </rPh>
    <rPh sb="32" eb="33">
      <t>ダ</t>
    </rPh>
    <rPh sb="34" eb="36">
      <t>カシダシ</t>
    </rPh>
    <rPh sb="36" eb="37">
      <t>スウ</t>
    </rPh>
    <rPh sb="45" eb="48">
      <t>シチョウカク</t>
    </rPh>
    <rPh sb="48" eb="49">
      <t>シ</t>
    </rPh>
    <phoneticPr fontId="43"/>
  </si>
  <si>
    <t>　　　料）を含む全貸出点数の値としている。</t>
    <rPh sb="6" eb="7">
      <t>フク</t>
    </rPh>
    <rPh sb="8" eb="9">
      <t>ゼン</t>
    </rPh>
    <rPh sb="9" eb="11">
      <t>カシダシ</t>
    </rPh>
    <rPh sb="11" eb="13">
      <t>テンスウ</t>
    </rPh>
    <rPh sb="14" eb="15">
      <t>アタイ</t>
    </rPh>
    <phoneticPr fontId="43"/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</si>
  <si>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41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</si>
  <si>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</si>
  <si>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41"/>
  </si>
  <si>
    <t>（1）入館者数</t>
    <rPh sb="3" eb="6">
      <t>ニュウカンシャ</t>
    </rPh>
    <rPh sb="6" eb="7">
      <t>カズ</t>
    </rPh>
    <phoneticPr fontId="41"/>
  </si>
  <si>
    <t>年　度</t>
    <rPh sb="0" eb="1">
      <t>トシ</t>
    </rPh>
    <rPh sb="2" eb="3">
      <t>ド</t>
    </rPh>
    <phoneticPr fontId="41"/>
  </si>
  <si>
    <t>総入館者数</t>
    <rPh sb="0" eb="1">
      <t>ソウ</t>
    </rPh>
    <rPh sb="1" eb="4">
      <t>ニュウカンシャ</t>
    </rPh>
    <rPh sb="4" eb="5">
      <t>スウ</t>
    </rPh>
    <phoneticPr fontId="41"/>
  </si>
  <si>
    <t>開館日数
(日)</t>
    <rPh sb="0" eb="2">
      <t>カイカン</t>
    </rPh>
    <rPh sb="2" eb="4">
      <t>ニッスウ</t>
    </rPh>
    <rPh sb="6" eb="7">
      <t>ニチ</t>
    </rPh>
    <phoneticPr fontId="41"/>
  </si>
  <si>
    <t>1日平均
入館者数</t>
    <rPh sb="1" eb="2">
      <t>ニチ</t>
    </rPh>
    <rPh sb="2" eb="4">
      <t>ヘイキン</t>
    </rPh>
    <rPh sb="5" eb="8">
      <t>ニュウカンシャ</t>
    </rPh>
    <rPh sb="8" eb="9">
      <t>カズ</t>
    </rPh>
    <phoneticPr fontId="41"/>
  </si>
  <si>
    <t>団体利用</t>
    <rPh sb="0" eb="2">
      <t>ダンタイ</t>
    </rPh>
    <rPh sb="2" eb="4">
      <t>リヨウ</t>
    </rPh>
    <phoneticPr fontId="41"/>
  </si>
  <si>
    <t>貸室利用者数</t>
    <rPh sb="0" eb="2">
      <t>カシシツ</t>
    </rPh>
    <rPh sb="2" eb="5">
      <t>リヨウシャ</t>
    </rPh>
    <rPh sb="5" eb="6">
      <t>カズ</t>
    </rPh>
    <phoneticPr fontId="41"/>
  </si>
  <si>
    <t>学校利用</t>
    <rPh sb="0" eb="2">
      <t>ガッコウ</t>
    </rPh>
    <rPh sb="2" eb="4">
      <t>リヨウ</t>
    </rPh>
    <phoneticPr fontId="41"/>
  </si>
  <si>
    <t>一般利用</t>
    <rPh sb="0" eb="2">
      <t>イッパン</t>
    </rPh>
    <rPh sb="2" eb="4">
      <t>リヨウ</t>
    </rPh>
    <phoneticPr fontId="41"/>
  </si>
  <si>
    <t>令和3</t>
    <rPh sb="0" eb="2">
      <t>レイワ</t>
    </rPh>
    <phoneticPr fontId="2"/>
  </si>
  <si>
    <t>（注）団体利用については合計の内数（再掲）</t>
    <rPh sb="5" eb="7">
      <t>リヨウ</t>
    </rPh>
    <phoneticPr fontId="41"/>
  </si>
  <si>
    <t>資料：科学技術体験センター</t>
    <rPh sb="3" eb="5">
      <t>カガク</t>
    </rPh>
    <rPh sb="5" eb="7">
      <t>ギジュツ</t>
    </rPh>
    <rPh sb="7" eb="9">
      <t>タイケン</t>
    </rPh>
    <phoneticPr fontId="41"/>
  </si>
  <si>
    <t>（2）事業体験者数</t>
    <rPh sb="3" eb="5">
      <t>ジギョウ</t>
    </rPh>
    <rPh sb="5" eb="8">
      <t>タイケンシャ</t>
    </rPh>
    <rPh sb="8" eb="9">
      <t>カズ</t>
    </rPh>
    <phoneticPr fontId="41"/>
  </si>
  <si>
    <t xml:space="preserve">体験者総数
</t>
    <rPh sb="0" eb="3">
      <t>タイケンシャ</t>
    </rPh>
    <rPh sb="3" eb="5">
      <t>ソウスウ</t>
    </rPh>
    <phoneticPr fontId="41"/>
  </si>
  <si>
    <t>体験者率
（％）</t>
    <rPh sb="0" eb="3">
      <t>タイケンシャ</t>
    </rPh>
    <rPh sb="3" eb="4">
      <t>リツ</t>
    </rPh>
    <phoneticPr fontId="41"/>
  </si>
  <si>
    <t xml:space="preserve">学校利用
</t>
    <rPh sb="0" eb="2">
      <t>ガッコウ</t>
    </rPh>
    <rPh sb="2" eb="3">
      <t>リ</t>
    </rPh>
    <rPh sb="3" eb="4">
      <t>ヨウ</t>
    </rPh>
    <phoneticPr fontId="41"/>
  </si>
  <si>
    <t>主催事業</t>
    <rPh sb="0" eb="2">
      <t>シュサイ</t>
    </rPh>
    <rPh sb="2" eb="4">
      <t>ジギョウ</t>
    </rPh>
    <phoneticPr fontId="41"/>
  </si>
  <si>
    <t>委託事業</t>
    <rPh sb="0" eb="2">
      <t>イタク</t>
    </rPh>
    <rPh sb="2" eb="4">
      <t>ジギョウ</t>
    </rPh>
    <phoneticPr fontId="41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</si>
  <si>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41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</si>
  <si>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41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</si>
  <si>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41"/>
  </si>
  <si>
    <t>通年事業</t>
    <rPh sb="0" eb="2">
      <t>ツウネン</t>
    </rPh>
    <rPh sb="2" eb="4">
      <t>ジギョウ</t>
    </rPh>
    <phoneticPr fontId="41"/>
  </si>
  <si>
    <t>特別事業</t>
    <rPh sb="0" eb="2">
      <t>トクベツ</t>
    </rPh>
    <rPh sb="2" eb="4">
      <t>ジギョウ</t>
    </rPh>
    <phoneticPr fontId="41"/>
  </si>
  <si>
    <t>令和3</t>
    <rPh sb="0" eb="1">
      <t>レイワ</t>
    </rPh>
    <rPh sb="1" eb="2">
      <t>ガン</t>
    </rPh>
    <phoneticPr fontId="2"/>
  </si>
  <si>
    <t>10-35. 分収造林「越谷市ふれあいの森」</t>
    <phoneticPr fontId="41"/>
  </si>
  <si>
    <t>区  分</t>
  </si>
  <si>
    <t>地  区</t>
  </si>
  <si>
    <t>実施年度</t>
  </si>
  <si>
    <t>面　積(ha)</t>
    <phoneticPr fontId="41"/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</si>
  <si>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</si>
  <si>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</si>
  <si>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</si>
  <si>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</si>
  <si>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</si>
  <si>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</si>
  <si>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</si>
  <si>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</si>
  <si>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</si>
  <si>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</si>
  <si>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</si>
  <si>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</si>
  <si>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</si>
  <si>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</si>
  <si>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</si>
  <si>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</si>
  <si>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</si>
  <si>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</si>
  <si>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</si>
  <si>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</si>
  <si>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</si>
  <si>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</si>
  <si>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</si>
  <si>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</si>
  <si>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</si>
  <si>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</si>
  <si>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</si>
  <si>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</si>
  <si>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</si>
  <si>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</si>
  <si>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</si>
  <si>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</si>
  <si>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</si>
  <si>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</si>
  <si>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</si>
  <si>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</si>
  <si>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</si>
  <si>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</si>
  <si>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</si>
  <si>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</si>
  <si>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</si>
  <si>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</si>
  <si>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</si>
  <si>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</si>
  <si>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</si>
  <si>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</si>
  <si>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</si>
  <si>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</si>
  <si>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</si>
  <si>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</si>
  <si>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</si>
  <si>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</si>
  <si>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</si>
  <si>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</si>
  <si>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</si>
  <si>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</si>
  <si>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</si>
  <si>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</si>
  <si>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</si>
  <si>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</si>
  <si>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</si>
  <si>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</si>
  <si>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</si>
  <si>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</si>
  <si>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</si>
  <si>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</si>
  <si>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</si>
  <si>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4地区20期</t>
    <phoneticPr fontId="2"/>
  </si>
  <si>
    <t>20年間</t>
  </si>
  <si>
    <t>10-36. 越谷市の文化財件数</t>
    <rPh sb="7" eb="10">
      <t>コシガヤシ</t>
    </rPh>
    <rPh sb="11" eb="14">
      <t>ブンカザイ</t>
    </rPh>
    <rPh sb="14" eb="16">
      <t>ケンスウ</t>
    </rPh>
    <phoneticPr fontId="41"/>
  </si>
  <si>
    <t>令和6年12月1日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1"/>
  </si>
  <si>
    <t>（単位：件）</t>
    <rPh sb="4" eb="5">
      <t>ケン</t>
    </rPh>
    <phoneticPr fontId="43"/>
  </si>
  <si>
    <t>種別･種類</t>
    <rPh sb="0" eb="2">
      <t>シュベツ</t>
    </rPh>
    <rPh sb="3" eb="5">
      <t>シュルイ</t>
    </rPh>
    <phoneticPr fontId="41"/>
  </si>
  <si>
    <t>国指定</t>
    <rPh sb="0" eb="1">
      <t>クニ</t>
    </rPh>
    <rPh sb="1" eb="3">
      <t>シテイ</t>
    </rPh>
    <phoneticPr fontId="41"/>
  </si>
  <si>
    <t>県指定</t>
    <rPh sb="0" eb="1">
      <t>ケン</t>
    </rPh>
    <rPh sb="1" eb="3">
      <t>シテイ</t>
    </rPh>
    <phoneticPr fontId="41"/>
  </si>
  <si>
    <t>市指定</t>
    <rPh sb="0" eb="1">
      <t>シ</t>
    </rPh>
    <rPh sb="1" eb="3">
      <t>シテイ</t>
    </rPh>
    <phoneticPr fontId="41"/>
  </si>
  <si>
    <t>国登録</t>
    <rPh sb="0" eb="1">
      <t>クニ</t>
    </rPh>
    <rPh sb="1" eb="3">
      <t>トウロク</t>
    </rPh>
    <phoneticPr fontId="41"/>
  </si>
  <si>
    <t>国  宝</t>
    <rPh sb="0" eb="4">
      <t>コクホウ</t>
    </rPh>
    <phoneticPr fontId="41"/>
  </si>
  <si>
    <t>有形文化財・建造物</t>
    <rPh sb="0" eb="2">
      <t>ユウケイ</t>
    </rPh>
    <rPh sb="2" eb="5">
      <t>ブンカザイ</t>
    </rPh>
    <rPh sb="6" eb="9">
      <t>ケンゾウブツ</t>
    </rPh>
    <phoneticPr fontId="41"/>
  </si>
  <si>
    <t>有形文化財・絵画</t>
    <rPh sb="0" eb="2">
      <t>ユウケイ</t>
    </rPh>
    <rPh sb="2" eb="5">
      <t>ブンカザイ</t>
    </rPh>
    <rPh sb="6" eb="8">
      <t>カイガ</t>
    </rPh>
    <phoneticPr fontId="41"/>
  </si>
  <si>
    <t>有形文化財・彫刻</t>
    <rPh sb="0" eb="2">
      <t>ユウケイ</t>
    </rPh>
    <rPh sb="2" eb="5">
      <t>ブンカザイ</t>
    </rPh>
    <rPh sb="6" eb="8">
      <t>チョウコク</t>
    </rPh>
    <phoneticPr fontId="41"/>
  </si>
  <si>
    <t>有形文化財・工芸品</t>
    <rPh sb="0" eb="2">
      <t>ユウケイ</t>
    </rPh>
    <rPh sb="2" eb="5">
      <t>ブンカザイ</t>
    </rPh>
    <rPh sb="6" eb="9">
      <t>コウゲイヒン</t>
    </rPh>
    <phoneticPr fontId="41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</si>
  <si>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41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</si>
  <si>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41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</si>
  <si>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41"/>
  </si>
  <si>
    <t>無形文化財</t>
    <rPh sb="0" eb="5">
      <t>ムケイブンカザイ</t>
    </rPh>
    <phoneticPr fontId="41"/>
  </si>
  <si>
    <t>有形民俗文化財</t>
    <rPh sb="0" eb="2">
      <t>ユウケイ</t>
    </rPh>
    <rPh sb="2" eb="4">
      <t>ミンゾク</t>
    </rPh>
    <rPh sb="4" eb="7">
      <t>ブンカザイ</t>
    </rPh>
    <phoneticPr fontId="41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</si>
  <si>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41"/>
  </si>
  <si>
    <t>記念物・史跡</t>
    <rPh sb="0" eb="3">
      <t>キネンブツ</t>
    </rPh>
    <rPh sb="4" eb="6">
      <t>シセキ</t>
    </rPh>
    <phoneticPr fontId="41"/>
  </si>
  <si>
    <t>記念物・旧跡</t>
    <rPh sb="0" eb="3">
      <t>キネンブツ</t>
    </rPh>
    <rPh sb="4" eb="6">
      <t>キュウセキ</t>
    </rPh>
    <phoneticPr fontId="41"/>
  </si>
  <si>
    <t>記念物・名勝</t>
    <rPh sb="0" eb="3">
      <t>キネンブツ</t>
    </rPh>
    <rPh sb="4" eb="6">
      <t>メイショウ</t>
    </rPh>
    <phoneticPr fontId="41"/>
  </si>
  <si>
    <t>記念物・天然記念物</t>
    <rPh sb="0" eb="3">
      <t>キネンブツ</t>
    </rPh>
    <rPh sb="4" eb="9">
      <t>テンネンキネンブツ</t>
    </rPh>
    <phoneticPr fontId="41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</si>
  <si>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41"/>
  </si>
  <si>
    <t>10-37. 体育施設の利用状況</t>
    <rPh sb="12" eb="14">
      <t>リヨウ</t>
    </rPh>
    <rPh sb="14" eb="16">
      <t>ジョウキョウ</t>
    </rPh>
    <phoneticPr fontId="41"/>
  </si>
  <si>
    <t>（1）野球場</t>
    <rPh sb="3" eb="6">
      <t>ヤキュウジョウ</t>
    </rPh>
    <phoneticPr fontId="41"/>
  </si>
  <si>
    <t>件　数</t>
    <rPh sb="0" eb="1">
      <t>ケン</t>
    </rPh>
    <rPh sb="2" eb="3">
      <t>スウ</t>
    </rPh>
    <phoneticPr fontId="41"/>
  </si>
  <si>
    <t>人　数</t>
    <rPh sb="0" eb="1">
      <t>ヒト</t>
    </rPh>
    <rPh sb="2" eb="3">
      <t>スウ</t>
    </rPh>
    <phoneticPr fontId="41"/>
  </si>
  <si>
    <t>市民球場</t>
    <rPh sb="0" eb="2">
      <t>シミン</t>
    </rPh>
    <rPh sb="2" eb="4">
      <t>キュウジョウ</t>
    </rPh>
    <phoneticPr fontId="41"/>
  </si>
  <si>
    <t>北越谷第五公園</t>
    <rPh sb="0" eb="1">
      <t>キタ</t>
    </rPh>
    <rPh sb="1" eb="3">
      <t>コシガヤ</t>
    </rPh>
    <rPh sb="3" eb="4">
      <t>ダイ</t>
    </rPh>
    <rPh sb="4" eb="5">
      <t>ゴ</t>
    </rPh>
    <rPh sb="5" eb="7">
      <t>コウエン</t>
    </rPh>
    <phoneticPr fontId="41"/>
  </si>
  <si>
    <t>千間台第四公園</t>
    <rPh sb="0" eb="1">
      <t>セン</t>
    </rPh>
    <rPh sb="1" eb="2">
      <t>アイダ</t>
    </rPh>
    <rPh sb="2" eb="3">
      <t>ダイ</t>
    </rPh>
    <rPh sb="3" eb="4">
      <t>ダイ</t>
    </rPh>
    <rPh sb="4" eb="5">
      <t>ヨン</t>
    </rPh>
    <rPh sb="5" eb="7">
      <t>コウエン</t>
    </rPh>
    <phoneticPr fontId="41"/>
  </si>
  <si>
    <t>川柳公園</t>
    <rPh sb="0" eb="2">
      <t>カワヤナギ</t>
    </rPh>
    <rPh sb="2" eb="4">
      <t>コウエン</t>
    </rPh>
    <phoneticPr fontId="41"/>
  </si>
  <si>
    <t>大杉公園</t>
    <rPh sb="0" eb="2">
      <t>オオスギ</t>
    </rPh>
    <rPh sb="2" eb="4">
      <t>コウエン</t>
    </rPh>
    <phoneticPr fontId="41"/>
  </si>
  <si>
    <t>しらこばと運動公園</t>
    <rPh sb="5" eb="7">
      <t>ウンドウ</t>
    </rPh>
    <rPh sb="7" eb="9">
      <t>コウエン</t>
    </rPh>
    <phoneticPr fontId="41"/>
  </si>
  <si>
    <t>平方公園</t>
    <rPh sb="0" eb="2">
      <t>ヒラカタ</t>
    </rPh>
    <rPh sb="2" eb="4">
      <t>コウエン</t>
    </rPh>
    <phoneticPr fontId="41"/>
  </si>
  <si>
    <t>吉川地区江戸川(4面)</t>
    <rPh sb="0" eb="2">
      <t>ヨシカワ</t>
    </rPh>
    <rPh sb="2" eb="4">
      <t>チク</t>
    </rPh>
    <rPh sb="4" eb="7">
      <t>エドガワ</t>
    </rPh>
    <rPh sb="9" eb="10">
      <t>メン</t>
    </rPh>
    <phoneticPr fontId="41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</si>
  <si>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41"/>
  </si>
  <si>
    <t>（2）庭球場</t>
    <rPh sb="3" eb="4">
      <t>ニワ</t>
    </rPh>
    <rPh sb="4" eb="6">
      <t>ヤキュウジョウ</t>
    </rPh>
    <phoneticPr fontId="41"/>
  </si>
  <si>
    <t>東越谷第二公園</t>
    <rPh sb="0" eb="1">
      <t>ヒガシ</t>
    </rPh>
    <rPh sb="1" eb="2">
      <t>コシ</t>
    </rPh>
    <rPh sb="2" eb="3">
      <t>タニ</t>
    </rPh>
    <rPh sb="3" eb="4">
      <t>ダイ</t>
    </rPh>
    <rPh sb="4" eb="5">
      <t>ニ</t>
    </rPh>
    <rPh sb="5" eb="7">
      <t>コウエン</t>
    </rPh>
    <phoneticPr fontId="41"/>
  </si>
  <si>
    <t>越谷総合公園</t>
    <rPh sb="0" eb="2">
      <t>コシガヤ</t>
    </rPh>
    <rPh sb="2" eb="4">
      <t>ソウゴウ</t>
    </rPh>
    <rPh sb="4" eb="6">
      <t>コウエン</t>
    </rPh>
    <phoneticPr fontId="41"/>
  </si>
  <si>
    <t>市立北体育館</t>
    <rPh sb="0" eb="2">
      <t>シリツ</t>
    </rPh>
    <rPh sb="2" eb="3">
      <t>キタ</t>
    </rPh>
    <rPh sb="3" eb="5">
      <t>タイイク</t>
    </rPh>
    <rPh sb="5" eb="6">
      <t>カン</t>
    </rPh>
    <phoneticPr fontId="41"/>
  </si>
  <si>
    <t>出羽公園</t>
    <rPh sb="0" eb="2">
      <t>デワ</t>
    </rPh>
    <rPh sb="2" eb="4">
      <t>コウエン</t>
    </rPh>
    <phoneticPr fontId="41"/>
  </si>
  <si>
    <t>（3）体育館</t>
    <rPh sb="3" eb="6">
      <t>タイイクカン</t>
    </rPh>
    <phoneticPr fontId="41"/>
  </si>
  <si>
    <t>回　数</t>
    <rPh sb="0" eb="1">
      <t>カイ</t>
    </rPh>
    <rPh sb="2" eb="3">
      <t>スウ</t>
    </rPh>
    <phoneticPr fontId="41"/>
  </si>
  <si>
    <t>第１体育館</t>
    <rPh sb="0" eb="1">
      <t>ダイ</t>
    </rPh>
    <rPh sb="2" eb="5">
      <t>タイイクカン</t>
    </rPh>
    <phoneticPr fontId="41"/>
  </si>
  <si>
    <t>第２体育館</t>
    <rPh sb="0" eb="1">
      <t>ダイ</t>
    </rPh>
    <rPh sb="2" eb="5">
      <t>タイイクカン</t>
    </rPh>
    <phoneticPr fontId="41"/>
  </si>
  <si>
    <t>北体育館</t>
    <rPh sb="0" eb="1">
      <t>キタ</t>
    </rPh>
    <rPh sb="1" eb="4">
      <t>タイイクカン</t>
    </rPh>
    <phoneticPr fontId="41"/>
  </si>
  <si>
    <t>南体育館</t>
    <rPh sb="0" eb="1">
      <t>ミナミ</t>
    </rPh>
    <rPh sb="1" eb="4">
      <t>タイイクカン</t>
    </rPh>
    <phoneticPr fontId="41"/>
  </si>
  <si>
    <t>西体育館</t>
    <rPh sb="0" eb="1">
      <t>ニシ</t>
    </rPh>
    <rPh sb="1" eb="4">
      <t>タイイクカン</t>
    </rPh>
    <phoneticPr fontId="41"/>
  </si>
  <si>
    <t>総合体育館</t>
    <rPh sb="0" eb="2">
      <t>ソウゴウ</t>
    </rPh>
    <rPh sb="2" eb="5">
      <t>タイイクカン</t>
    </rPh>
    <phoneticPr fontId="41"/>
  </si>
  <si>
    <t>（注）第1体育館・第2体育館は建替えのため、令和3年7月末で供用を終了</t>
    <rPh sb="1" eb="2">
      <t>チュウ</t>
    </rPh>
    <rPh sb="3" eb="4">
      <t>ダイ</t>
    </rPh>
    <rPh sb="5" eb="8">
      <t>タイイクカン</t>
    </rPh>
    <rPh sb="9" eb="10">
      <t>ダイ</t>
    </rPh>
    <rPh sb="11" eb="14">
      <t>タイイクカン</t>
    </rPh>
    <rPh sb="15" eb="16">
      <t>タ</t>
    </rPh>
    <rPh sb="16" eb="17">
      <t>カ</t>
    </rPh>
    <rPh sb="22" eb="24">
      <t>レイワ</t>
    </rPh>
    <rPh sb="25" eb="26">
      <t>ネン</t>
    </rPh>
    <rPh sb="27" eb="28">
      <t>ツキ</t>
    </rPh>
    <rPh sb="28" eb="29">
      <t>マツ</t>
    </rPh>
    <rPh sb="30" eb="32">
      <t>キョウヨウ</t>
    </rPh>
    <rPh sb="33" eb="35">
      <t>シュウリョウ</t>
    </rPh>
    <phoneticPr fontId="2"/>
  </si>
  <si>
    <t>資料：教育委員会・スポーツ振興課</t>
  </si>
  <si>
    <t>（4）市民プール</t>
    <rPh sb="3" eb="5">
      <t>シミン</t>
    </rPh>
    <phoneticPr fontId="41"/>
  </si>
  <si>
    <t>温水プール</t>
    <rPh sb="0" eb="2">
      <t>オンスイ</t>
    </rPh>
    <phoneticPr fontId="41"/>
  </si>
  <si>
    <t>トレーニングルーム</t>
  </si>
  <si>
    <t>（5）その他の体育施設</t>
    <rPh sb="5" eb="6">
      <t>ホカ</t>
    </rPh>
    <rPh sb="7" eb="9">
      <t>タイイク</t>
    </rPh>
    <rPh sb="9" eb="11">
      <t>シセツ</t>
    </rPh>
    <phoneticPr fontId="41"/>
  </si>
  <si>
    <t>しらこばと運動公園
ソフトボール場</t>
    <rPh sb="5" eb="9">
      <t>ウンドウコウエン</t>
    </rPh>
    <rPh sb="16" eb="17">
      <t>バ</t>
    </rPh>
    <phoneticPr fontId="41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</si>
  <si>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41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</si>
  <si>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41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</si>
  <si>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41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</si>
  <si>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41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</si>
  <si>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41"/>
  </si>
  <si>
    <t>しらこばと運動公園
競技場</t>
    <rPh sb="5" eb="9">
      <t>ウンドウコウエン</t>
    </rPh>
    <rPh sb="10" eb="13">
      <t>キョウギジョウ</t>
    </rPh>
    <phoneticPr fontId="41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</si>
  <si>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41"/>
  </si>
  <si>
    <t>目次</t>
  </si>
  <si>
    <t>目次へもどる</t>
  </si>
  <si>
    <t>10-1. 市内教育機関の状況</t>
  </si>
  <si>
    <t>10-2. 幼稚園の状況</t>
  </si>
  <si>
    <t>10-3. 認定こども園（１号）の状況</t>
  </si>
  <si>
    <t>10-4. 市立小学校の状況</t>
  </si>
  <si>
    <t>10-5. 市立小学校別児童数・学級数・児童１人当り施設面積</t>
  </si>
  <si>
    <t>10-6. 特別支援教育の状況</t>
  </si>
  <si>
    <t>10-7. 市立中学校の状況</t>
  </si>
  <si>
    <t>10-8. 市立中学校別生徒数・学級数・生徒１人当り施設面積</t>
  </si>
  <si>
    <t>10-9. 市立小・中学校児童・生徒１人当りの教育費（公費負担分）</t>
  </si>
  <si>
    <t>10-10. 市立小・中学校就学援助費受給者数</t>
  </si>
  <si>
    <t>10-11. 市立中学校卒業者の進路状況</t>
  </si>
  <si>
    <t>10-12. 市立小・中学校保健関係職員数</t>
  </si>
  <si>
    <t>10-13. 市立小・中学校児童・生徒の体位平均値</t>
  </si>
  <si>
    <t>10-14. 学校給食センターの概要</t>
  </si>
  <si>
    <t>10-15. 学校給食の実施状況</t>
  </si>
  <si>
    <t>10-16. １人１食当りの給食基準額</t>
  </si>
  <si>
    <t>10-17. 市内の高等学校の状況</t>
  </si>
  <si>
    <t>10-18. 市内高等学校別入学者・生徒数・教員数</t>
  </si>
  <si>
    <t>10-19. 市内の大学の概況　（1）文教大学</t>
  </si>
  <si>
    <t>10-19. 市内の大学の概況　（2）埼玉県立大学</t>
  </si>
  <si>
    <t>10-20. 生涯学習施設等の概要</t>
  </si>
  <si>
    <t>10-21. 越谷コミュニティセンター施設の概要</t>
  </si>
  <si>
    <t>10-22. 地区センター・公民館利用状況</t>
  </si>
  <si>
    <t>10-23. 地区センター・公民館別利用状況</t>
  </si>
  <si>
    <t>10-24. 越谷コミュニティセンター利用状況</t>
  </si>
  <si>
    <t>10-25. 交流館別利用状況</t>
  </si>
  <si>
    <t>10-26. 北部市民会館利用状況</t>
  </si>
  <si>
    <t>10-27. 中央市民会館利用状況</t>
  </si>
  <si>
    <t>10-28. 市民活動支援センター利用状況</t>
  </si>
  <si>
    <t>10-29. 日本文化伝承の館「こしがや能楽堂」利用状況</t>
  </si>
  <si>
    <t>10-30. 図書館分類別蔵書冊数</t>
  </si>
  <si>
    <t>10-31. 図書館サービス指標</t>
  </si>
  <si>
    <t>10-32. 図書館利用状況　（1）本　館</t>
  </si>
  <si>
    <t>10-32. 図書館利用状況　（2）北部市民会館図書室</t>
  </si>
  <si>
    <t>10-32. 図書館利用状況　（3）南部図書室</t>
  </si>
  <si>
    <t>10-32. 図書館利用状況　（4）中央図書室</t>
  </si>
  <si>
    <t>10-32. 図書館利用状況　（5）団体貸出（配本所を含む）</t>
  </si>
  <si>
    <t>10-33. 移動図書館「しらこばと号」利用状況</t>
  </si>
  <si>
    <t>10-34. 科学技術体験センター「ミラクル」利用状況　（1）入館者数</t>
  </si>
  <si>
    <t>10-34. 科学技術体験センター「ミラクル」利用状況　（2）事業体験者数</t>
  </si>
  <si>
    <t>10-35. 分収造林「越谷市ふれあいの森」</t>
  </si>
  <si>
    <t>10-36. 越谷市の文化財件数</t>
  </si>
  <si>
    <t>10-37. 体育施設の利用状況　（1）野球場</t>
  </si>
  <si>
    <t>10-37. 体育施設の利用状況　（2）庭球場</t>
  </si>
  <si>
    <t>10-37. 体育施設の利用状況　（3）体育館</t>
  </si>
  <si>
    <t>10-37. 体育施設の利用状況　（4）市民プール</t>
  </si>
  <si>
    <t>10-37. 体育施設の利用状況　（5）その他の体育施設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</si>
</sst>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\ ;\-#,##0\ ;&quot;‐&quot;"/>
    <numFmt numFmtId="180" formatCode="0_);[Red]\(0\)"/>
    <numFmt numFmtId="181" formatCode="#,##0.0_ "/>
    <numFmt numFmtId="182" formatCode="\(#,##0\)"/>
    <numFmt numFmtId="183" formatCode="0.0_ "/>
    <numFmt numFmtId="184" formatCode="#,##0.0000_ "/>
  </numFmts>
  <fonts count="7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b/>
      <sz val="10"/>
      <color rgb="FFFF0000"/>
      <name val="ＭＳ 明朝"/>
      <family val="1"/>
      <charset val="128"/>
    </font>
    <font>
      <sz val="8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7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9" fillId="0" borderId="0" applyNumberFormat="0" applyFill="0" applyBorder="0" applyAlignment="0" applyProtection="0">
      <alignment vertical="center"/>
    </xf>
  </cellStyleXfs>
  <cellXfs count="557">
    <xf numFmtId="0" fontId="0" fillId="0" borderId="0" xfId="0">
      <alignment vertical="center"/>
    </xf>
    <xf numFmtId="0" fontId="40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horizontal="right" vertical="center"/>
    </xf>
    <xf numFmtId="0" fontId="42" fillId="0" borderId="0" xfId="269" applyNumberFormat="1" applyFont="1" applyAlignment="1">
      <alignment horizontal="right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0" fontId="5" fillId="0" borderId="0" xfId="269" applyNumberFormat="1" applyFont="1" applyAlignment="1">
      <alignment horizontal="center" vertical="center"/>
    </xf>
    <xf numFmtId="0" fontId="5" fillId="0" borderId="18" xfId="182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left" vertical="center" indent="1"/>
    </xf>
    <xf numFmtId="178" fontId="40" fillId="0" borderId="0" xfId="182" applyNumberFormat="1" applyFont="1" applyAlignment="1">
      <alignment horizontal="right" vertical="center"/>
    </xf>
    <xf numFmtId="179" fontId="40" fillId="0" borderId="0" xfId="182" applyNumberFormat="1" applyFont="1" applyAlignment="1">
      <alignment horizontal="right" vertical="center"/>
    </xf>
    <xf numFmtId="178" fontId="5" fillId="0" borderId="0" xfId="182" quotePrefix="1" applyNumberFormat="1" applyFont="1" applyAlignment="1">
      <alignment horizontal="right" vertical="center"/>
    </xf>
    <xf numFmtId="178" fontId="5" fillId="34" borderId="0" xfId="182" quotePrefix="1" applyNumberFormat="1" applyFont="1" applyFill="1" applyAlignment="1">
      <alignment horizontal="right" vertical="center"/>
    </xf>
    <xf numFmtId="178" fontId="5" fillId="34" borderId="0" xfId="182" applyNumberFormat="1" applyFont="1" applyFill="1" applyAlignment="1">
      <alignment horizontal="right" vertical="center"/>
    </xf>
    <xf numFmtId="178" fontId="5" fillId="0" borderId="0" xfId="182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 indent="1" shrinkToFit="1"/>
    </xf>
    <xf numFmtId="180" fontId="5" fillId="0" borderId="0" xfId="269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 indent="2"/>
    </xf>
    <xf numFmtId="178" fontId="5" fillId="34" borderId="0" xfId="182" applyNumberFormat="1" applyFont="1" applyFill="1" applyAlignment="1">
      <alignment vertical="center"/>
    </xf>
    <xf numFmtId="178" fontId="5" fillId="0" borderId="0" xfId="182" applyNumberFormat="1" applyFont="1" applyAlignment="1">
      <alignment vertical="center"/>
    </xf>
    <xf numFmtId="0" fontId="5" fillId="0" borderId="14" xfId="269" applyNumberFormat="1" applyFont="1" applyBorder="1" applyAlignment="1">
      <alignment horizontal="left" vertical="center"/>
    </xf>
    <xf numFmtId="0" fontId="5" fillId="0" borderId="14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right" vertical="center"/>
    </xf>
    <xf numFmtId="0" fontId="42" fillId="0" borderId="0" xfId="269" applyNumberFormat="1" applyFont="1" applyAlignment="1">
      <alignment vertical="center"/>
    </xf>
    <xf numFmtId="0" fontId="5" fillId="0" borderId="0" xfId="103" applyNumberFormat="1" applyFont="1" applyFill="1" applyAlignment="1" applyProtection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9" xfId="182" quotePrefix="1" applyNumberFormat="1" applyFont="1" applyBorder="1" applyAlignment="1">
      <alignment horizontal="right" vertical="center" indent="1"/>
    </xf>
    <xf numFmtId="178" fontId="5" fillId="0" borderId="22" xfId="103" applyNumberFormat="1" applyFont="1" applyFill="1" applyBorder="1" applyAlignment="1" applyProtection="1">
      <alignment vertical="center"/>
    </xf>
    <xf numFmtId="178" fontId="5" fillId="0" borderId="0" xfId="103" applyNumberFormat="1" applyFont="1" applyFill="1" applyBorder="1" applyAlignment="1" applyProtection="1">
      <alignment vertical="center"/>
    </xf>
    <xf numFmtId="178" fontId="5" fillId="0" borderId="0" xfId="103" applyNumberFormat="1" applyFont="1" applyFill="1" applyBorder="1" applyAlignment="1" applyProtection="1">
      <alignment horizontal="right" vertical="center"/>
    </xf>
    <xf numFmtId="0" fontId="5" fillId="0" borderId="23" xfId="182" quotePrefix="1" applyNumberFormat="1" applyFont="1" applyBorder="1" applyAlignment="1">
      <alignment horizontal="right" vertical="center" indent="1"/>
    </xf>
    <xf numFmtId="178" fontId="5" fillId="0" borderId="21" xfId="103" applyNumberFormat="1" applyFont="1" applyFill="1" applyBorder="1" applyAlignment="1" applyProtection="1">
      <alignment vertical="center"/>
    </xf>
    <xf numFmtId="178" fontId="5" fillId="0" borderId="13" xfId="8" applyNumberFormat="1" applyFont="1" applyFill="1" applyBorder="1" applyAlignment="1" applyProtection="1">
      <alignment vertical="center"/>
    </xf>
    <xf numFmtId="178" fontId="5" fillId="0" borderId="13" xfId="103" applyNumberFormat="1" applyFont="1" applyFill="1" applyBorder="1" applyAlignment="1" applyProtection="1">
      <alignment vertical="center"/>
    </xf>
    <xf numFmtId="178" fontId="5" fillId="0" borderId="13" xfId="103" applyNumberFormat="1" applyFont="1" applyFill="1" applyBorder="1" applyAlignment="1" applyProtection="1">
      <alignment horizontal="right" vertical="center"/>
    </xf>
    <xf numFmtId="0" fontId="5" fillId="0" borderId="13" xfId="270" applyNumberFormat="1" applyBorder="1" applyAlignment="1">
      <alignment horizontal="left" vertical="center" indent="1"/>
    </xf>
    <xf numFmtId="0" fontId="5" fillId="0" borderId="16" xfId="269" quotePrefix="1" applyNumberFormat="1" applyFont="1" applyBorder="1" applyAlignment="1">
      <alignment horizontal="right" vertical="center" indent="1"/>
    </xf>
    <xf numFmtId="178" fontId="5" fillId="0" borderId="0" xfId="8" applyNumberFormat="1" applyFont="1" applyFill="1" applyBorder="1" applyAlignment="1" applyProtection="1">
      <alignment vertical="center"/>
    </xf>
    <xf numFmtId="0" fontId="44" fillId="0" borderId="19" xfId="269" quotePrefix="1" applyNumberFormat="1" applyFont="1" applyBorder="1" applyAlignment="1">
      <alignment horizontal="right" vertical="center" indent="1"/>
    </xf>
    <xf numFmtId="0" fontId="44" fillId="0" borderId="23" xfId="269" quotePrefix="1" applyNumberFormat="1" applyFont="1" applyBorder="1" applyAlignment="1">
      <alignment horizontal="right" vertical="center" indent="1"/>
    </xf>
    <xf numFmtId="178" fontId="5" fillId="0" borderId="13" xfId="4" applyNumberFormat="1" applyFont="1" applyFill="1" applyBorder="1" applyAlignment="1" applyProtection="1">
      <alignment vertical="center"/>
    </xf>
    <xf numFmtId="0" fontId="44" fillId="0" borderId="14" xfId="269" applyNumberFormat="1" applyFont="1" applyBorder="1" applyAlignment="1">
      <alignment vertical="center"/>
    </xf>
    <xf numFmtId="0" fontId="5" fillId="0" borderId="14" xfId="269" applyNumberFormat="1" applyFont="1" applyBorder="1" applyAlignment="1">
      <alignment vertical="center" wrapText="1"/>
    </xf>
    <xf numFmtId="0" fontId="44" fillId="0" borderId="0" xfId="269" applyNumberFormat="1" applyFont="1" applyAlignment="1">
      <alignment horizontal="right" vertical="center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2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0" fontId="5" fillId="0" borderId="14" xfId="269" applyNumberFormat="1" applyFont="1" applyBorder="1" applyAlignment="1">
      <alignment vertical="center"/>
    </xf>
    <xf numFmtId="0" fontId="3" fillId="0" borderId="0" xfId="269" applyNumberForma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3" fillId="0" borderId="13" xfId="269" applyNumberFormat="1" applyBorder="1" applyAlignment="1">
      <alignment horizontal="left" vertical="center" indent="1"/>
    </xf>
    <xf numFmtId="0" fontId="46" fillId="0" borderId="13" xfId="269" applyNumberFormat="1" applyFont="1" applyBorder="1" applyAlignment="1">
      <alignment vertical="center"/>
    </xf>
    <xf numFmtId="0" fontId="6" fillId="0" borderId="21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 wrapText="1"/>
    </xf>
    <xf numFmtId="178" fontId="40" fillId="0" borderId="14" xfId="8" applyNumberFormat="1" applyFont="1" applyFill="1" applyBorder="1" applyAlignment="1" applyProtection="1">
      <alignment vertical="center" shrinkToFit="1"/>
    </xf>
    <xf numFmtId="182" fontId="40" fillId="0" borderId="14" xfId="8" applyNumberFormat="1" applyFont="1" applyFill="1" applyBorder="1" applyAlignment="1" applyProtection="1">
      <alignment vertical="center"/>
    </xf>
    <xf numFmtId="178" fontId="40" fillId="0" borderId="14" xfId="8" applyNumberFormat="1" applyFont="1" applyFill="1" applyBorder="1" applyAlignment="1" applyProtection="1">
      <alignment vertical="center"/>
    </xf>
    <xf numFmtId="181" fontId="40" fillId="0" borderId="14" xfId="8" applyNumberFormat="1" applyFont="1" applyFill="1" applyBorder="1" applyAlignment="1" applyProtection="1">
      <alignment vertical="center"/>
    </xf>
    <xf numFmtId="0" fontId="5" fillId="0" borderId="19" xfId="269" applyNumberFormat="1" applyFont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82" fontId="5" fillId="0" borderId="0" xfId="269" applyNumberFormat="1" applyFont="1" applyAlignment="1">
      <alignment vertical="center" shrinkToFit="1"/>
    </xf>
    <xf numFmtId="178" fontId="5" fillId="0" borderId="0" xfId="269" applyNumberFormat="1" applyFont="1" applyAlignment="1" applyProtection="1">
      <alignment vertical="center"/>
      <protection locked="0"/>
    </xf>
    <xf numFmtId="182" fontId="5" fillId="0" borderId="0" xfId="269" applyNumberFormat="1" applyFont="1" applyAlignment="1" applyProtection="1">
      <alignment vertical="center" shrinkToFit="1"/>
      <protection locked="0"/>
    </xf>
    <xf numFmtId="178" fontId="5" fillId="0" borderId="0" xfId="269" applyNumberFormat="1" applyFont="1" applyAlignment="1" applyProtection="1">
      <alignment horizontal="right" vertical="center"/>
      <protection locked="0"/>
    </xf>
    <xf numFmtId="181" fontId="5" fillId="0" borderId="0" xfId="269" applyNumberFormat="1" applyFont="1" applyAlignment="1">
      <alignment vertical="center"/>
    </xf>
    <xf numFmtId="178" fontId="5" fillId="0" borderId="0" xfId="8" applyNumberFormat="1" applyFont="1" applyFill="1" applyBorder="1" applyAlignment="1" applyProtection="1">
      <alignment horizontal="right" vertical="center"/>
      <protection locked="0"/>
    </xf>
    <xf numFmtId="0" fontId="6" fillId="0" borderId="19" xfId="269" applyNumberFormat="1" applyFont="1" applyBorder="1" applyAlignment="1">
      <alignment vertical="center"/>
    </xf>
    <xf numFmtId="181" fontId="5" fillId="0" borderId="13" xfId="269" applyNumberFormat="1" applyFont="1" applyBorder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5" fillId="0" borderId="15" xfId="269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center" vertical="top" textRotation="255"/>
    </xf>
    <xf numFmtId="0" fontId="6" fillId="0" borderId="17" xfId="269" applyNumberFormat="1" applyFont="1" applyBorder="1" applyAlignment="1">
      <alignment vertical="top" textRotation="255" indent="1"/>
    </xf>
    <xf numFmtId="0" fontId="5" fillId="0" borderId="17" xfId="269" applyNumberFormat="1" applyFont="1" applyBorder="1" applyAlignment="1">
      <alignment vertical="top" textRotation="255" indent="1"/>
    </xf>
    <xf numFmtId="0" fontId="40" fillId="0" borderId="16" xfId="269" applyNumberFormat="1" applyFont="1" applyBorder="1" applyAlignment="1">
      <alignment horizontal="center" vertical="center"/>
    </xf>
    <xf numFmtId="178" fontId="40" fillId="0" borderId="14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178" fontId="5" fillId="0" borderId="22" xfId="269" applyNumberFormat="1" applyFont="1" applyBorder="1" applyAlignment="1">
      <alignment horizontal="right" vertical="center"/>
    </xf>
    <xf numFmtId="178" fontId="5" fillId="0" borderId="0" xfId="269" applyNumberFormat="1" applyFont="1" applyAlignment="1">
      <alignment horizontal="right" vertical="center"/>
    </xf>
    <xf numFmtId="178" fontId="5" fillId="0" borderId="0" xfId="269" quotePrefix="1" applyNumberFormat="1" applyFont="1" applyAlignment="1">
      <alignment horizontal="right" vertical="center"/>
    </xf>
    <xf numFmtId="178" fontId="5" fillId="0" borderId="13" xfId="269" applyNumberFormat="1" applyFont="1" applyBorder="1" applyAlignment="1">
      <alignment horizontal="right" vertical="center"/>
    </xf>
    <xf numFmtId="0" fontId="47" fillId="0" borderId="14" xfId="269" applyNumberFormat="1" applyFont="1" applyBorder="1" applyAlignment="1">
      <alignment horizontal="left" vertical="center" indent="1"/>
    </xf>
    <xf numFmtId="0" fontId="6" fillId="0" borderId="14" xfId="269" applyNumberFormat="1" applyFont="1" applyBorder="1" applyAlignment="1">
      <alignment vertical="center"/>
    </xf>
    <xf numFmtId="0" fontId="5" fillId="0" borderId="0" xfId="269" quotePrefix="1" applyNumberFormat="1" applyFont="1" applyAlignment="1">
      <alignment horizontal="right" vertical="center" indent="1"/>
    </xf>
    <xf numFmtId="0" fontId="46" fillId="0" borderId="0" xfId="269" applyNumberFormat="1" applyFont="1" applyAlignment="1">
      <alignment vertical="center"/>
    </xf>
    <xf numFmtId="0" fontId="48" fillId="0" borderId="0" xfId="269" applyNumberFormat="1" applyFont="1" applyAlignment="1">
      <alignment vertical="center"/>
    </xf>
    <xf numFmtId="0" fontId="6" fillId="0" borderId="18" xfId="269" applyNumberFormat="1" applyFont="1" applyBorder="1" applyAlignment="1">
      <alignment horizontal="center" vertical="center"/>
    </xf>
    <xf numFmtId="0" fontId="49" fillId="0" borderId="17" xfId="269" applyNumberFormat="1" applyFont="1" applyBorder="1" applyAlignment="1">
      <alignment horizontal="center" vertical="center" wrapText="1"/>
    </xf>
    <xf numFmtId="178" fontId="40" fillId="0" borderId="0" xfId="8" applyNumberFormat="1" applyFont="1" applyFill="1" applyBorder="1" applyAlignment="1">
      <alignment vertical="center"/>
    </xf>
    <xf numFmtId="182" fontId="40" fillId="0" borderId="0" xfId="8" applyNumberFormat="1" applyFont="1" applyFill="1" applyBorder="1" applyAlignment="1">
      <alignment vertical="center"/>
    </xf>
    <xf numFmtId="183" fontId="40" fillId="0" borderId="0" xfId="269" applyNumberFormat="1" applyFont="1" applyAlignment="1">
      <alignment vertical="center"/>
    </xf>
    <xf numFmtId="183" fontId="5" fillId="0" borderId="0" xfId="269" applyNumberFormat="1" applyFont="1" applyAlignment="1">
      <alignment vertical="center"/>
    </xf>
    <xf numFmtId="183" fontId="5" fillId="0" borderId="13" xfId="269" applyNumberFormat="1" applyFont="1" applyBorder="1" applyAlignment="1">
      <alignment vertical="center"/>
    </xf>
    <xf numFmtId="0" fontId="44" fillId="0" borderId="14" xfId="269" applyNumberFormat="1" applyFont="1" applyBorder="1" applyAlignment="1">
      <alignment horizontal="right" vertical="center"/>
    </xf>
    <xf numFmtId="0" fontId="40" fillId="0" borderId="0" xfId="8" applyNumberFormat="1" applyFont="1" applyFill="1" applyAlignment="1" applyProtection="1">
      <alignment vertical="center"/>
    </xf>
    <xf numFmtId="0" fontId="42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/>
    </xf>
    <xf numFmtId="0" fontId="42" fillId="0" borderId="20" xfId="8" applyNumberFormat="1" applyFont="1" applyFill="1" applyBorder="1" applyAlignment="1" applyProtection="1">
      <alignment vertical="center"/>
    </xf>
    <xf numFmtId="0" fontId="5" fillId="0" borderId="18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9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right"/>
    </xf>
    <xf numFmtId="0" fontId="5" fillId="0" borderId="18" xfId="8" applyNumberFormat="1" applyFont="1" applyFill="1" applyBorder="1" applyAlignment="1" applyProtection="1">
      <alignment horizontal="center" vertical="center" shrinkToFit="1"/>
    </xf>
    <xf numFmtId="0" fontId="5" fillId="0" borderId="20" xfId="8" applyNumberFormat="1" applyFont="1" applyFill="1" applyBorder="1" applyAlignment="1" applyProtection="1">
      <alignment horizontal="center" vertical="center" shrinkToFit="1"/>
    </xf>
    <xf numFmtId="0" fontId="5" fillId="0" borderId="16" xfId="8" applyNumberFormat="1" applyFont="1" applyFill="1" applyBorder="1" applyAlignment="1" applyProtection="1">
      <alignment horizontal="left" vertical="center" indent="1"/>
    </xf>
    <xf numFmtId="178" fontId="40" fillId="0" borderId="25" xfId="8" applyNumberFormat="1" applyFont="1" applyFill="1" applyBorder="1" applyAlignment="1" applyProtection="1">
      <alignment vertical="center"/>
    </xf>
    <xf numFmtId="178" fontId="40" fillId="0" borderId="26" xfId="8" applyNumberFormat="1" applyFont="1" applyFill="1" applyBorder="1" applyAlignment="1" applyProtection="1">
      <alignment vertical="center"/>
    </xf>
    <xf numFmtId="178" fontId="5" fillId="0" borderId="25" xfId="8" applyNumberFormat="1" applyFont="1" applyFill="1" applyBorder="1" applyAlignment="1" applyProtection="1">
      <alignment vertical="center"/>
    </xf>
    <xf numFmtId="178" fontId="5" fillId="0" borderId="16" xfId="8" applyNumberFormat="1" applyFont="1" applyFill="1" applyBorder="1" applyAlignment="1" applyProtection="1">
      <alignment vertical="center"/>
    </xf>
    <xf numFmtId="178" fontId="5" fillId="0" borderId="19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 shrinkToFit="1"/>
    </xf>
    <xf numFmtId="178" fontId="5" fillId="0" borderId="26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/>
    </xf>
    <xf numFmtId="0" fontId="5" fillId="0" borderId="19" xfId="8" applyNumberFormat="1" applyFont="1" applyFill="1" applyBorder="1" applyAlignment="1" applyProtection="1">
      <alignment horizontal="left" vertical="center" wrapText="1" indent="1"/>
    </xf>
    <xf numFmtId="178" fontId="5" fillId="0" borderId="22" xfId="8" applyNumberFormat="1" applyFont="1" applyFill="1" applyBorder="1" applyAlignment="1" applyProtection="1">
      <alignment horizontal="right" vertical="center"/>
    </xf>
    <xf numFmtId="178" fontId="5" fillId="0" borderId="26" xfId="8" applyNumberFormat="1" applyFont="1" applyFill="1" applyBorder="1" applyAlignment="1" applyProtection="1">
      <alignment horizontal="right" vertical="center"/>
    </xf>
    <xf numFmtId="178" fontId="5" fillId="0" borderId="19" xfId="8" applyNumberFormat="1" applyFont="1" applyFill="1" applyBorder="1" applyAlignment="1" applyProtection="1">
      <alignment horizontal="right" vertical="center"/>
    </xf>
    <xf numFmtId="0" fontId="5" fillId="0" borderId="23" xfId="8" applyNumberFormat="1" applyFont="1" applyFill="1" applyBorder="1" applyAlignment="1" applyProtection="1">
      <alignment horizontal="left" vertical="center" wrapText="1" indent="1"/>
    </xf>
    <xf numFmtId="178" fontId="40" fillId="0" borderId="24" xfId="8" applyNumberFormat="1" applyFont="1" applyFill="1" applyBorder="1" applyAlignment="1" applyProtection="1">
      <alignment vertical="center"/>
    </xf>
    <xf numFmtId="178" fontId="5" fillId="0" borderId="24" xfId="8" applyNumberFormat="1" applyFont="1" applyFill="1" applyBorder="1" applyAlignment="1" applyProtection="1">
      <alignment vertical="center"/>
    </xf>
    <xf numFmtId="178" fontId="5" fillId="0" borderId="23" xfId="8" applyNumberFormat="1" applyFont="1" applyFill="1" applyBorder="1" applyAlignment="1" applyProtection="1">
      <alignment vertical="center"/>
    </xf>
    <xf numFmtId="178" fontId="5" fillId="0" borderId="21" xfId="8" applyNumberFormat="1" applyFont="1" applyFill="1" applyBorder="1" applyAlignment="1" applyProtection="1">
      <alignment horizontal="right" vertical="center"/>
    </xf>
    <xf numFmtId="178" fontId="5" fillId="0" borderId="24" xfId="8" applyNumberFormat="1" applyFont="1" applyFill="1" applyBorder="1" applyAlignment="1" applyProtection="1">
      <alignment horizontal="right" vertical="center"/>
    </xf>
    <xf numFmtId="178" fontId="5" fillId="0" borderId="23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left" vertical="center" indent="1"/>
    </xf>
    <xf numFmtId="0" fontId="5" fillId="0" borderId="21" xfId="8" applyNumberFormat="1" applyFont="1" applyFill="1" applyBorder="1" applyAlignment="1" applyProtection="1">
      <alignment horizontal="center" vertical="center" wrapText="1"/>
    </xf>
    <xf numFmtId="0" fontId="5" fillId="0" borderId="18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5" fillId="0" borderId="24" xfId="8" applyNumberFormat="1" applyFont="1" applyFill="1" applyBorder="1" applyAlignment="1" applyProtection="1">
      <alignment horizontal="center" vertical="center" wrapText="1"/>
    </xf>
    <xf numFmtId="0" fontId="5" fillId="0" borderId="16" xfId="8" quotePrefix="1" applyNumberFormat="1" applyFont="1" applyFill="1" applyBorder="1" applyAlignment="1" applyProtection="1">
      <alignment horizontal="right" vertical="center" indent="1"/>
    </xf>
    <xf numFmtId="178" fontId="40" fillId="0" borderId="22" xfId="8" applyNumberFormat="1" applyFont="1" applyFill="1" applyBorder="1" applyAlignment="1" applyProtection="1">
      <alignment vertical="center" shrinkToFit="1"/>
    </xf>
    <xf numFmtId="178" fontId="5" fillId="0" borderId="0" xfId="8" applyNumberFormat="1" applyFont="1" applyFill="1" applyBorder="1" applyAlignment="1" applyProtection="1">
      <alignment vertical="center" shrinkToFit="1"/>
    </xf>
    <xf numFmtId="178" fontId="5" fillId="0" borderId="0" xfId="8" applyNumberFormat="1" applyFont="1" applyFill="1" applyBorder="1" applyAlignment="1" applyProtection="1">
      <alignment horizontal="right" vertical="center"/>
    </xf>
    <xf numFmtId="178" fontId="5" fillId="0" borderId="0" xfId="8" quotePrefix="1" applyNumberFormat="1" applyFont="1" applyFill="1" applyBorder="1" applyAlignment="1" applyProtection="1">
      <alignment horizontal="right" vertical="center"/>
    </xf>
    <xf numFmtId="183" fontId="5" fillId="0" borderId="0" xfId="8" applyNumberFormat="1" applyFont="1" applyFill="1" applyBorder="1" applyAlignment="1" applyProtection="1">
      <alignment vertical="center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0" fontId="5" fillId="0" borderId="14" xfId="8" applyNumberFormat="1" applyFont="1" applyFill="1" applyBorder="1" applyAlignment="1" applyProtection="1">
      <alignment horizontal="right" vertical="center"/>
    </xf>
    <xf numFmtId="0" fontId="5" fillId="0" borderId="16" xfId="8" applyNumberFormat="1" applyFont="1" applyFill="1" applyBorder="1" applyAlignment="1" applyProtection="1">
      <alignment horizontal="right" vertical="center" indent="1"/>
    </xf>
    <xf numFmtId="0" fontId="5" fillId="0" borderId="25" xfId="8" applyNumberFormat="1" applyFont="1" applyFill="1" applyBorder="1" applyAlignment="1" applyProtection="1">
      <alignment horizontal="center" vertical="center"/>
    </xf>
    <xf numFmtId="181" fontId="5" fillId="0" borderId="14" xfId="8" applyNumberFormat="1" applyFont="1" applyFill="1" applyBorder="1" applyAlignment="1" applyProtection="1">
      <alignment vertical="center"/>
    </xf>
    <xf numFmtId="181" fontId="44" fillId="0" borderId="14" xfId="8" applyNumberFormat="1" applyFont="1" applyFill="1" applyBorder="1" applyAlignment="1" applyProtection="1">
      <alignment vertical="center"/>
    </xf>
    <xf numFmtId="0" fontId="5" fillId="0" borderId="26" xfId="8" applyNumberFormat="1" applyFont="1" applyFill="1" applyBorder="1" applyAlignment="1" applyProtection="1">
      <alignment horizontal="center" vertical="center"/>
    </xf>
    <xf numFmtId="181" fontId="44" fillId="0" borderId="0" xfId="8" applyNumberFormat="1" applyFont="1" applyFill="1" applyBorder="1" applyAlignment="1" applyProtection="1">
      <alignment vertical="center"/>
    </xf>
    <xf numFmtId="0" fontId="5" fillId="0" borderId="27" xfId="8" applyNumberFormat="1" applyFont="1" applyFill="1" applyBorder="1" applyAlignment="1" applyProtection="1">
      <alignment horizontal="center" vertical="center"/>
    </xf>
    <xf numFmtId="181" fontId="5" fillId="0" borderId="28" xfId="8" applyNumberFormat="1" applyFont="1" applyFill="1" applyBorder="1" applyAlignment="1" applyProtection="1">
      <alignment vertical="center"/>
    </xf>
    <xf numFmtId="181" fontId="44" fillId="0" borderId="28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Alignment="1" applyProtection="1">
      <alignment vertical="center"/>
    </xf>
    <xf numFmtId="181" fontId="44" fillId="0" borderId="0" xfId="8" applyNumberFormat="1" applyFont="1" applyFill="1" applyAlignment="1" applyProtection="1">
      <alignment vertical="center"/>
    </xf>
    <xf numFmtId="181" fontId="5" fillId="0" borderId="13" xfId="8" applyNumberFormat="1" applyFont="1" applyFill="1" applyBorder="1" applyAlignment="1" applyProtection="1">
      <alignment vertical="center"/>
    </xf>
    <xf numFmtId="181" fontId="44" fillId="0" borderId="13" xfId="8" applyNumberFormat="1" applyFont="1" applyFill="1" applyBorder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center" vertical="center"/>
    </xf>
    <xf numFmtId="181" fontId="5" fillId="0" borderId="30" xfId="8" applyNumberFormat="1" applyFont="1" applyFill="1" applyBorder="1" applyAlignment="1" applyProtection="1">
      <alignment vertical="center"/>
    </xf>
    <xf numFmtId="181" fontId="44" fillId="0" borderId="30" xfId="8" applyNumberFormat="1" applyFont="1" applyFill="1" applyBorder="1" applyAlignment="1" applyProtection="1">
      <alignment vertical="center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7" xfId="8" applyNumberFormat="1" applyFont="1" applyFill="1" applyBorder="1" applyAlignment="1" applyProtection="1">
      <alignment horizontal="center" vertical="center" shrinkToFit="1"/>
    </xf>
    <xf numFmtId="0" fontId="49" fillId="0" borderId="17" xfId="8" applyNumberFormat="1" applyFont="1" applyFill="1" applyBorder="1" applyAlignment="1" applyProtection="1">
      <alignment horizontal="center" vertical="center" wrapText="1" shrinkToFit="1"/>
    </xf>
    <xf numFmtId="0" fontId="40" fillId="0" borderId="17" xfId="8" applyNumberFormat="1" applyFont="1" applyFill="1" applyBorder="1" applyAlignment="1" applyProtection="1">
      <alignment horizontal="center" vertical="center"/>
    </xf>
    <xf numFmtId="178" fontId="5" fillId="0" borderId="15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Alignment="1" applyProtection="1">
      <alignment vertical="center"/>
    </xf>
    <xf numFmtId="178" fontId="40" fillId="0" borderId="0" xfId="8" applyNumberFormat="1" applyFont="1" applyFill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left" vertical="center" indent="1"/>
    </xf>
    <xf numFmtId="178" fontId="5" fillId="0" borderId="21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center" vertical="center"/>
    </xf>
    <xf numFmtId="58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3" xfId="8" applyNumberFormat="1" applyFont="1" applyFill="1" applyBorder="1" applyAlignment="1" applyProtection="1">
      <alignment horizontal="right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178" fontId="40" fillId="0" borderId="0" xfId="8" applyNumberFormat="1" applyFont="1" applyFill="1" applyBorder="1" applyAlignment="1" applyProtection="1">
      <alignment horizontal="right" vertical="center"/>
    </xf>
    <xf numFmtId="0" fontId="40" fillId="0" borderId="23" xfId="8" applyNumberFormat="1" applyFont="1" applyFill="1" applyBorder="1" applyAlignment="1" applyProtection="1">
      <alignment horizontal="center" vertical="center"/>
    </xf>
    <xf numFmtId="178" fontId="40" fillId="0" borderId="13" xfId="8" applyNumberFormat="1" applyFont="1" applyFill="1" applyBorder="1" applyAlignment="1" applyProtection="1">
      <alignment vertical="center"/>
    </xf>
    <xf numFmtId="0" fontId="40" fillId="0" borderId="0" xfId="103" applyNumberFormat="1" applyFont="1" applyFill="1" applyAlignment="1" applyProtection="1">
      <alignment vertical="center"/>
    </xf>
    <xf numFmtId="0" fontId="42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horizontal="right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9" xfId="103" quotePrefix="1" applyNumberFormat="1" applyFont="1" applyFill="1" applyBorder="1" applyAlignment="1" applyProtection="1">
      <alignment horizontal="right" vertical="center" indent="1"/>
    </xf>
    <xf numFmtId="0" fontId="5" fillId="0" borderId="19" xfId="103" applyNumberFormat="1" applyFont="1" applyFill="1" applyBorder="1" applyAlignment="1" applyProtection="1">
      <alignment horizontal="right" vertical="center" indent="1"/>
    </xf>
    <xf numFmtId="0" fontId="47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horizontal="right" vertical="center"/>
    </xf>
    <xf numFmtId="0" fontId="51" fillId="0" borderId="0" xfId="103" applyNumberFormat="1" applyFont="1" applyFill="1" applyAlignment="1" applyProtection="1">
      <alignment vertical="center"/>
    </xf>
    <xf numFmtId="0" fontId="3" fillId="0" borderId="0" xfId="8" applyNumberFormat="1" applyFont="1" applyFill="1" applyAlignment="1" applyProtection="1">
      <alignment vertical="center"/>
    </xf>
    <xf numFmtId="0" fontId="5" fillId="0" borderId="0" xfId="8" quotePrefix="1" applyNumberFormat="1" applyFont="1" applyFill="1" applyAlignment="1" applyProtection="1">
      <alignment horizontal="left" vertical="center" indent="1"/>
    </xf>
    <xf numFmtId="0" fontId="5" fillId="0" borderId="25" xfId="8" applyNumberFormat="1" applyFont="1" applyFill="1" applyBorder="1" applyAlignment="1" applyProtection="1">
      <alignment horizontal="left" vertical="center" shrinkToFit="1"/>
    </xf>
    <xf numFmtId="178" fontId="5" fillId="0" borderId="14" xfId="8" applyNumberFormat="1" applyFont="1" applyFill="1" applyBorder="1" applyAlignment="1" applyProtection="1">
      <alignment vertical="center"/>
    </xf>
    <xf numFmtId="0" fontId="5" fillId="0" borderId="26" xfId="8" applyNumberFormat="1" applyFont="1" applyFill="1" applyBorder="1" applyAlignment="1" applyProtection="1">
      <alignment horizontal="left" vertical="center" indent="1" shrinkToFit="1"/>
    </xf>
    <xf numFmtId="178" fontId="44" fillId="0" borderId="0" xfId="8" applyNumberFormat="1" applyFont="1" applyFill="1" applyBorder="1" applyAlignment="1" applyProtection="1">
      <alignment horizontal="right" vertical="center"/>
    </xf>
    <xf numFmtId="0" fontId="5" fillId="0" borderId="27" xfId="8" applyNumberFormat="1" applyFont="1" applyFill="1" applyBorder="1" applyAlignment="1" applyProtection="1">
      <alignment horizontal="left" vertical="center" indent="1" shrinkToFit="1"/>
    </xf>
    <xf numFmtId="178" fontId="44" fillId="0" borderId="28" xfId="8" applyNumberFormat="1" applyFont="1" applyFill="1" applyBorder="1" applyAlignment="1" applyProtection="1">
      <alignment horizontal="right" vertical="center"/>
    </xf>
    <xf numFmtId="178" fontId="5" fillId="0" borderId="31" xfId="8" applyNumberFormat="1" applyFont="1" applyFill="1" applyBorder="1" applyAlignment="1" applyProtection="1">
      <alignment horizontal="right" vertical="center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0" borderId="26" xfId="8" applyNumberFormat="1" applyFont="1" applyFill="1" applyBorder="1" applyAlignment="1" applyProtection="1">
      <alignment horizontal="left" vertical="center" shrinkToFit="1"/>
    </xf>
    <xf numFmtId="178" fontId="44" fillId="0" borderId="0" xfId="8" applyNumberFormat="1" applyFont="1" applyFill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left" vertical="center" shrinkToFit="1"/>
    </xf>
    <xf numFmtId="178" fontId="44" fillId="0" borderId="30" xfId="8" applyNumberFormat="1" applyFont="1" applyFill="1" applyBorder="1" applyAlignment="1" applyProtection="1">
      <alignment vertical="center"/>
    </xf>
    <xf numFmtId="178" fontId="5" fillId="0" borderId="30" xfId="8" applyNumberFormat="1" applyFont="1" applyFill="1" applyBorder="1" applyAlignment="1" applyProtection="1">
      <alignment vertical="center"/>
    </xf>
    <xf numFmtId="178" fontId="5" fillId="0" borderId="28" xfId="8" applyNumberFormat="1" applyFont="1" applyFill="1" applyBorder="1" applyAlignment="1" applyProtection="1">
      <alignment vertical="center"/>
    </xf>
    <xf numFmtId="178" fontId="5" fillId="0" borderId="28" xfId="8" quotePrefix="1" applyNumberFormat="1" applyFont="1" applyFill="1" applyBorder="1" applyAlignment="1" applyProtection="1">
      <alignment horizontal="right" vertical="center"/>
    </xf>
    <xf numFmtId="178" fontId="5" fillId="0" borderId="31" xfId="8" applyNumberFormat="1" applyFont="1" applyFill="1" applyBorder="1" applyAlignment="1" applyProtection="1">
      <alignment vertical="center"/>
    </xf>
    <xf numFmtId="0" fontId="5" fillId="0" borderId="24" xfId="8" applyNumberFormat="1" applyFont="1" applyFill="1" applyBorder="1" applyAlignment="1" applyProtection="1">
      <alignment horizontal="left" vertical="center" indent="1" shrinkToFit="1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44" fillId="0" borderId="14" xfId="8" applyNumberFormat="1" applyFont="1" applyFill="1" applyBorder="1" applyAlignment="1" applyProtection="1">
      <alignment vertical="center"/>
    </xf>
    <xf numFmtId="178" fontId="5" fillId="0" borderId="14" xfId="8" applyNumberFormat="1" applyFont="1" applyFill="1" applyBorder="1" applyAlignment="1" applyProtection="1">
      <alignment horizontal="right" vertical="center"/>
    </xf>
    <xf numFmtId="178" fontId="44" fillId="0" borderId="31" xfId="8" applyNumberFormat="1" applyFont="1" applyFill="1" applyBorder="1" applyAlignment="1" applyProtection="1">
      <alignment horizontal="right" vertical="center"/>
    </xf>
    <xf numFmtId="178" fontId="5" fillId="0" borderId="30" xfId="8" applyNumberFormat="1" applyFont="1" applyFill="1" applyBorder="1" applyAlignment="1" applyProtection="1">
      <alignment horizontal="right" vertical="center"/>
    </xf>
    <xf numFmtId="178" fontId="44" fillId="0" borderId="22" xfId="8" applyNumberFormat="1" applyFont="1" applyFill="1" applyBorder="1" applyAlignment="1" applyProtection="1">
      <alignment horizontal="right" vertical="center"/>
    </xf>
    <xf numFmtId="38" fontId="5" fillId="0" borderId="29" xfId="8" applyFont="1" applyFill="1" applyBorder="1" applyAlignment="1" applyProtection="1">
      <alignment horizontal="left" vertical="center" shrinkToFit="1"/>
    </xf>
    <xf numFmtId="38" fontId="5" fillId="0" borderId="0" xfId="8" applyFont="1" applyFill="1" applyAlignment="1" applyProtection="1">
      <alignment vertical="center"/>
    </xf>
    <xf numFmtId="38" fontId="5" fillId="0" borderId="27" xfId="8" applyFont="1" applyFill="1" applyBorder="1" applyAlignment="1" applyProtection="1">
      <alignment horizontal="left" vertical="center" indent="1" shrinkToFit="1"/>
    </xf>
    <xf numFmtId="178" fontId="44" fillId="0" borderId="30" xfId="8" applyNumberFormat="1" applyFont="1" applyFill="1" applyBorder="1" applyAlignment="1" applyProtection="1">
      <alignment horizontal="right" vertical="center"/>
    </xf>
    <xf numFmtId="178" fontId="44" fillId="0" borderId="21" xfId="8" applyNumberFormat="1" applyFont="1" applyFill="1" applyBorder="1" applyAlignment="1" applyProtection="1">
      <alignment horizontal="right" vertical="center"/>
    </xf>
    <xf numFmtId="178" fontId="44" fillId="0" borderId="13" xfId="8" applyNumberFormat="1" applyFont="1" applyFill="1" applyBorder="1" applyAlignment="1" applyProtection="1">
      <alignment horizontal="right" vertical="center"/>
    </xf>
    <xf numFmtId="178" fontId="5" fillId="0" borderId="13" xfId="8" quotePrefix="1" applyNumberFormat="1" applyFont="1" applyFill="1" applyBorder="1" applyAlignment="1" applyProtection="1">
      <alignment horizontal="right" vertical="center"/>
    </xf>
    <xf numFmtId="178" fontId="40" fillId="0" borderId="1" xfId="8" applyNumberFormat="1" applyFont="1" applyFill="1" applyBorder="1" applyAlignment="1" applyProtection="1">
      <alignment horizontal="right" vertical="center"/>
    </xf>
    <xf numFmtId="178" fontId="40" fillId="0" borderId="1" xfId="8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13" xfId="269" quotePrefix="1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2" fillId="0" borderId="16" xfId="269" applyNumberFormat="1" applyFont="1" applyBorder="1" applyAlignment="1">
      <alignment horizontal="center" vertical="center"/>
    </xf>
    <xf numFmtId="178" fontId="52" fillId="0" borderId="0" xfId="8" applyNumberFormat="1" applyFont="1" applyFill="1" applyBorder="1" applyAlignment="1" applyProtection="1">
      <alignment vertical="center"/>
    </xf>
    <xf numFmtId="178" fontId="44" fillId="0" borderId="0" xfId="8" applyNumberFormat="1" applyFont="1" applyFill="1" applyBorder="1" applyAlignment="1" applyProtection="1">
      <alignment vertical="center"/>
    </xf>
    <xf numFmtId="0" fontId="6" fillId="0" borderId="32" xfId="269" applyNumberFormat="1" applyFont="1" applyBorder="1" applyAlignment="1">
      <alignment horizontal="left" vertical="center" indent="1"/>
    </xf>
    <xf numFmtId="178" fontId="5" fillId="0" borderId="33" xfId="8" applyNumberFormat="1" applyFont="1" applyFill="1" applyBorder="1" applyAlignment="1" applyProtection="1">
      <alignment vertical="center"/>
    </xf>
    <xf numFmtId="178" fontId="5" fillId="0" borderId="0" xfId="271" applyNumberFormat="1" applyFont="1" applyAlignment="1">
      <alignment horizontal="right" vertical="center"/>
    </xf>
    <xf numFmtId="0" fontId="5" fillId="0" borderId="0" xfId="271" applyNumberFormat="1" applyFont="1" applyAlignment="1"/>
    <xf numFmtId="0" fontId="5" fillId="34" borderId="0" xfId="269" applyNumberFormat="1" applyFont="1" applyFill="1"/>
    <xf numFmtId="178" fontId="5" fillId="0" borderId="0" xfId="271" quotePrefix="1" applyNumberFormat="1" applyFont="1" applyAlignment="1">
      <alignment horizontal="right" vertical="center"/>
    </xf>
    <xf numFmtId="0" fontId="5" fillId="0" borderId="0" xfId="271" applyNumberFormat="1" applyFont="1">
      <alignment vertical="center"/>
    </xf>
    <xf numFmtId="0" fontId="5" fillId="0" borderId="0" xfId="271" applyNumberFormat="1" applyFont="1" applyAlignment="1">
      <alignment horizontal="right" vertical="center"/>
    </xf>
    <xf numFmtId="0" fontId="5" fillId="0" borderId="19" xfId="271" applyNumberFormat="1" applyFont="1" applyBorder="1" applyAlignment="1">
      <alignment horizontal="left" vertical="center" indent="1"/>
    </xf>
    <xf numFmtId="0" fontId="5" fillId="0" borderId="19" xfId="271" applyNumberFormat="1" applyFont="1" applyBorder="1" applyAlignment="1">
      <alignment vertical="center" shrinkToFit="1"/>
    </xf>
    <xf numFmtId="0" fontId="5" fillId="0" borderId="0" xfId="271" applyNumberFormat="1" applyFont="1" applyAlignment="1">
      <alignment horizontal="left" vertical="center" indent="2"/>
    </xf>
    <xf numFmtId="0" fontId="5" fillId="0" borderId="0" xfId="269" applyNumberFormat="1" applyFont="1"/>
    <xf numFmtId="0" fontId="5" fillId="0" borderId="33" xfId="271" applyNumberFormat="1" applyFont="1" applyBorder="1" applyAlignment="1">
      <alignment horizontal="left" vertical="center" indent="1"/>
    </xf>
    <xf numFmtId="0" fontId="5" fillId="0" borderId="32" xfId="271" applyNumberFormat="1" applyFont="1" applyBorder="1" applyAlignment="1">
      <alignment horizontal="left" vertical="center" indent="2"/>
    </xf>
    <xf numFmtId="178" fontId="5" fillId="0" borderId="33" xfId="271" applyNumberFormat="1" applyFont="1" applyBorder="1" applyAlignment="1">
      <alignment horizontal="right" vertical="center"/>
    </xf>
    <xf numFmtId="178" fontId="5" fillId="0" borderId="18" xfId="269" applyNumberFormat="1" applyFont="1" applyBorder="1" applyAlignment="1">
      <alignment horizontal="center" vertical="center"/>
    </xf>
    <xf numFmtId="178" fontId="5" fillId="0" borderId="17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left" vertical="center" indent="1"/>
    </xf>
    <xf numFmtId="178" fontId="5" fillId="0" borderId="22" xfId="8" applyNumberFormat="1" applyFont="1" applyFill="1" applyBorder="1" applyAlignment="1" applyProtection="1">
      <alignment vertical="center" shrinkToFit="1"/>
    </xf>
    <xf numFmtId="178" fontId="44" fillId="0" borderId="0" xfId="8" applyNumberFormat="1" applyFont="1" applyFill="1" applyBorder="1" applyAlignment="1" applyProtection="1">
      <alignment vertical="center" shrinkToFit="1"/>
    </xf>
    <xf numFmtId="0" fontId="5" fillId="0" borderId="18" xfId="271" applyNumberFormat="1" applyFont="1" applyBorder="1" applyAlignment="1">
      <alignment horizontal="center" vertical="center"/>
    </xf>
    <xf numFmtId="0" fontId="5" fillId="0" borderId="17" xfId="271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178" fontId="5" fillId="0" borderId="17" xfId="8" applyNumberFormat="1" applyFont="1" applyFill="1" applyBorder="1" applyAlignment="1" applyProtection="1">
      <alignment vertical="center"/>
    </xf>
    <xf numFmtId="178" fontId="5" fillId="0" borderId="1" xfId="8" applyNumberFormat="1" applyFont="1" applyFill="1" applyBorder="1" applyAlignment="1" applyProtection="1">
      <alignment vertical="center"/>
    </xf>
    <xf numFmtId="0" fontId="54" fillId="0" borderId="0" xfId="269" applyNumberFormat="1" applyFont="1" applyAlignment="1">
      <alignment vertical="center"/>
    </xf>
    <xf numFmtId="0" fontId="42" fillId="34" borderId="0" xfId="269" applyNumberFormat="1" applyFont="1" applyFill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/>
    </xf>
    <xf numFmtId="0" fontId="5" fillId="0" borderId="0" xfId="269" quotePrefix="1" applyNumberFormat="1" applyFont="1" applyAlignment="1">
      <alignment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 wrapText="1"/>
    </xf>
    <xf numFmtId="0" fontId="6" fillId="0" borderId="34" xfId="271" applyNumberFormat="1" applyFont="1" applyBorder="1" applyAlignment="1">
      <alignment vertical="center" shrinkToFit="1"/>
    </xf>
    <xf numFmtId="0" fontId="6" fillId="0" borderId="35" xfId="271" applyNumberFormat="1" applyFont="1" applyBorder="1" applyAlignment="1">
      <alignment vertical="center" shrinkToFit="1"/>
    </xf>
    <xf numFmtId="0" fontId="6" fillId="0" borderId="36" xfId="271" quotePrefix="1" applyNumberFormat="1" applyFont="1" applyBorder="1" applyAlignment="1">
      <alignment horizontal="right" vertical="center" shrinkToFit="1"/>
    </xf>
    <xf numFmtId="2" fontId="6" fillId="0" borderId="37" xfId="8" applyNumberFormat="1" applyFont="1" applyFill="1" applyBorder="1" applyAlignment="1">
      <alignment horizontal="right" vertical="center" shrinkToFit="1"/>
    </xf>
    <xf numFmtId="2" fontId="6" fillId="0" borderId="34" xfId="8" applyNumberFormat="1" applyFont="1" applyFill="1" applyBorder="1" applyAlignment="1">
      <alignment horizontal="right" vertical="center" shrinkToFit="1"/>
    </xf>
    <xf numFmtId="0" fontId="6" fillId="0" borderId="36" xfId="271" applyNumberFormat="1" applyFont="1" applyBorder="1" applyAlignment="1">
      <alignment horizontal="left" vertical="center" shrinkToFit="1"/>
    </xf>
    <xf numFmtId="0" fontId="5" fillId="34" borderId="0" xfId="271" applyNumberFormat="1" applyFont="1" applyFill="1">
      <alignment vertical="center"/>
    </xf>
    <xf numFmtId="0" fontId="6" fillId="0" borderId="19" xfId="271" applyNumberFormat="1" applyFont="1" applyBorder="1" applyAlignment="1">
      <alignment vertical="center" shrinkToFit="1"/>
    </xf>
    <xf numFmtId="0" fontId="6" fillId="0" borderId="26" xfId="271" applyNumberFormat="1" applyFont="1" applyBorder="1" applyAlignment="1">
      <alignment vertical="center" shrinkToFit="1"/>
    </xf>
    <xf numFmtId="0" fontId="6" fillId="0" borderId="22" xfId="271" quotePrefix="1" applyNumberFormat="1" applyFont="1" applyBorder="1" applyAlignment="1">
      <alignment horizontal="right" vertical="center" shrinkToFit="1"/>
    </xf>
    <xf numFmtId="2" fontId="6" fillId="0" borderId="0" xfId="8" applyNumberFormat="1" applyFont="1" applyFill="1" applyAlignment="1">
      <alignment horizontal="right" vertical="center" shrinkToFit="1"/>
    </xf>
    <xf numFmtId="2" fontId="6" fillId="0" borderId="19" xfId="8" applyNumberFormat="1" applyFont="1" applyFill="1" applyBorder="1" applyAlignment="1">
      <alignment horizontal="right" vertical="center" shrinkToFit="1"/>
    </xf>
    <xf numFmtId="0" fontId="6" fillId="0" borderId="22" xfId="271" applyNumberFormat="1" applyFont="1" applyBorder="1" applyAlignment="1">
      <alignment horizontal="left" vertical="center" shrinkToFit="1"/>
    </xf>
    <xf numFmtId="0" fontId="6" fillId="0" borderId="38" xfId="271" applyNumberFormat="1" applyFont="1" applyBorder="1" applyAlignment="1">
      <alignment horizontal="left" vertical="center" shrinkToFit="1"/>
    </xf>
    <xf numFmtId="0" fontId="6" fillId="0" borderId="27" xfId="271" applyNumberFormat="1" applyFont="1" applyBorder="1" applyAlignment="1">
      <alignment horizontal="left" vertical="center" shrinkToFit="1"/>
    </xf>
    <xf numFmtId="0" fontId="6" fillId="34" borderId="39" xfId="271" applyNumberFormat="1" applyFont="1" applyFill="1" applyBorder="1">
      <alignment vertical="center"/>
    </xf>
    <xf numFmtId="0" fontId="6" fillId="34" borderId="28" xfId="271" applyNumberFormat="1" applyFont="1" applyFill="1" applyBorder="1">
      <alignment vertical="center"/>
    </xf>
    <xf numFmtId="0" fontId="6" fillId="34" borderId="38" xfId="271" applyNumberFormat="1" applyFont="1" applyFill="1" applyBorder="1">
      <alignment vertical="center"/>
    </xf>
    <xf numFmtId="0" fontId="6" fillId="0" borderId="39" xfId="271" applyNumberFormat="1" applyFont="1" applyBorder="1" applyAlignment="1">
      <alignment horizontal="left" vertical="center" shrinkToFit="1"/>
    </xf>
    <xf numFmtId="0" fontId="6" fillId="0" borderId="19" xfId="271" applyNumberFormat="1" applyFont="1" applyBorder="1" applyAlignment="1">
      <alignment horizontal="left" vertical="center" shrinkToFit="1"/>
    </xf>
    <xf numFmtId="0" fontId="6" fillId="0" borderId="26" xfId="271" applyNumberFormat="1" applyFont="1" applyBorder="1" applyAlignment="1">
      <alignment horizontal="left" vertical="center" shrinkToFit="1"/>
    </xf>
    <xf numFmtId="0" fontId="6" fillId="34" borderId="0" xfId="271" applyNumberFormat="1" applyFont="1" applyFill="1">
      <alignment vertical="center"/>
    </xf>
    <xf numFmtId="0" fontId="6" fillId="0" borderId="40" xfId="271" applyNumberFormat="1" applyFont="1" applyBorder="1" applyAlignment="1">
      <alignment vertical="center" shrinkToFit="1"/>
    </xf>
    <xf numFmtId="0" fontId="6" fillId="0" borderId="41" xfId="271" applyNumberFormat="1" applyFont="1" applyBorder="1" applyAlignment="1">
      <alignment vertical="center" shrinkToFit="1"/>
    </xf>
    <xf numFmtId="0" fontId="6" fillId="0" borderId="42" xfId="271" quotePrefix="1" applyNumberFormat="1" applyFont="1" applyBorder="1" applyAlignment="1">
      <alignment horizontal="right" vertical="center" shrinkToFit="1"/>
    </xf>
    <xf numFmtId="2" fontId="6" fillId="0" borderId="40" xfId="8" applyNumberFormat="1" applyFont="1" applyFill="1" applyBorder="1" applyAlignment="1">
      <alignment horizontal="right" vertical="center" shrinkToFit="1"/>
    </xf>
    <xf numFmtId="0" fontId="6" fillId="0" borderId="42" xfId="271" applyNumberFormat="1" applyFont="1" applyBorder="1" applyAlignment="1">
      <alignment horizontal="left" vertical="center" shrinkToFit="1"/>
    </xf>
    <xf numFmtId="2" fontId="6" fillId="0" borderId="40" xfId="8" quotePrefix="1" applyNumberFormat="1" applyFont="1" applyFill="1" applyBorder="1" applyAlignment="1">
      <alignment horizontal="right" vertical="center" shrinkToFit="1"/>
    </xf>
    <xf numFmtId="2" fontId="6" fillId="0" borderId="0" xfId="8" quotePrefix="1" applyNumberFormat="1" applyFont="1" applyFill="1" applyAlignment="1">
      <alignment horizontal="right" vertical="center" shrinkToFit="1"/>
    </xf>
    <xf numFmtId="0" fontId="6" fillId="0" borderId="39" xfId="271" quotePrefix="1" applyNumberFormat="1" applyFont="1" applyBorder="1" applyAlignment="1">
      <alignment horizontal="right" vertical="center" shrinkToFit="1"/>
    </xf>
    <xf numFmtId="2" fontId="6" fillId="0" borderId="28" xfId="8" applyNumberFormat="1" applyFont="1" applyFill="1" applyBorder="1" applyAlignment="1">
      <alignment horizontal="right" vertical="center" shrinkToFit="1"/>
    </xf>
    <xf numFmtId="2" fontId="6" fillId="0" borderId="38" xfId="8" applyNumberFormat="1" applyFont="1" applyFill="1" applyBorder="1" applyAlignment="1">
      <alignment horizontal="right" vertical="center" shrinkToFit="1"/>
    </xf>
    <xf numFmtId="0" fontId="6" fillId="0" borderId="40" xfId="269" applyNumberFormat="1" applyFont="1" applyBorder="1" applyAlignment="1">
      <alignment vertical="center" shrinkToFit="1"/>
    </xf>
    <xf numFmtId="0" fontId="6" fillId="0" borderId="41" xfId="269" applyNumberFormat="1" applyFont="1" applyBorder="1" applyAlignment="1">
      <alignment vertical="center" shrinkToFit="1"/>
    </xf>
    <xf numFmtId="0" fontId="6" fillId="0" borderId="42" xfId="269" applyNumberFormat="1" applyFont="1" applyBorder="1" applyAlignment="1">
      <alignment horizontal="left" vertical="center" shrinkToFit="1"/>
    </xf>
    <xf numFmtId="2" fontId="6" fillId="0" borderId="40" xfId="269" applyNumberFormat="1" applyFont="1" applyBorder="1" applyAlignment="1">
      <alignment horizontal="right" vertical="center" shrinkToFit="1"/>
    </xf>
    <xf numFmtId="0" fontId="6" fillId="0" borderId="19" xfId="269" applyNumberFormat="1" applyFont="1" applyBorder="1" applyAlignment="1">
      <alignment vertical="center" shrinkToFit="1"/>
    </xf>
    <xf numFmtId="0" fontId="6" fillId="0" borderId="0" xfId="269" applyNumberFormat="1" applyFont="1" applyAlignment="1">
      <alignment vertical="center" shrinkToFit="1"/>
    </xf>
    <xf numFmtId="2" fontId="6" fillId="0" borderId="0" xfId="269" applyNumberFormat="1" applyFont="1" applyAlignment="1">
      <alignment horizontal="right" vertical="center" shrinkToFit="1"/>
    </xf>
    <xf numFmtId="2" fontId="6" fillId="0" borderId="19" xfId="269" applyNumberFormat="1" applyFont="1" applyBorder="1" applyAlignment="1">
      <alignment horizontal="right" vertical="center" shrinkToFit="1"/>
    </xf>
    <xf numFmtId="0" fontId="6" fillId="0" borderId="0" xfId="269" applyNumberFormat="1" applyFont="1" applyAlignment="1">
      <alignment horizontal="left" vertical="center" shrinkToFit="1"/>
    </xf>
    <xf numFmtId="0" fontId="42" fillId="0" borderId="14" xfId="269" applyNumberFormat="1" applyFont="1" applyBorder="1" applyAlignment="1">
      <alignment vertical="center"/>
    </xf>
    <xf numFmtId="0" fontId="42" fillId="34" borderId="0" xfId="269" applyNumberFormat="1" applyFont="1" applyFill="1" applyAlignment="1">
      <alignment horizontal="left" vertical="center"/>
    </xf>
    <xf numFmtId="0" fontId="5" fillId="0" borderId="13" xfId="269" applyNumberFormat="1" applyFont="1" applyBorder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/>
    </xf>
    <xf numFmtId="0" fontId="5" fillId="0" borderId="22" xfId="269" applyNumberFormat="1" applyFont="1" applyBorder="1" applyAlignment="1">
      <alignment vertical="center"/>
    </xf>
    <xf numFmtId="0" fontId="55" fillId="0" borderId="0" xfId="269" applyNumberFormat="1" applyFont="1" applyAlignment="1">
      <alignment horizontal="left" vertical="center"/>
    </xf>
    <xf numFmtId="0" fontId="5" fillId="0" borderId="23" xfId="269" applyNumberFormat="1" applyFont="1" applyBorder="1" applyAlignment="1">
      <alignment vertical="center"/>
    </xf>
    <xf numFmtId="0" fontId="5" fillId="0" borderId="21" xfId="269" applyNumberFormat="1" applyFont="1" applyBorder="1" applyAlignment="1">
      <alignment vertical="center"/>
    </xf>
    <xf numFmtId="0" fontId="5" fillId="0" borderId="23" xfId="269" applyNumberFormat="1" applyFont="1" applyBorder="1" applyAlignment="1">
      <alignment horizontal="left" vertical="center"/>
    </xf>
    <xf numFmtId="0" fontId="5" fillId="0" borderId="0" xfId="269" applyNumberFormat="1" applyFont="1" applyAlignment="1">
      <alignment horizontal="left" vertical="center" indent="4"/>
    </xf>
    <xf numFmtId="0" fontId="56" fillId="0" borderId="0" xfId="269" applyNumberFormat="1" applyFont="1" applyAlignment="1">
      <alignment horizontal="right" vertical="center"/>
    </xf>
    <xf numFmtId="0" fontId="57" fillId="0" borderId="0" xfId="269" applyNumberFormat="1" applyFont="1" applyAlignment="1">
      <alignment vertical="center"/>
    </xf>
    <xf numFmtId="0" fontId="56" fillId="0" borderId="0" xfId="269" applyNumberFormat="1" applyFont="1" applyAlignment="1">
      <alignment vertical="center"/>
    </xf>
    <xf numFmtId="0" fontId="5" fillId="0" borderId="19" xfId="269" applyNumberFormat="1" applyFont="1" applyBorder="1" applyAlignment="1">
      <alignment horizontal="left" vertical="center" wrapText="1" indent="1"/>
    </xf>
    <xf numFmtId="0" fontId="5" fillId="0" borderId="23" xfId="269" applyNumberFormat="1" applyFont="1" applyBorder="1" applyAlignment="1">
      <alignment horizontal="left" vertical="center" wrapText="1" indent="1"/>
    </xf>
    <xf numFmtId="0" fontId="5" fillId="0" borderId="15" xfId="8" applyNumberFormat="1" applyFont="1" applyFill="1" applyBorder="1" applyAlignment="1" applyProtection="1">
      <alignment horizontal="center" vertical="center"/>
    </xf>
    <xf numFmtId="0" fontId="40" fillId="0" borderId="16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left" vertical="center" indent="1" shrinkToFit="1"/>
    </xf>
    <xf numFmtId="0" fontId="58" fillId="0" borderId="0" xfId="269" applyNumberFormat="1" applyFont="1" applyAlignment="1">
      <alignment vertical="center"/>
    </xf>
    <xf numFmtId="0" fontId="5" fillId="0" borderId="0" xfId="8" applyNumberFormat="1" applyFont="1" applyFill="1" applyBorder="1" applyAlignment="1" applyProtection="1">
      <alignment horizontal="right"/>
    </xf>
    <xf numFmtId="0" fontId="5" fillId="0" borderId="23" xfId="269" applyNumberFormat="1" applyFont="1" applyBorder="1" applyAlignment="1">
      <alignment horizontal="left" vertical="center" indent="1" shrinkToFit="1"/>
    </xf>
    <xf numFmtId="178" fontId="5" fillId="0" borderId="13" xfId="269" quotePrefix="1" applyNumberFormat="1" applyFont="1" applyBorder="1" applyAlignment="1">
      <alignment horizontal="right" vertical="center"/>
    </xf>
    <xf numFmtId="178" fontId="40" fillId="0" borderId="0" xfId="8" applyNumberFormat="1" applyFont="1" applyFill="1" applyBorder="1" applyAlignment="1" applyProtection="1">
      <alignment vertical="center"/>
    </xf>
    <xf numFmtId="178" fontId="40" fillId="0" borderId="14" xfId="271" applyNumberFormat="1" applyFont="1" applyBorder="1">
      <alignment vertical="center"/>
    </xf>
    <xf numFmtId="178" fontId="5" fillId="0" borderId="0" xfId="271" applyNumberFormat="1" applyFont="1">
      <alignment vertical="center"/>
    </xf>
    <xf numFmtId="0" fontId="5" fillId="0" borderId="23" xfId="269" applyNumberFormat="1" applyFont="1" applyBorder="1" applyAlignment="1">
      <alignment horizontal="left" vertical="center" indent="1"/>
    </xf>
    <xf numFmtId="178" fontId="5" fillId="0" borderId="13" xfId="271" applyNumberFormat="1" applyFont="1" applyBorder="1">
      <alignment vertical="center"/>
    </xf>
    <xf numFmtId="178" fontId="52" fillId="0" borderId="14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Alignment="1" applyProtection="1">
      <alignment horizontal="right" vertical="center"/>
    </xf>
    <xf numFmtId="0" fontId="59" fillId="0" borderId="0" xfId="269" applyNumberFormat="1" applyFont="1" applyAlignment="1">
      <alignment vertical="center"/>
    </xf>
    <xf numFmtId="0" fontId="60" fillId="0" borderId="0" xfId="269" applyNumberFormat="1" applyFont="1" applyAlignment="1">
      <alignment vertical="center"/>
    </xf>
    <xf numFmtId="0" fontId="61" fillId="0" borderId="0" xfId="269" applyNumberFormat="1" applyFont="1" applyAlignment="1">
      <alignment vertical="center"/>
    </xf>
    <xf numFmtId="0" fontId="62" fillId="0" borderId="0" xfId="269" applyNumberFormat="1" applyFont="1" applyAlignment="1">
      <alignment vertical="center"/>
    </xf>
    <xf numFmtId="0" fontId="44" fillId="0" borderId="0" xfId="8" applyNumberFormat="1" applyFont="1" applyFill="1" applyAlignment="1" applyProtection="1">
      <alignment horizontal="right"/>
    </xf>
    <xf numFmtId="0" fontId="44" fillId="0" borderId="20" xfId="269" applyNumberFormat="1" applyFont="1" applyBorder="1" applyAlignment="1">
      <alignment horizontal="center" vertical="center"/>
    </xf>
    <xf numFmtId="0" fontId="44" fillId="0" borderId="17" xfId="269" applyNumberFormat="1" applyFont="1" applyBorder="1" applyAlignment="1">
      <alignment horizontal="center" vertical="center"/>
    </xf>
    <xf numFmtId="0" fontId="44" fillId="0" borderId="18" xfId="269" applyNumberFormat="1" applyFont="1" applyBorder="1" applyAlignment="1">
      <alignment horizontal="center" vertical="center"/>
    </xf>
    <xf numFmtId="0" fontId="44" fillId="0" borderId="1" xfId="269" applyNumberFormat="1" applyFont="1" applyBorder="1" applyAlignment="1">
      <alignment horizontal="center" vertical="center"/>
    </xf>
    <xf numFmtId="0" fontId="63" fillId="0" borderId="16" xfId="269" applyNumberFormat="1" applyFont="1" applyBorder="1" applyAlignment="1">
      <alignment horizontal="center" vertical="center"/>
    </xf>
    <xf numFmtId="178" fontId="63" fillId="0" borderId="14" xfId="8" applyNumberFormat="1" applyFont="1" applyFill="1" applyBorder="1" applyAlignment="1" applyProtection="1">
      <alignment vertical="center"/>
    </xf>
    <xf numFmtId="178" fontId="44" fillId="0" borderId="0" xfId="8" quotePrefix="1" applyNumberFormat="1" applyFont="1" applyFill="1" applyBorder="1" applyAlignment="1" applyProtection="1">
      <alignment horizontal="right" vertical="center"/>
    </xf>
    <xf numFmtId="0" fontId="44" fillId="0" borderId="19" xfId="269" applyNumberFormat="1" applyFont="1" applyBorder="1" applyAlignment="1">
      <alignment horizontal="left" vertical="center" indent="1" shrinkToFit="1"/>
    </xf>
    <xf numFmtId="0" fontId="44" fillId="0" borderId="23" xfId="269" applyNumberFormat="1" applyFont="1" applyBorder="1" applyAlignment="1">
      <alignment horizontal="left" vertical="center" indent="1" shrinkToFit="1"/>
    </xf>
    <xf numFmtId="178" fontId="44" fillId="0" borderId="13" xfId="8" applyNumberFormat="1" applyFont="1" applyFill="1" applyBorder="1" applyAlignment="1" applyProtection="1">
      <alignment vertical="center"/>
    </xf>
    <xf numFmtId="178" fontId="44" fillId="0" borderId="13" xfId="8" quotePrefix="1" applyNumberFormat="1" applyFont="1" applyFill="1" applyBorder="1" applyAlignment="1" applyProtection="1">
      <alignment horizontal="right" vertical="center"/>
    </xf>
    <xf numFmtId="0" fontId="44" fillId="0" borderId="14" xfId="269" applyNumberFormat="1" applyFont="1" applyBorder="1" applyAlignment="1">
      <alignment horizontal="left" vertical="center"/>
    </xf>
    <xf numFmtId="0" fontId="44" fillId="0" borderId="0" xfId="8" applyNumberFormat="1" applyFont="1" applyFill="1" applyAlignment="1" applyProtection="1">
      <alignment horizontal="right" vertical="center"/>
    </xf>
    <xf numFmtId="0" fontId="40" fillId="0" borderId="0" xfId="269" applyNumberFormat="1" applyFont="1"/>
    <xf numFmtId="0" fontId="5" fillId="0" borderId="13" xfId="269" applyNumberFormat="1" applyFont="1" applyBorder="1"/>
    <xf numFmtId="0" fontId="5" fillId="0" borderId="13" xfId="269" applyNumberFormat="1" applyFont="1" applyBorder="1" applyAlignment="1">
      <alignment horizontal="right"/>
    </xf>
    <xf numFmtId="0" fontId="5" fillId="0" borderId="16" xfId="269" applyNumberFormat="1" applyFont="1" applyBorder="1" applyAlignment="1">
      <alignment horizontal="right" vertical="center" indent="1"/>
    </xf>
    <xf numFmtId="0" fontId="5" fillId="0" borderId="23" xfId="269" quotePrefix="1" applyNumberFormat="1" applyFont="1" applyBorder="1" applyAlignment="1">
      <alignment horizontal="right" vertical="center" indent="1"/>
    </xf>
    <xf numFmtId="178" fontId="40" fillId="0" borderId="14" xfId="8" applyNumberFormat="1" applyFont="1" applyFill="1" applyBorder="1" applyAlignment="1" applyProtection="1">
      <alignment horizontal="right" vertical="center"/>
    </xf>
    <xf numFmtId="0" fontId="44" fillId="0" borderId="19" xfId="269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left" vertical="center" indent="1"/>
    </xf>
    <xf numFmtId="0" fontId="5" fillId="0" borderId="14" xfId="269" applyNumberFormat="1" applyFont="1" applyBorder="1"/>
    <xf numFmtId="0" fontId="5" fillId="0" borderId="26" xfId="269" applyNumberFormat="1" applyFont="1" applyBorder="1" applyAlignment="1">
      <alignment horizontal="left" vertical="center" indent="1"/>
    </xf>
    <xf numFmtId="0" fontId="64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horizontal="left" vertical="center" indent="1"/>
    </xf>
    <xf numFmtId="0" fontId="5" fillId="0" borderId="14" xfId="269" applyNumberFormat="1" applyFont="1" applyBorder="1" applyAlignment="1">
      <alignment horizontal="right" vertical="center" indent="1"/>
    </xf>
    <xf numFmtId="178" fontId="40" fillId="0" borderId="22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0" fontId="65" fillId="0" borderId="18" xfId="269" applyNumberFormat="1" applyFont="1" applyBorder="1" applyAlignment="1">
      <alignment horizontal="center" vertical="center" wrapText="1"/>
    </xf>
    <xf numFmtId="178" fontId="40" fillId="0" borderId="21" xfId="269" applyNumberFormat="1" applyFont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 indent="1"/>
    </xf>
    <xf numFmtId="184" fontId="5" fillId="0" borderId="0" xfId="269" applyNumberFormat="1" applyFont="1" applyAlignment="1">
      <alignment vertical="center"/>
    </xf>
    <xf numFmtId="0" fontId="52" fillId="0" borderId="19" xfId="269" applyNumberFormat="1" applyFont="1" applyBorder="1" applyAlignment="1">
      <alignment horizontal="center" vertical="center"/>
    </xf>
    <xf numFmtId="0" fontId="52" fillId="0" borderId="22" xfId="269" applyNumberFormat="1" applyFont="1" applyBorder="1" applyAlignment="1">
      <alignment horizontal="left" vertical="center" indent="1"/>
    </xf>
    <xf numFmtId="0" fontId="52" fillId="0" borderId="0" xfId="269" applyNumberFormat="1" applyFont="1" applyAlignment="1">
      <alignment horizontal="center" vertical="center"/>
    </xf>
    <xf numFmtId="184" fontId="63" fillId="0" borderId="0" xfId="269" applyNumberFormat="1" applyFont="1" applyAlignment="1">
      <alignment vertical="center"/>
    </xf>
    <xf numFmtId="0" fontId="52" fillId="0" borderId="0" xfId="269" applyNumberFormat="1" applyFont="1" applyAlignment="1">
      <alignment horizontal="left" vertical="center" indent="1"/>
    </xf>
    <xf numFmtId="0" fontId="52" fillId="0" borderId="0" xfId="269" applyNumberFormat="1" applyFont="1" applyAlignment="1">
      <alignment vertical="center"/>
    </xf>
    <xf numFmtId="184" fontId="52" fillId="0" borderId="0" xfId="269" applyNumberFormat="1" applyFont="1" applyAlignment="1">
      <alignment vertical="center"/>
    </xf>
    <xf numFmtId="0" fontId="52" fillId="0" borderId="13" xfId="269" applyNumberFormat="1" applyFont="1" applyBorder="1" applyAlignment="1">
      <alignment vertical="center"/>
    </xf>
    <xf numFmtId="0" fontId="52" fillId="0" borderId="21" xfId="269" applyNumberFormat="1" applyFont="1" applyBorder="1" applyAlignment="1">
      <alignment horizontal="left" vertical="center" indent="1"/>
    </xf>
    <xf numFmtId="184" fontId="52" fillId="0" borderId="13" xfId="269" applyNumberFormat="1" applyFont="1" applyBorder="1" applyAlignment="1">
      <alignment vertical="center"/>
    </xf>
    <xf numFmtId="0" fontId="52" fillId="0" borderId="13" xfId="269" applyNumberFormat="1" applyFont="1" applyBorder="1" applyAlignment="1">
      <alignment horizontal="left" vertical="center" indent="1"/>
    </xf>
    <xf numFmtId="178" fontId="52" fillId="0" borderId="13" xfId="8" applyNumberFormat="1" applyFont="1" applyFill="1" applyBorder="1" applyAlignment="1" applyProtection="1">
      <alignment vertical="center"/>
    </xf>
    <xf numFmtId="0" fontId="54" fillId="0" borderId="0" xfId="269" applyNumberFormat="1" applyFont="1"/>
    <xf numFmtId="178" fontId="44" fillId="0" borderId="0" xfId="269" applyNumberFormat="1" applyFont="1" applyAlignment="1">
      <alignment horizontal="right" vertical="center"/>
    </xf>
    <xf numFmtId="0" fontId="52" fillId="0" borderId="23" xfId="269" applyNumberFormat="1" applyFont="1" applyBorder="1" applyAlignment="1">
      <alignment horizontal="center" vertical="center"/>
    </xf>
    <xf numFmtId="178" fontId="52" fillId="0" borderId="13" xfId="269" applyNumberFormat="1" applyFont="1" applyBorder="1" applyAlignment="1">
      <alignment horizontal="right" vertical="center"/>
    </xf>
    <xf numFmtId="178" fontId="63" fillId="0" borderId="13" xfId="269" applyNumberFormat="1" applyFont="1" applyBorder="1" applyAlignment="1">
      <alignment horizontal="right" vertical="center"/>
    </xf>
    <xf numFmtId="0" fontId="66" fillId="0" borderId="0" xfId="269" applyNumberFormat="1" applyFont="1"/>
    <xf numFmtId="0" fontId="40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horizontal="right"/>
    </xf>
    <xf numFmtId="0" fontId="5" fillId="0" borderId="18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5" fillId="0" borderId="19" xfId="8" applyNumberFormat="1" applyFont="1" applyFill="1" applyBorder="1" applyAlignment="1">
      <alignment horizontal="left" vertical="center" indent="1"/>
    </xf>
    <xf numFmtId="0" fontId="5" fillId="0" borderId="19" xfId="8" applyNumberFormat="1" applyFont="1" applyFill="1" applyBorder="1" applyAlignment="1">
      <alignment horizontal="left" vertical="center" wrapText="1" indent="1"/>
    </xf>
    <xf numFmtId="0" fontId="40" fillId="0" borderId="23" xfId="8" applyNumberFormat="1" applyFont="1" applyFill="1" applyBorder="1" applyAlignment="1">
      <alignment horizontal="center" vertical="center"/>
    </xf>
    <xf numFmtId="178" fontId="40" fillId="0" borderId="13" xfId="8" applyNumberFormat="1" applyFont="1" applyFill="1" applyBorder="1" applyAlignment="1" applyProtection="1">
      <alignment vertical="center"/>
      <protection locked="0"/>
    </xf>
    <xf numFmtId="0" fontId="5" fillId="0" borderId="0" xfId="8" applyNumberFormat="1" applyFont="1" applyFill="1" applyAlignment="1">
      <alignment horizontal="left" vertical="center" indent="2"/>
    </xf>
    <xf numFmtId="0" fontId="5" fillId="0" borderId="0" xfId="8" applyNumberFormat="1" applyFont="1" applyFill="1" applyBorder="1" applyAlignment="1">
      <alignment vertical="center"/>
    </xf>
    <xf numFmtId="0" fontId="3" fillId="0" borderId="0" xfId="269" applyNumberFormat="1"/>
    <xf numFmtId="178" fontId="5" fillId="0" borderId="0" xfId="8" applyNumberFormat="1" applyFont="1" applyFill="1" applyAlignment="1" applyProtection="1">
      <alignment vertical="center"/>
      <protection locked="0"/>
    </xf>
    <xf numFmtId="178" fontId="5" fillId="0" borderId="14" xfId="8" applyNumberFormat="1" applyFont="1" applyFill="1" applyBorder="1" applyAlignment="1" applyProtection="1">
      <alignment horizontal="right" vertical="center"/>
      <protection locked="0"/>
    </xf>
    <xf numFmtId="178" fontId="5" fillId="0" borderId="0" xfId="8" applyNumberFormat="1" applyFont="1" applyFill="1" applyBorder="1" applyAlignment="1" applyProtection="1">
      <alignment vertical="center"/>
      <protection locked="0"/>
    </xf>
    <xf numFmtId="0" fontId="40" fillId="0" borderId="23" xfId="269" applyNumberFormat="1" applyFont="1" applyBorder="1" applyAlignment="1">
      <alignment horizontal="center" vertical="center"/>
    </xf>
    <xf numFmtId="0" fontId="44" fillId="0" borderId="0" xfId="269" applyNumberFormat="1" applyFont="1" applyAlignment="1">
      <alignment vertical="center"/>
    </xf>
    <xf numFmtId="0" fontId="67" fillId="0" borderId="0" xfId="269" applyNumberFormat="1" applyFont="1"/>
    <xf numFmtId="0" fontId="68" fillId="0" borderId="0" xfId="8" applyNumberFormat="1" applyFont="1" applyFill="1" applyAlignment="1">
      <alignment vertical="center"/>
    </xf>
    <xf numFmtId="0" fontId="5" fillId="0" borderId="20" xfId="8" applyNumberFormat="1" applyFont="1" applyFill="1" applyBorder="1" applyAlignment="1">
      <alignment horizontal="center" vertical="center"/>
    </xf>
    <xf numFmtId="178" fontId="5" fillId="0" borderId="14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left" vertical="center" indent="1"/>
    </xf>
    <xf numFmtId="178" fontId="40" fillId="0" borderId="13" xfId="8" applyNumberFormat="1" applyFont="1" applyFill="1" applyBorder="1" applyAlignment="1">
      <alignment vertical="center"/>
    </xf>
    <xf numFmtId="0" fontId="69" fillId="0" borderId="0" xfId="274" applyNumberFormat="1" applyAlignment="1">
      <alignment vertical="center"/>
    </xf>
    <xf numFmtId="0" fontId="69" fillId="0" borderId="0" xfId="274">
      <alignment vertical="center"/>
    </xf>
    <xf numFmtId="0" fontId="69" fillId="0" borderId="0" xfId="274" applyNumberFormat="1" applyFill="1" applyAlignment="1" applyProtection="1">
      <alignment vertical="center"/>
    </xf>
    <xf numFmtId="0" fontId="69" fillId="34" borderId="0" xfId="274" applyNumberFormat="1" applyFill="1" applyAlignment="1">
      <alignment vertical="center"/>
    </xf>
    <xf numFmtId="0" fontId="69" fillId="0" borderId="0" xfId="274" applyNumberFormat="1" applyFill="1" applyAlignment="1">
      <alignment vertical="center"/>
    </xf>
    <xf numFmtId="0" fontId="69" fillId="0" borderId="0" xfId="274" applyNumberFormat="1" applyFill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40" fillId="0" borderId="15" xfId="269" applyNumberFormat="1" applyFont="1" applyBorder="1" applyAlignment="1">
      <alignment horizontal="center" vertical="center"/>
    </xf>
    <xf numFmtId="0" fontId="40" fillId="0" borderId="16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wrapText="1"/>
    </xf>
    <xf numFmtId="0" fontId="40" fillId="0" borderId="14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top" shrinkToFit="1"/>
    </xf>
    <xf numFmtId="0" fontId="5" fillId="0" borderId="23" xfId="269" applyNumberFormat="1" applyFont="1" applyBorder="1" applyAlignment="1">
      <alignment horizontal="center" vertical="top" shrinkToFit="1"/>
    </xf>
    <xf numFmtId="0" fontId="40" fillId="0" borderId="0" xfId="269" applyNumberFormat="1" applyFont="1" applyAlignment="1">
      <alignment horizontal="center" vertical="center"/>
    </xf>
    <xf numFmtId="0" fontId="40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shrinkToFit="1"/>
    </xf>
    <xf numFmtId="0" fontId="5" fillId="0" borderId="16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40" fillId="0" borderId="17" xfId="8" applyNumberFormat="1" applyFont="1" applyFill="1" applyBorder="1" applyAlignment="1" applyProtection="1">
      <alignment horizontal="center" vertical="center"/>
    </xf>
    <xf numFmtId="0" fontId="40" fillId="0" borderId="1" xfId="8" applyNumberFormat="1" applyFont="1" applyFill="1" applyBorder="1" applyAlignment="1" applyProtection="1">
      <alignment horizontal="center" vertical="center"/>
    </xf>
    <xf numFmtId="0" fontId="40" fillId="0" borderId="20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20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 wrapText="1"/>
    </xf>
    <xf numFmtId="0" fontId="6" fillId="0" borderId="24" xfId="8" applyNumberFormat="1" applyFont="1" applyFill="1" applyBorder="1" applyAlignment="1" applyProtection="1">
      <alignment horizontal="center" vertical="center" wrapText="1"/>
    </xf>
    <xf numFmtId="0" fontId="6" fillId="0" borderId="15" xfId="8" applyNumberFormat="1" applyFont="1" applyFill="1" applyBorder="1" applyAlignment="1" applyProtection="1">
      <alignment horizontal="center" vertical="center" wrapText="1"/>
    </xf>
    <xf numFmtId="0" fontId="6" fillId="0" borderId="21" xfId="8" applyNumberFormat="1" applyFont="1" applyFill="1" applyBorder="1" applyAlignment="1" applyProtection="1">
      <alignment horizontal="center" vertical="center" wrapText="1"/>
    </xf>
    <xf numFmtId="0" fontId="5" fillId="0" borderId="14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40" fillId="0" borderId="25" xfId="8" applyNumberFormat="1" applyFont="1" applyFill="1" applyBorder="1" applyAlignment="1" applyProtection="1">
      <alignment horizontal="center" vertical="center" wrapText="1"/>
    </xf>
    <xf numFmtId="0" fontId="40" fillId="0" borderId="24" xfId="8" applyNumberFormat="1" applyFont="1" applyFill="1" applyBorder="1" applyAlignment="1" applyProtection="1">
      <alignment horizontal="center" vertical="center" wrapText="1"/>
    </xf>
    <xf numFmtId="0" fontId="5" fillId="0" borderId="17" xfId="8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20" xfId="8" applyNumberFormat="1" applyFont="1" applyFill="1" applyBorder="1" applyAlignment="1" applyProtection="1">
      <alignment horizontal="center" vertical="center" wrapText="1"/>
    </xf>
    <xf numFmtId="0" fontId="5" fillId="0" borderId="15" xfId="8" applyNumberFormat="1" applyFont="1" applyFill="1" applyBorder="1" applyAlignment="1" applyProtection="1">
      <alignment horizontal="center" vertical="center"/>
    </xf>
    <xf numFmtId="0" fontId="5" fillId="0" borderId="2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wrapText="1"/>
    </xf>
    <xf numFmtId="0" fontId="5" fillId="0" borderId="23" xfId="8" applyNumberFormat="1" applyFont="1" applyFill="1" applyBorder="1" applyAlignment="1" applyProtection="1">
      <alignment horizontal="center" vertical="center" wrapText="1"/>
    </xf>
    <xf numFmtId="0" fontId="5" fillId="0" borderId="25" xfId="8" applyNumberFormat="1" applyFont="1" applyFill="1" applyBorder="1" applyAlignment="1" applyProtection="1">
      <alignment horizontal="center" vertical="center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textRotation="255"/>
    </xf>
    <xf numFmtId="0" fontId="5" fillId="0" borderId="19" xfId="8" applyNumberFormat="1" applyFont="1" applyFill="1" applyBorder="1" applyAlignment="1" applyProtection="1">
      <alignment horizontal="center" vertical="center" textRotation="255"/>
    </xf>
    <xf numFmtId="0" fontId="5" fillId="0" borderId="23" xfId="8" applyNumberFormat="1" applyFont="1" applyFill="1" applyBorder="1" applyAlignment="1" applyProtection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/>
    </xf>
    <xf numFmtId="0" fontId="5" fillId="0" borderId="26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center" vertical="center"/>
    </xf>
    <xf numFmtId="0" fontId="5" fillId="0" borderId="27" xfId="269" applyNumberFormat="1" applyFont="1" applyBorder="1" applyAlignment="1">
      <alignment horizontal="center" vertical="center"/>
    </xf>
    <xf numFmtId="0" fontId="5" fillId="0" borderId="25" xfId="8" applyNumberFormat="1" applyFont="1" applyFill="1" applyBorder="1" applyAlignment="1" applyProtection="1">
      <alignment horizontal="center" vertical="center" wrapText="1"/>
    </xf>
    <xf numFmtId="0" fontId="5" fillId="0" borderId="26" xfId="8" applyNumberFormat="1" applyFont="1" applyFill="1" applyBorder="1" applyAlignment="1" applyProtection="1">
      <alignment horizontal="center" vertical="center" wrapText="1"/>
    </xf>
    <xf numFmtId="0" fontId="5" fillId="0" borderId="14" xfId="103" applyNumberFormat="1" applyFont="1" applyFill="1" applyBorder="1" applyAlignment="1" applyProtection="1">
      <alignment horizontal="center" vertical="center" wrapText="1"/>
    </xf>
    <xf numFmtId="0" fontId="5" fillId="0" borderId="13" xfId="103" applyNumberFormat="1" applyFont="1" applyFill="1" applyBorder="1" applyAlignment="1" applyProtection="1">
      <alignment horizontal="center" vertical="center"/>
    </xf>
    <xf numFmtId="0" fontId="5" fillId="0" borderId="15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" xfId="103" applyNumberFormat="1" applyFont="1" applyFill="1" applyBorder="1" applyAlignment="1" applyProtection="1">
      <alignment horizontal="center" vertical="center"/>
    </xf>
    <xf numFmtId="178" fontId="5" fillId="0" borderId="0" xfId="8" applyNumberFormat="1" applyFont="1" applyFill="1" applyBorder="1" applyAlignment="1" applyProtection="1">
      <alignment horizontal="right" vertical="center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44" fillId="0" borderId="22" xfId="8" applyNumberFormat="1" applyFont="1" applyFill="1" applyBorder="1" applyAlignment="1" applyProtection="1">
      <alignment horizontal="right" vertical="center"/>
    </xf>
    <xf numFmtId="178" fontId="44" fillId="0" borderId="0" xfId="8" applyNumberFormat="1" applyFont="1" applyFill="1" applyBorder="1" applyAlignment="1" applyProtection="1">
      <alignment horizontal="right" vertical="center"/>
    </xf>
    <xf numFmtId="178" fontId="44" fillId="0" borderId="21" xfId="8" applyNumberFormat="1" applyFont="1" applyFill="1" applyBorder="1" applyAlignment="1" applyProtection="1">
      <alignment horizontal="right" vertical="center"/>
    </xf>
    <xf numFmtId="178" fontId="44" fillId="0" borderId="13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horizontal="center" vertical="center" textRotation="255"/>
    </xf>
    <xf numFmtId="0" fontId="5" fillId="0" borderId="0" xfId="8" applyNumberFormat="1" applyFont="1" applyFill="1" applyBorder="1" applyAlignment="1" applyProtection="1">
      <alignment horizontal="center" vertical="center" textRotation="255"/>
    </xf>
    <xf numFmtId="0" fontId="5" fillId="0" borderId="13" xfId="8" applyNumberFormat="1" applyFont="1" applyFill="1" applyBorder="1" applyAlignment="1" applyProtection="1">
      <alignment horizontal="center" vertical="center" textRotation="255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horizontal="center" vertical="center"/>
    </xf>
    <xf numFmtId="0" fontId="5" fillId="0" borderId="13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/>
    </xf>
    <xf numFmtId="0" fontId="6" fillId="0" borderId="24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center"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4" xfId="8" applyNumberFormat="1" applyFont="1" applyFill="1" applyBorder="1" applyAlignment="1" applyProtection="1">
      <alignment horizontal="center" vertical="center"/>
    </xf>
    <xf numFmtId="0" fontId="6" fillId="0" borderId="13" xfId="8" applyNumberFormat="1" applyFont="1" applyFill="1" applyBorder="1" applyAlignment="1" applyProtection="1">
      <alignment horizontal="center" vertical="center"/>
    </xf>
    <xf numFmtId="0" fontId="5" fillId="0" borderId="0" xfId="271" applyNumberFormat="1" applyFont="1" applyAlignment="1">
      <alignment horizontal="left" vertical="center" indent="1"/>
    </xf>
    <xf numFmtId="0" fontId="5" fillId="0" borderId="19" xfId="271" applyNumberFormat="1" applyFont="1" applyBorder="1" applyAlignment="1">
      <alignment horizontal="left" vertical="center" indent="1"/>
    </xf>
    <xf numFmtId="0" fontId="5" fillId="0" borderId="0" xfId="271" applyNumberFormat="1" applyFont="1" applyAlignment="1">
      <alignment horizontal="left" vertical="center" indent="2"/>
    </xf>
    <xf numFmtId="0" fontId="5" fillId="0" borderId="19" xfId="271" applyNumberFormat="1" applyFont="1" applyBorder="1" applyAlignment="1">
      <alignment horizontal="left" vertical="center" indent="2"/>
    </xf>
    <xf numFmtId="178" fontId="5" fillId="0" borderId="18" xfId="269" applyNumberFormat="1" applyFont="1" applyBorder="1" applyAlignment="1">
      <alignment horizontal="center" vertical="center"/>
    </xf>
    <xf numFmtId="178" fontId="5" fillId="0" borderId="17" xfId="269" applyNumberFormat="1" applyFont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 wrapText="1"/>
    </xf>
    <xf numFmtId="0" fontId="5" fillId="0" borderId="17" xfId="271" applyNumberFormat="1" applyFont="1" applyBorder="1" applyAlignment="1">
      <alignment horizontal="center" vertical="center"/>
    </xf>
    <xf numFmtId="0" fontId="5" fillId="0" borderId="1" xfId="271" applyNumberFormat="1" applyFont="1" applyBorder="1" applyAlignment="1">
      <alignment horizontal="center" vertical="center"/>
    </xf>
    <xf numFmtId="0" fontId="53" fillId="0" borderId="1" xfId="271" applyNumberFormat="1" applyFont="1" applyBorder="1">
      <alignment vertical="center"/>
    </xf>
    <xf numFmtId="178" fontId="6" fillId="0" borderId="18" xfId="269" applyNumberFormat="1" applyFont="1" applyBorder="1" applyAlignment="1">
      <alignment horizontal="center" vertical="center" wrapText="1"/>
    </xf>
    <xf numFmtId="0" fontId="10" fillId="0" borderId="20" xfId="272" applyBorder="1" applyAlignment="1">
      <alignment horizontal="center" vertical="center"/>
    </xf>
    <xf numFmtId="0" fontId="10" fillId="0" borderId="20" xfId="21" applyBorder="1" applyAlignment="1">
      <alignment horizontal="center" vertical="center"/>
    </xf>
    <xf numFmtId="0" fontId="5" fillId="0" borderId="14" xfId="8" applyNumberFormat="1" applyFont="1" applyFill="1" applyBorder="1" applyAlignment="1" applyProtection="1">
      <alignment vertical="center" shrinkToFit="1"/>
    </xf>
    <xf numFmtId="0" fontId="44" fillId="0" borderId="17" xfId="269" applyNumberFormat="1" applyFont="1" applyBorder="1" applyAlignment="1">
      <alignment horizontal="center" vertical="center"/>
    </xf>
    <xf numFmtId="0" fontId="44" fillId="0" borderId="1" xfId="269" applyNumberFormat="1" applyFont="1" applyBorder="1" applyAlignment="1">
      <alignment horizontal="center" vertical="center"/>
    </xf>
    <xf numFmtId="0" fontId="44" fillId="0" borderId="20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left"/>
    </xf>
    <xf numFmtId="0" fontId="3" fillId="0" borderId="13" xfId="269" applyNumberFormat="1" applyBorder="1" applyAlignment="1">
      <alignment horizontal="left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20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vertical="center" wrapText="1"/>
    </xf>
    <xf numFmtId="0" fontId="5" fillId="0" borderId="19" xfId="269" applyNumberFormat="1" applyFont="1" applyBorder="1" applyAlignment="1">
      <alignment vertical="center" wrapText="1"/>
    </xf>
    <xf numFmtId="0" fontId="5" fillId="0" borderId="23" xfId="269" applyNumberFormat="1" applyFont="1" applyBorder="1" applyAlignment="1">
      <alignment vertical="center" wrapText="1"/>
    </xf>
    <xf numFmtId="0" fontId="5" fillId="0" borderId="14" xfId="269" applyNumberFormat="1" applyFont="1" applyBorder="1" applyAlignment="1">
      <alignment horizontal="distributed" vertical="center" indent="2"/>
    </xf>
    <xf numFmtId="0" fontId="5" fillId="0" borderId="16" xfId="269" applyNumberFormat="1" applyFont="1" applyBorder="1" applyAlignment="1">
      <alignment horizontal="distributed" vertical="center" indent="2"/>
    </xf>
    <xf numFmtId="0" fontId="5" fillId="0" borderId="0" xfId="269" applyNumberFormat="1" applyFont="1" applyAlignment="1">
      <alignment horizontal="distributed" vertical="center" indent="2"/>
    </xf>
    <xf numFmtId="0" fontId="5" fillId="0" borderId="19" xfId="269" applyNumberFormat="1" applyFont="1" applyBorder="1" applyAlignment="1">
      <alignment horizontal="distributed" vertical="center" indent="2"/>
    </xf>
    <xf numFmtId="0" fontId="5" fillId="0" borderId="13" xfId="269" applyNumberFormat="1" applyFont="1" applyBorder="1" applyAlignment="1">
      <alignment horizontal="distributed" vertical="center" indent="2"/>
    </xf>
    <xf numFmtId="0" fontId="5" fillId="0" borderId="23" xfId="269" applyNumberFormat="1" applyFont="1" applyBorder="1" applyAlignment="1">
      <alignment horizontal="distributed" vertical="center" indent="2"/>
    </xf>
    <xf numFmtId="0" fontId="5" fillId="0" borderId="16" xfId="269" applyNumberFormat="1" applyFont="1" applyBorder="1" applyAlignment="1">
      <alignment horizontal="center" vertical="center" textRotation="255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23" xfId="269" applyNumberFormat="1" applyFont="1" applyBorder="1" applyAlignment="1">
      <alignment horizontal="center" vertical="center" textRotation="255"/>
    </xf>
    <xf numFmtId="0" fontId="5" fillId="0" borderId="14" xfId="269" applyNumberFormat="1" applyFont="1" applyBorder="1" applyAlignment="1">
      <alignment horizontal="distributed" vertical="center" indent="3"/>
    </xf>
    <xf numFmtId="0" fontId="5" fillId="0" borderId="16" xfId="269" applyNumberFormat="1" applyFont="1" applyBorder="1" applyAlignment="1">
      <alignment horizontal="distributed" vertical="center" indent="3"/>
    </xf>
    <xf numFmtId="0" fontId="5" fillId="0" borderId="13" xfId="269" applyNumberFormat="1" applyFont="1" applyBorder="1" applyAlignment="1">
      <alignment horizontal="distributed" vertical="center" indent="3"/>
    </xf>
    <xf numFmtId="0" fontId="5" fillId="0" borderId="23" xfId="269" applyNumberFormat="1" applyFont="1" applyBorder="1" applyAlignment="1">
      <alignment horizontal="distributed" vertical="center" indent="3"/>
    </xf>
    <xf numFmtId="0" fontId="5" fillId="0" borderId="19" xfId="269" applyNumberFormat="1" applyFont="1" applyBorder="1" applyAlignment="1">
      <alignment horizontal="center" vertical="center"/>
    </xf>
    <xf numFmtId="0" fontId="40" fillId="0" borderId="25" xfId="269" applyNumberFormat="1" applyFont="1" applyBorder="1" applyAlignment="1">
      <alignment horizontal="center" vertical="center"/>
    </xf>
    <xf numFmtId="0" fontId="40" fillId="0" borderId="24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20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10" fillId="0" borderId="20" xfId="273" applyBorder="1" applyAlignment="1">
      <alignment horizontal="center" vertical="center"/>
    </xf>
    <xf numFmtId="0" fontId="5" fillId="0" borderId="18" xfId="8" applyNumberFormat="1" applyFont="1" applyFill="1" applyBorder="1" applyAlignment="1">
      <alignment horizontal="center" vertical="center"/>
    </xf>
    <xf numFmtId="0" fontId="5" fillId="0" borderId="16" xfId="8" applyNumberFormat="1" applyFont="1" applyFill="1" applyBorder="1" applyAlignment="1">
      <alignment horizontal="center" vertical="center"/>
    </xf>
    <xf numFmtId="0" fontId="5" fillId="0" borderId="23" xfId="8" applyNumberFormat="1" applyFont="1" applyFill="1" applyBorder="1" applyAlignment="1">
      <alignment horizontal="center" vertical="center"/>
    </xf>
  </cellXfs>
  <cellStyles count="275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4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1" xr:uid="{80E66EDF-6F90-4653-8150-DE3E8F57FC43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8FBEC40D-3B2E-4775-8FB1-95E1BAC17A73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 3" xfId="272" xr:uid="{C2425874-72D0-4F4C-973E-50F55EEA9E49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 2" xfId="273" xr:uid="{01464C48-D389-4415-8C2D-9C21539B1456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695325</xdr:colOff>
      <xdr:row>14</xdr:row>
      <xdr:rowOff>0</xdr:rowOff>
    </xdr:from>
    <xdr:ext cx="38966" cy="2052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AEE0B5-66C0-4080-8BD1-E77D2B3233FB}"/>
            </a:ext>
          </a:extLst>
        </xdr:cNvPr>
        <xdr:cNvSpPr txBox="1">
          <a:spLocks noChangeArrowheads="1"/>
        </xdr:cNvSpPr>
      </xdr:nvSpPr>
      <xdr:spPr bwMode="auto">
        <a:xfrm>
          <a:off x="2966085" y="2286000"/>
          <a:ext cx="38966" cy="20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695325</xdr:colOff>
      <xdr:row>14</xdr:row>
      <xdr:rowOff>0</xdr:rowOff>
    </xdr:from>
    <xdr:ext cx="38966" cy="2052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9237041-F27E-49F5-8B5C-C3C09C194D21}"/>
            </a:ext>
          </a:extLst>
        </xdr:cNvPr>
        <xdr:cNvSpPr txBox="1">
          <a:spLocks noChangeArrowheads="1"/>
        </xdr:cNvSpPr>
      </xdr:nvSpPr>
      <xdr:spPr bwMode="auto">
        <a:xfrm>
          <a:off x="2966085" y="2286000"/>
          <a:ext cx="38966" cy="20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695325</xdr:colOff>
      <xdr:row>14</xdr:row>
      <xdr:rowOff>0</xdr:rowOff>
    </xdr:from>
    <xdr:ext cx="38966" cy="2052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6EDF9C0-7CC5-4678-984B-0183EE1DFDE4}"/>
            </a:ext>
          </a:extLst>
        </xdr:cNvPr>
        <xdr:cNvSpPr txBox="1">
          <a:spLocks noChangeArrowheads="1"/>
        </xdr:cNvSpPr>
      </xdr:nvSpPr>
      <xdr:spPr bwMode="auto">
        <a:xfrm>
          <a:off x="2966085" y="2286000"/>
          <a:ext cx="38966" cy="20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695325</xdr:colOff>
      <xdr:row>14</xdr:row>
      <xdr:rowOff>0</xdr:rowOff>
    </xdr:from>
    <xdr:ext cx="38966" cy="2052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AAFFF8F-C547-4808-B568-F1E0EB527D35}"/>
            </a:ext>
          </a:extLst>
        </xdr:cNvPr>
        <xdr:cNvSpPr txBox="1">
          <a:spLocks noChangeArrowheads="1"/>
        </xdr:cNvSpPr>
      </xdr:nvSpPr>
      <xdr:spPr bwMode="auto">
        <a:xfrm>
          <a:off x="2966085" y="2286000"/>
          <a:ext cx="38966" cy="20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5E48-5C66-4929-A54A-31E5E5010774}">
  <dimension ref="A1:A48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795</v>
      </c>
    </row>
    <row r="2" spans="1:1" x14ac:dyDescent="0.2">
      <c r="A2" s="419" t="s">
        <v>797</v>
      </c>
    </row>
    <row r="3" spans="1:1" x14ac:dyDescent="0.2">
      <c r="A3" s="419" t="s">
        <v>798</v>
      </c>
    </row>
    <row r="4" spans="1:1" x14ac:dyDescent="0.2">
      <c r="A4" s="419" t="s">
        <v>799</v>
      </c>
    </row>
    <row r="5" spans="1:1" x14ac:dyDescent="0.2">
      <c r="A5" s="419" t="s">
        <v>800</v>
      </c>
    </row>
    <row r="6" spans="1:1" x14ac:dyDescent="0.2">
      <c r="A6" s="419" t="s">
        <v>801</v>
      </c>
    </row>
    <row r="7" spans="1:1" x14ac:dyDescent="0.2">
      <c r="A7" s="419" t="s">
        <v>802</v>
      </c>
    </row>
    <row r="8" spans="1:1" x14ac:dyDescent="0.2">
      <c r="A8" s="419" t="s">
        <v>803</v>
      </c>
    </row>
    <row r="9" spans="1:1" x14ac:dyDescent="0.2">
      <c r="A9" s="419" t="s">
        <v>804</v>
      </c>
    </row>
    <row r="10" spans="1:1" x14ac:dyDescent="0.2">
      <c r="A10" s="419" t="s">
        <v>805</v>
      </c>
    </row>
    <row r="11" spans="1:1" x14ac:dyDescent="0.2">
      <c r="A11" s="419" t="s">
        <v>806</v>
      </c>
    </row>
    <row r="12" spans="1:1" x14ac:dyDescent="0.2">
      <c r="A12" s="419" t="s">
        <v>807</v>
      </c>
    </row>
    <row r="13" spans="1:1" x14ac:dyDescent="0.2">
      <c r="A13" s="419" t="s">
        <v>808</v>
      </c>
    </row>
    <row r="14" spans="1:1" x14ac:dyDescent="0.2">
      <c r="A14" s="419" t="s">
        <v>809</v>
      </c>
    </row>
    <row r="15" spans="1:1" x14ac:dyDescent="0.2">
      <c r="A15" s="419" t="s">
        <v>810</v>
      </c>
    </row>
    <row r="16" spans="1:1" x14ac:dyDescent="0.2">
      <c r="A16" s="419" t="s">
        <v>811</v>
      </c>
    </row>
    <row r="17" spans="1:1" x14ac:dyDescent="0.2">
      <c r="A17" s="419" t="s">
        <v>812</v>
      </c>
    </row>
    <row r="18" spans="1:1" x14ac:dyDescent="0.2">
      <c r="A18" s="419" t="s">
        <v>813</v>
      </c>
    </row>
    <row r="19" spans="1:1" x14ac:dyDescent="0.2">
      <c r="A19" s="419" t="s">
        <v>814</v>
      </c>
    </row>
    <row r="20" spans="1:1" x14ac:dyDescent="0.2">
      <c r="A20" s="419" t="s">
        <v>815</v>
      </c>
    </row>
    <row r="21" spans="1:1" x14ac:dyDescent="0.2">
      <c r="A21" s="419" t="s">
        <v>816</v>
      </c>
    </row>
    <row r="22" spans="1:1" x14ac:dyDescent="0.2">
      <c r="A22" s="419" t="s">
        <v>817</v>
      </c>
    </row>
    <row r="23" spans="1:1" x14ac:dyDescent="0.2">
      <c r="A23" s="419" t="s">
        <v>818</v>
      </c>
    </row>
    <row r="24" spans="1:1" x14ac:dyDescent="0.2">
      <c r="A24" s="419" t="s">
        <v>819</v>
      </c>
    </row>
    <row r="25" spans="1:1" x14ac:dyDescent="0.2">
      <c r="A25" s="419" t="s">
        <v>820</v>
      </c>
    </row>
    <row r="26" spans="1:1" x14ac:dyDescent="0.2">
      <c r="A26" s="419" t="s">
        <v>821</v>
      </c>
    </row>
    <row r="27" spans="1:1" x14ac:dyDescent="0.2">
      <c r="A27" s="419" t="s">
        <v>822</v>
      </c>
    </row>
    <row r="28" spans="1:1" x14ac:dyDescent="0.2">
      <c r="A28" s="419" t="s">
        <v>823</v>
      </c>
    </row>
    <row r="29" spans="1:1" x14ac:dyDescent="0.2">
      <c r="A29" s="419" t="s">
        <v>824</v>
      </c>
    </row>
    <row r="30" spans="1:1" x14ac:dyDescent="0.2">
      <c r="A30" s="419" t="s">
        <v>825</v>
      </c>
    </row>
    <row r="31" spans="1:1" x14ac:dyDescent="0.2">
      <c r="A31" s="419" t="s">
        <v>826</v>
      </c>
    </row>
    <row r="32" spans="1:1" x14ac:dyDescent="0.2">
      <c r="A32" s="419" t="s">
        <v>827</v>
      </c>
    </row>
    <row r="33" spans="1:1" x14ac:dyDescent="0.2">
      <c r="A33" s="419" t="s">
        <v>828</v>
      </c>
    </row>
    <row r="34" spans="1:1" x14ac:dyDescent="0.2">
      <c r="A34" s="419" t="s">
        <v>829</v>
      </c>
    </row>
    <row r="35" spans="1:1" x14ac:dyDescent="0.2">
      <c r="A35" s="419" t="s">
        <v>830</v>
      </c>
    </row>
    <row r="36" spans="1:1" x14ac:dyDescent="0.2">
      <c r="A36" s="419" t="s">
        <v>831</v>
      </c>
    </row>
    <row r="37" spans="1:1" x14ac:dyDescent="0.2">
      <c r="A37" s="419" t="s">
        <v>832</v>
      </c>
    </row>
    <row r="38" spans="1:1" x14ac:dyDescent="0.2">
      <c r="A38" s="419" t="s">
        <v>833</v>
      </c>
    </row>
    <row r="39" spans="1:1" x14ac:dyDescent="0.2">
      <c r="A39" s="419" t="s">
        <v>834</v>
      </c>
    </row>
    <row r="40" spans="1:1" x14ac:dyDescent="0.2">
      <c r="A40" s="419" t="s">
        <v>835</v>
      </c>
    </row>
    <row r="41" spans="1:1" x14ac:dyDescent="0.2">
      <c r="A41" s="419" t="s">
        <v>836</v>
      </c>
    </row>
    <row r="42" spans="1:1" x14ac:dyDescent="0.2">
      <c r="A42" s="419" t="s">
        <v>837</v>
      </c>
    </row>
    <row r="43" spans="1:1" x14ac:dyDescent="0.2">
      <c r="A43" s="419" t="s">
        <v>838</v>
      </c>
    </row>
    <row r="44" spans="1:1" x14ac:dyDescent="0.2">
      <c r="A44" s="419" t="s">
        <v>839</v>
      </c>
    </row>
    <row r="45" spans="1:1" x14ac:dyDescent="0.2">
      <c r="A45" s="419" t="s">
        <v>840</v>
      </c>
    </row>
    <row r="46" spans="1:1" x14ac:dyDescent="0.2">
      <c r="A46" s="419" t="s">
        <v>841</v>
      </c>
    </row>
    <row r="47" spans="1:1" x14ac:dyDescent="0.2">
      <c r="A47" s="419" t="s">
        <v>842</v>
      </c>
    </row>
    <row r="48" spans="1:1" x14ac:dyDescent="0.2">
      <c r="A48" s="419" t="s">
        <v>843</v>
      </c>
    </row>
  </sheetData>
  <phoneticPr fontId="2"/>
  <hyperlinks>
    <hyperlink ref="A2" location="'10-1'!A1" display="10-1. 市内教育機関の状況" xr:uid="{6980C3CC-A8F0-40BC-B869-0552C0FA75FF}"/>
    <hyperlink ref="A3" location="'10-2'!A1" display="10-2. 幼稚園の状況" xr:uid="{22FFF8B0-5DAD-4290-A41A-0D92FD1EB5B7}"/>
    <hyperlink ref="A4" location="'10-3'!A1" display="10-3. 認定こども園（１号）の状況" xr:uid="{7B018CD6-F9C8-4CF1-A0E5-B59A31FD9B5A}"/>
    <hyperlink ref="A5" location="'10-4'!A1" display="10-4. 市立小学校の状況" xr:uid="{78A1CC46-5FB3-4204-BDFE-8FD2A6AC2327}"/>
    <hyperlink ref="A6" location="'10-5'!A1" display="10-5. 市立小学校別児童数・学級数・児童１人当り施設面積" xr:uid="{FC93C193-EF46-48EB-9169-A16CDFF6D792}"/>
    <hyperlink ref="A7" location="'10-6'!A1" display="10-6. 特別支援教育の状況" xr:uid="{DF71A299-EB05-41C3-A730-776C5711F12C}"/>
    <hyperlink ref="A8" location="'10-7'!A1" display="10-7. 市立中学校の状況" xr:uid="{83D49187-A4D1-4749-98D8-E42CDC2A4915}"/>
    <hyperlink ref="A9" location="'10-8'!A1" display="10-8. 市立中学校別生徒数・学級数・生徒１人当り施設面積" xr:uid="{A5FA46C8-1A95-473F-A98E-0BABDD5417F8}"/>
    <hyperlink ref="A10" location="'10-9'!A1" display="10-9. 市立小・中学校児童・生徒１人当りの教育費（公費負担分）" xr:uid="{EDF33A6A-BDD8-48FA-A9AE-59E1C68380FF}"/>
    <hyperlink ref="A11" location="'10-10'!A1" display="10-10. 市立小・中学校就学援助費受給者数" xr:uid="{F2BDA76F-0F8D-4004-80DD-6721D2ECA2C5}"/>
    <hyperlink ref="A12" location="'10-11'!A1" display="10-11. 市立中学校卒業者の進路状況" xr:uid="{ED097AC4-52A2-41E6-9E07-A56A88A5DE71}"/>
    <hyperlink ref="A13" location="'10-12'!A1" display="10-12. 市立小・中学校保健関係職員数" xr:uid="{F21C1A9E-1F03-4A27-896E-305C1BA120C1}"/>
    <hyperlink ref="A14" location="'10-13'!A1" display="10-13. 市立小・中学校児童・生徒の体位平均値" xr:uid="{F1CE6EF3-E63A-4573-93E0-4F9EF201BC19}"/>
    <hyperlink ref="A15" location="'10-14'!A1" display="10-14. 学校給食センターの概要" xr:uid="{E050C3E2-D65E-4D2C-B783-FFE58C794C24}"/>
    <hyperlink ref="A16" location="'10-15'!A1" display="10-15. 学校給食の実施状況" xr:uid="{B073F60E-8444-4BCA-AFC5-6AB60E48436E}"/>
    <hyperlink ref="A17" location="'10-16'!A1" display="10-16. １人１食当りの給食基準額" xr:uid="{B33357C9-2621-4ADA-9C81-40AAA8A9D2BB}"/>
    <hyperlink ref="A18" location="'10-17'!A1" display="10-17. 市内の高等学校の状況" xr:uid="{1EED1352-503F-44D3-A1AA-26CB1F8EE8ED}"/>
    <hyperlink ref="A19" location="'10-18'!A1" display="10-18. 市内高等学校別入学者・生徒数・教員数" xr:uid="{ED8E8537-7E89-4EF3-9069-8FE67141A2E4}"/>
    <hyperlink ref="A20" location="'10-19(1)'!A1" display="10-19. 市内の大学の概況　（1）文教大学" xr:uid="{72C9D5A5-45FF-42A6-A98E-832CE688F358}"/>
    <hyperlink ref="A21" location="'10-19(2)'!A1" display="10-19. 市内の大学の概況　（2）埼玉県立大学" xr:uid="{276512CF-E312-44B8-A367-BA8FD307A88B}"/>
    <hyperlink ref="A22" location="'10-20'!A1" display="10-20. 生涯学習施設等の概要" xr:uid="{D19D02EE-E333-401C-9BEB-5CE97FF3343B}"/>
    <hyperlink ref="A23" location="'10-21'!A1" display="10-21. 越谷コミュニティセンター施設の概要" xr:uid="{9B11245A-7CA6-46D3-8EB7-2739DCB26920}"/>
    <hyperlink ref="A24" location="'10-22'!A1" display="10-22. 地区センター・公民館利用状況" xr:uid="{F8B019DE-2192-44A3-A738-34D5CCEAE133}"/>
    <hyperlink ref="A25" location="'10-23'!A1" display="10-23. 地区センター・公民館別利用状況" xr:uid="{D6171F66-53CB-4882-BCEC-D365A3847D0F}"/>
    <hyperlink ref="A26" location="'10-24'!A1" display="10-24. 越谷コミュニティセンター利用状況" xr:uid="{BDEAB458-6BDB-44D7-A4D7-D0F32A6DED03}"/>
    <hyperlink ref="A27" location="'10-25'!A1" display="10-25. 交流館別利用状況" xr:uid="{C5094272-0167-46FF-BA9A-9FEAD9E17158}"/>
    <hyperlink ref="A28" location="'10-26'!A1" display="10-26. 北部市民会館利用状況" xr:uid="{84F5F3F2-4249-4CCE-B192-BBA3AFDDA2BA}"/>
    <hyperlink ref="A29" location="'10-27'!A1" display="10-27. 中央市民会館利用状況" xr:uid="{4060CC57-3DF4-4E12-9E24-0A68053A7081}"/>
    <hyperlink ref="A30" location="'10-28'!A1" display="10-28. 市民活動支援センター利用状況" xr:uid="{0DB04AAA-9223-4EF5-AC48-F80E63D03CAD}"/>
    <hyperlink ref="A31" location="'10-29'!A1" display="10-29. 日本文化伝承の館「こしがや能楽堂」利用状況" xr:uid="{2E149017-308F-44EC-AA96-7B94E38F8DA5}"/>
    <hyperlink ref="A32" location="'10-30'!A1" display="10-30. 図書館分類別蔵書冊数" xr:uid="{2856C3B1-1AB1-4E74-9811-D827ECF96A3C}"/>
    <hyperlink ref="A33" location="'10-31'!A1" display="10-31. 図書館サービス指標" xr:uid="{5CCB2929-3CB3-479F-8CCD-D32FB815CF79}"/>
    <hyperlink ref="A34" location="'10-32(1)'!A1" display="10-32. 図書館利用状況　（1）本　館" xr:uid="{E17552BF-6EFE-418E-8656-33C98019D73C}"/>
    <hyperlink ref="A35" location="'10-32(2)'!A1" display="10-32. 図書館利用状況　（2）北部市民会館図書室" xr:uid="{FC0C1A6E-E6AB-44E1-9E9C-F0E35E7A8869}"/>
    <hyperlink ref="A36" location="'10-32(3)'!A1" display="10-32. 図書館利用状況　（3）南部図書室" xr:uid="{3B8BE888-DAEC-40DF-B2BB-CF2394C3581D}"/>
    <hyperlink ref="A37" location="'10-32(4)'!A1" display="10-32. 図書館利用状況　（4）中央図書室" xr:uid="{39362FBD-B8FF-43B7-B6BC-FE4A827B684E}"/>
    <hyperlink ref="A38" location="'10-32(5)'!A1" display="10-32. 図書館利用状況　（5）団体貸出（配本所を含む）" xr:uid="{39E9F714-1B6B-4E54-8024-7BE685925EBA}"/>
    <hyperlink ref="A39" location="'10-33'!A1" display="10-33. 移動図書館「しらこばと号」利用状況" xr:uid="{A1B6FAB2-3806-4654-9AF4-C86727EB84F8}"/>
    <hyperlink ref="A40" location="'10-34(1)'!A1" display="10-34. 科学技術体験センター「ミラクル」利用状況　（1）入館者数" xr:uid="{CE21EBD7-917C-4D48-BEFF-E2FF8373309E}"/>
    <hyperlink ref="A41" location="'10-34(2)'!A1" display="10-34. 科学技術体験センター「ミラクル」利用状況　（2）事業体験者数" xr:uid="{F53EB7B2-8D48-402F-9D00-76317CE6BE84}"/>
    <hyperlink ref="A42" location="'10-35'!A1" display="10-35. 分収造林「越谷市ふれあいの森」" xr:uid="{463E90F7-024D-47FB-BC1A-E5CE1FB0C33F}"/>
    <hyperlink ref="A43" location="'10-36'!A1" display="10-36. 越谷市の文化財件数" xr:uid="{FA0F7024-9B81-41E5-A0CE-B3A67E6EACCB}"/>
    <hyperlink ref="A44" location="'10-37(1)'!A1" display="10-37. 体育施設の利用状況　（1）野球場" xr:uid="{06300D20-F903-4C28-8586-80C3B83312E7}"/>
    <hyperlink ref="A45" location="'10-37(2)'!A1" display="10-37. 体育施設の利用状況　（2）庭球場" xr:uid="{0E890463-6BB7-4BFD-A6F8-2BEE8BEF3F7A}"/>
    <hyperlink ref="A46" location="'10-37(3)'!A1" display="10-37. 体育施設の利用状況　（3）体育館" xr:uid="{F872933A-0BA7-4CB0-8C66-82E5E97D3236}"/>
    <hyperlink ref="A47" location="'10-37(4)'!A1" display="10-37. 体育施設の利用状況　（4）市民プール" xr:uid="{E424FFEA-FD75-477A-AAD3-118D4C2C26D6}"/>
    <hyperlink ref="A48" location="'10-37(5)'!A1" display="10-37. 体育施設の利用状況　（5）その他の体育施設" xr:uid="{9280B85A-ED11-449A-9E93-20E1559E195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F6FF-BE9C-4B65-8E2E-752EC65BAE14}">
  <sheetPr codeName="Sheet9"/>
  <dimension ref="A1:D8"/>
  <sheetViews>
    <sheetView zoomScale="110" zoomScaleNormal="110" workbookViewId="0"/>
  </sheetViews>
  <sheetFormatPr defaultColWidth="8.77734375" defaultRowHeight="15" customHeight="1" x14ac:dyDescent="0.2"/>
  <cols>
    <col min="1" max="1" width="22.44140625" style="99" customWidth="1"/>
    <col min="2" max="4" width="21.21875" style="99" customWidth="1"/>
    <col min="5" max="16384" width="8.77734375" style="99"/>
  </cols>
  <sheetData>
    <row r="1" spans="1:4" ht="15" customHeight="1" x14ac:dyDescent="0.2">
      <c r="A1" s="420" t="s">
        <v>796</v>
      </c>
    </row>
    <row r="3" spans="1:4" ht="15" customHeight="1" x14ac:dyDescent="0.2">
      <c r="A3" s="98" t="s">
        <v>139</v>
      </c>
    </row>
    <row r="4" spans="1:4" s="100" customFormat="1" ht="15" customHeight="1" x14ac:dyDescent="0.15">
      <c r="D4" s="101" t="s">
        <v>140</v>
      </c>
    </row>
    <row r="5" spans="1:4" ht="15" customHeight="1" x14ac:dyDescent="0.2">
      <c r="A5" s="102"/>
      <c r="B5" s="103" t="s">
        <v>141</v>
      </c>
      <c r="C5" s="104" t="s">
        <v>142</v>
      </c>
      <c r="D5" s="104" t="s">
        <v>143</v>
      </c>
    </row>
    <row r="6" spans="1:4" ht="15" customHeight="1" x14ac:dyDescent="0.2">
      <c r="A6" s="105" t="s">
        <v>144</v>
      </c>
      <c r="B6" s="39">
        <v>206774</v>
      </c>
      <c r="C6" s="39">
        <v>265384</v>
      </c>
      <c r="D6" s="39">
        <v>275981</v>
      </c>
    </row>
    <row r="7" spans="1:4" ht="15" customHeight="1" x14ac:dyDescent="0.2">
      <c r="A7" s="106" t="s">
        <v>145</v>
      </c>
      <c r="B7" s="34">
        <v>280708</v>
      </c>
      <c r="C7" s="34">
        <v>232668</v>
      </c>
      <c r="D7" s="34">
        <v>252467</v>
      </c>
    </row>
    <row r="8" spans="1:4" ht="15" customHeight="1" x14ac:dyDescent="0.2">
      <c r="D8" s="107" t="s">
        <v>146</v>
      </c>
    </row>
  </sheetData>
  <phoneticPr fontId="2"/>
  <hyperlinks>
    <hyperlink ref="A1" location="目次!A1" display="目次へもどる" xr:uid="{CB095AEF-5A03-42F9-B60D-B4693AA05A7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622C-17F2-46B6-B2B0-287E21BC6967}">
  <sheetPr codeName="Sheet10"/>
  <dimension ref="A1:J18"/>
  <sheetViews>
    <sheetView zoomScale="110" zoomScaleNormal="110" workbookViewId="0"/>
  </sheetViews>
  <sheetFormatPr defaultColWidth="11.77734375" defaultRowHeight="15" customHeight="1" x14ac:dyDescent="0.2"/>
  <cols>
    <col min="1" max="1" width="19.109375" style="99" customWidth="1"/>
    <col min="2" max="3" width="7.44140625" style="99" customWidth="1"/>
    <col min="4" max="4" width="7.33203125" style="99" customWidth="1"/>
    <col min="5" max="6" width="7.44140625" style="99" customWidth="1"/>
    <col min="7" max="7" width="7.33203125" style="99" customWidth="1"/>
    <col min="8" max="9" width="7.44140625" style="99" customWidth="1"/>
    <col min="10" max="10" width="7.33203125" style="99" customWidth="1"/>
    <col min="11" max="16384" width="11.77734375" style="99"/>
  </cols>
  <sheetData>
    <row r="1" spans="1:10" ht="15" customHeight="1" x14ac:dyDescent="0.2">
      <c r="A1" s="420" t="s">
        <v>796</v>
      </c>
    </row>
    <row r="3" spans="1:10" ht="15" customHeight="1" x14ac:dyDescent="0.2">
      <c r="A3" s="98" t="s">
        <v>147</v>
      </c>
    </row>
    <row r="4" spans="1:10" s="100" customFormat="1" ht="15" customHeight="1" x14ac:dyDescent="0.15">
      <c r="C4" s="108"/>
      <c r="J4" s="109" t="s">
        <v>28</v>
      </c>
    </row>
    <row r="5" spans="1:10" s="100" customFormat="1" ht="15" customHeight="1" x14ac:dyDescent="0.2">
      <c r="A5" s="451" t="s">
        <v>148</v>
      </c>
      <c r="B5" s="453" t="s">
        <v>149</v>
      </c>
      <c r="C5" s="454"/>
      <c r="D5" s="455"/>
      <c r="E5" s="456" t="s">
        <v>150</v>
      </c>
      <c r="F5" s="457"/>
      <c r="G5" s="458"/>
      <c r="H5" s="456" t="s">
        <v>151</v>
      </c>
      <c r="I5" s="457"/>
      <c r="J5" s="458"/>
    </row>
    <row r="6" spans="1:10" s="100" customFormat="1" ht="15" customHeight="1" x14ac:dyDescent="0.2">
      <c r="A6" s="452"/>
      <c r="B6" s="110" t="s">
        <v>152</v>
      </c>
      <c r="C6" s="110" t="s">
        <v>153</v>
      </c>
      <c r="D6" s="110" t="s">
        <v>154</v>
      </c>
      <c r="E6" s="110" t="str">
        <f t="shared" ref="E6:J6" si="0">B6</f>
        <v>令和3年度</v>
      </c>
      <c r="F6" s="110" t="str">
        <f t="shared" si="0"/>
        <v>4年度</v>
      </c>
      <c r="G6" s="110" t="str">
        <f t="shared" si="0"/>
        <v>5年度</v>
      </c>
      <c r="H6" s="110" t="str">
        <f t="shared" si="0"/>
        <v>令和3年度</v>
      </c>
      <c r="I6" s="110" t="str">
        <f t="shared" si="0"/>
        <v>4年度</v>
      </c>
      <c r="J6" s="111" t="str">
        <f t="shared" si="0"/>
        <v>5年度</v>
      </c>
    </row>
    <row r="7" spans="1:10" s="100" customFormat="1" ht="15" customHeight="1" x14ac:dyDescent="0.2">
      <c r="A7" s="112" t="s">
        <v>155</v>
      </c>
      <c r="B7" s="113">
        <f>SUM(E7,H7)</f>
        <v>4400</v>
      </c>
      <c r="C7" s="113">
        <f>SUM(F7,I7)</f>
        <v>4133</v>
      </c>
      <c r="D7" s="114">
        <f>SUM(G7,J7)</f>
        <v>4072</v>
      </c>
      <c r="E7" s="115">
        <v>2668</v>
      </c>
      <c r="F7" s="115">
        <v>2523</v>
      </c>
      <c r="G7" s="116">
        <v>2537</v>
      </c>
      <c r="H7" s="48">
        <v>1732</v>
      </c>
      <c r="I7" s="115">
        <v>1610</v>
      </c>
      <c r="J7" s="117">
        <v>1535</v>
      </c>
    </row>
    <row r="8" spans="1:10" s="100" customFormat="1" ht="15" customHeight="1" x14ac:dyDescent="0.2">
      <c r="A8" s="118" t="s">
        <v>156</v>
      </c>
      <c r="B8" s="114">
        <f>SUM(E8,H8)</f>
        <v>1538</v>
      </c>
      <c r="C8" s="114">
        <f t="shared" ref="C8:D15" si="1">SUM(F8,I8)</f>
        <v>2303</v>
      </c>
      <c r="D8" s="114">
        <f t="shared" si="1"/>
        <v>2552</v>
      </c>
      <c r="E8" s="119">
        <v>1350</v>
      </c>
      <c r="F8" s="119">
        <v>1736</v>
      </c>
      <c r="G8" s="117">
        <v>1935</v>
      </c>
      <c r="H8" s="48">
        <v>188</v>
      </c>
      <c r="I8" s="119">
        <v>567</v>
      </c>
      <c r="J8" s="117">
        <v>617</v>
      </c>
    </row>
    <row r="9" spans="1:10" s="100" customFormat="1" ht="15" customHeight="1" x14ac:dyDescent="0.2">
      <c r="A9" s="120" t="s">
        <v>157</v>
      </c>
      <c r="B9" s="114">
        <f>SUM(E9,H9)</f>
        <v>585</v>
      </c>
      <c r="C9" s="114">
        <f t="shared" si="1"/>
        <v>948</v>
      </c>
      <c r="D9" s="114">
        <f t="shared" si="1"/>
        <v>919</v>
      </c>
      <c r="E9" s="119">
        <v>502</v>
      </c>
      <c r="F9" s="119">
        <v>447</v>
      </c>
      <c r="G9" s="117">
        <v>431</v>
      </c>
      <c r="H9" s="48">
        <v>83</v>
      </c>
      <c r="I9" s="119">
        <v>501</v>
      </c>
      <c r="J9" s="117">
        <v>488</v>
      </c>
    </row>
    <row r="10" spans="1:10" s="100" customFormat="1" ht="15" customHeight="1" x14ac:dyDescent="0.2">
      <c r="A10" s="118" t="s">
        <v>158</v>
      </c>
      <c r="B10" s="114">
        <f t="shared" ref="B10:B15" si="2">SUM(E10,H10)</f>
        <v>536</v>
      </c>
      <c r="C10" s="114">
        <f t="shared" si="1"/>
        <v>1065</v>
      </c>
      <c r="D10" s="114">
        <f t="shared" si="1"/>
        <v>847</v>
      </c>
      <c r="E10" s="119">
        <v>336</v>
      </c>
      <c r="F10" s="119">
        <v>400</v>
      </c>
      <c r="G10" s="117">
        <v>415</v>
      </c>
      <c r="H10" s="48">
        <v>200</v>
      </c>
      <c r="I10" s="119">
        <v>665</v>
      </c>
      <c r="J10" s="117">
        <v>432</v>
      </c>
    </row>
    <row r="11" spans="1:10" s="100" customFormat="1" ht="15" customHeight="1" x14ac:dyDescent="0.2">
      <c r="A11" s="120" t="s">
        <v>159</v>
      </c>
      <c r="B11" s="114">
        <f t="shared" si="2"/>
        <v>4366</v>
      </c>
      <c r="C11" s="114">
        <f t="shared" si="1"/>
        <v>4095</v>
      </c>
      <c r="D11" s="114">
        <f t="shared" si="1"/>
        <v>4025</v>
      </c>
      <c r="E11" s="119">
        <v>2666</v>
      </c>
      <c r="F11" s="119">
        <v>2516</v>
      </c>
      <c r="G11" s="117">
        <v>2528</v>
      </c>
      <c r="H11" s="48">
        <v>1700</v>
      </c>
      <c r="I11" s="119">
        <v>1579</v>
      </c>
      <c r="J11" s="117">
        <v>1497</v>
      </c>
    </row>
    <row r="12" spans="1:10" s="100" customFormat="1" ht="15" customHeight="1" x14ac:dyDescent="0.2">
      <c r="A12" s="120" t="s">
        <v>160</v>
      </c>
      <c r="B12" s="114">
        <f t="shared" si="2"/>
        <v>1</v>
      </c>
      <c r="C12" s="114">
        <f t="shared" si="1"/>
        <v>0</v>
      </c>
      <c r="D12" s="114">
        <f t="shared" si="1"/>
        <v>2</v>
      </c>
      <c r="E12" s="119">
        <v>1</v>
      </c>
      <c r="F12" s="119">
        <v>0</v>
      </c>
      <c r="G12" s="117">
        <v>2</v>
      </c>
      <c r="H12" s="48">
        <v>0</v>
      </c>
      <c r="I12" s="119">
        <v>0</v>
      </c>
      <c r="J12" s="117">
        <v>0</v>
      </c>
    </row>
    <row r="13" spans="1:10" s="100" customFormat="1" ht="30" customHeight="1" x14ac:dyDescent="0.2">
      <c r="A13" s="121" t="s">
        <v>161</v>
      </c>
      <c r="B13" s="114">
        <f t="shared" si="2"/>
        <v>136</v>
      </c>
      <c r="C13" s="114">
        <f t="shared" si="1"/>
        <v>158</v>
      </c>
      <c r="D13" s="114">
        <f t="shared" si="1"/>
        <v>112</v>
      </c>
      <c r="E13" s="119">
        <v>94</v>
      </c>
      <c r="F13" s="119">
        <v>114</v>
      </c>
      <c r="G13" s="117">
        <v>66</v>
      </c>
      <c r="H13" s="48">
        <v>42</v>
      </c>
      <c r="I13" s="119">
        <v>44</v>
      </c>
      <c r="J13" s="117">
        <v>46</v>
      </c>
    </row>
    <row r="14" spans="1:10" s="100" customFormat="1" ht="30" customHeight="1" x14ac:dyDescent="0.2">
      <c r="A14" s="121" t="s">
        <v>162</v>
      </c>
      <c r="B14" s="114">
        <f t="shared" si="2"/>
        <v>515</v>
      </c>
      <c r="C14" s="114">
        <f t="shared" si="1"/>
        <v>453</v>
      </c>
      <c r="D14" s="114">
        <f t="shared" si="1"/>
        <v>438</v>
      </c>
      <c r="E14" s="119">
        <v>515</v>
      </c>
      <c r="F14" s="119">
        <v>453</v>
      </c>
      <c r="G14" s="117">
        <v>438</v>
      </c>
      <c r="H14" s="122">
        <v>0</v>
      </c>
      <c r="I14" s="123">
        <v>0</v>
      </c>
      <c r="J14" s="124">
        <v>0</v>
      </c>
    </row>
    <row r="15" spans="1:10" s="100" customFormat="1" ht="30" customHeight="1" x14ac:dyDescent="0.2">
      <c r="A15" s="125" t="s">
        <v>163</v>
      </c>
      <c r="B15" s="126">
        <f t="shared" si="2"/>
        <v>264</v>
      </c>
      <c r="C15" s="126">
        <f t="shared" si="1"/>
        <v>280</v>
      </c>
      <c r="D15" s="126">
        <f t="shared" si="1"/>
        <v>266</v>
      </c>
      <c r="E15" s="127">
        <v>264</v>
      </c>
      <c r="F15" s="127">
        <v>280</v>
      </c>
      <c r="G15" s="128">
        <v>266</v>
      </c>
      <c r="H15" s="129">
        <v>0</v>
      </c>
      <c r="I15" s="130">
        <v>0</v>
      </c>
      <c r="J15" s="131">
        <v>0</v>
      </c>
    </row>
    <row r="16" spans="1:10" s="100" customFormat="1" ht="15" customHeight="1" x14ac:dyDescent="0.2">
      <c r="A16" s="132" t="s">
        <v>164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s="100" customFormat="1" ht="13.5" customHeight="1" x14ac:dyDescent="0.2">
      <c r="A17" s="100" t="s">
        <v>165</v>
      </c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0" s="100" customFormat="1" ht="15" customHeight="1" x14ac:dyDescent="0.2">
      <c r="A18" s="100" t="s">
        <v>166</v>
      </c>
      <c r="J18" s="107" t="s">
        <v>53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19A3611D-B9F3-4161-BAD3-6DE5DB4E6E0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E9EE-5B3E-443B-84CA-279A7C5DC26C}">
  <sheetPr codeName="Sheet11"/>
  <dimension ref="A1:M10"/>
  <sheetViews>
    <sheetView zoomScale="110" zoomScaleNormal="110" workbookViewId="0"/>
  </sheetViews>
  <sheetFormatPr defaultColWidth="8.88671875" defaultRowHeight="15" customHeight="1" x14ac:dyDescent="0.2"/>
  <cols>
    <col min="1" max="1" width="11.21875" style="99" customWidth="1"/>
    <col min="2" max="13" width="6.21875" style="99" customWidth="1"/>
    <col min="14" max="16384" width="8.88671875" style="99"/>
  </cols>
  <sheetData>
    <row r="1" spans="1:13" ht="15" customHeight="1" x14ac:dyDescent="0.2">
      <c r="A1" s="420" t="s">
        <v>796</v>
      </c>
    </row>
    <row r="3" spans="1:13" ht="15" customHeight="1" x14ac:dyDescent="0.2">
      <c r="A3" s="98" t="s">
        <v>167</v>
      </c>
    </row>
    <row r="4" spans="1:13" s="100" customFormat="1" ht="15" customHeight="1" x14ac:dyDescent="0.15">
      <c r="A4" s="134" t="s">
        <v>168</v>
      </c>
      <c r="M4" s="101" t="s">
        <v>28</v>
      </c>
    </row>
    <row r="5" spans="1:13" s="100" customFormat="1" ht="15" customHeight="1" x14ac:dyDescent="0.2">
      <c r="A5" s="463" t="s">
        <v>29</v>
      </c>
      <c r="B5" s="465" t="s">
        <v>169</v>
      </c>
      <c r="C5" s="467" t="s">
        <v>170</v>
      </c>
      <c r="D5" s="468"/>
      <c r="E5" s="468"/>
      <c r="F5" s="468"/>
      <c r="G5" s="468"/>
      <c r="H5" s="469"/>
      <c r="I5" s="459" t="s">
        <v>171</v>
      </c>
      <c r="J5" s="459" t="s">
        <v>172</v>
      </c>
      <c r="K5" s="459" t="s">
        <v>173</v>
      </c>
      <c r="L5" s="459" t="s">
        <v>174</v>
      </c>
      <c r="M5" s="461" t="s">
        <v>175</v>
      </c>
    </row>
    <row r="6" spans="1:13" s="100" customFormat="1" ht="45" customHeight="1" x14ac:dyDescent="0.2">
      <c r="A6" s="464"/>
      <c r="B6" s="466"/>
      <c r="C6" s="135" t="s">
        <v>35</v>
      </c>
      <c r="D6" s="135" t="s">
        <v>176</v>
      </c>
      <c r="E6" s="135" t="s">
        <v>177</v>
      </c>
      <c r="F6" s="136" t="s">
        <v>178</v>
      </c>
      <c r="G6" s="137" t="s">
        <v>23</v>
      </c>
      <c r="H6" s="138" t="s">
        <v>179</v>
      </c>
      <c r="I6" s="460"/>
      <c r="J6" s="460"/>
      <c r="K6" s="460"/>
      <c r="L6" s="460"/>
      <c r="M6" s="462"/>
    </row>
    <row r="7" spans="1:13" s="100" customFormat="1" ht="15" customHeight="1" x14ac:dyDescent="0.2">
      <c r="A7" s="139" t="s">
        <v>180</v>
      </c>
      <c r="B7" s="140">
        <v>2870</v>
      </c>
      <c r="C7" s="141">
        <v>2839</v>
      </c>
      <c r="D7" s="141">
        <v>2566</v>
      </c>
      <c r="E7" s="39">
        <v>28</v>
      </c>
      <c r="F7" s="142">
        <v>10</v>
      </c>
      <c r="G7" s="39">
        <v>26</v>
      </c>
      <c r="H7" s="39">
        <v>209</v>
      </c>
      <c r="I7" s="39">
        <v>5</v>
      </c>
      <c r="J7" s="39">
        <v>5</v>
      </c>
      <c r="K7" s="39">
        <v>21</v>
      </c>
      <c r="L7" s="143">
        <v>0</v>
      </c>
      <c r="M7" s="144">
        <v>98.9</v>
      </c>
    </row>
    <row r="8" spans="1:13" s="100" customFormat="1" ht="15" customHeight="1" x14ac:dyDescent="0.2">
      <c r="A8" s="145">
        <v>5</v>
      </c>
      <c r="B8" s="140">
        <v>2982</v>
      </c>
      <c r="C8" s="141">
        <v>2944</v>
      </c>
      <c r="D8" s="141">
        <v>2593</v>
      </c>
      <c r="E8" s="39">
        <v>40</v>
      </c>
      <c r="F8" s="142">
        <v>6</v>
      </c>
      <c r="G8" s="39">
        <v>47</v>
      </c>
      <c r="H8" s="39">
        <v>258</v>
      </c>
      <c r="I8" s="39">
        <v>8</v>
      </c>
      <c r="J8" s="39">
        <v>5</v>
      </c>
      <c r="K8" s="39">
        <v>25</v>
      </c>
      <c r="L8" s="143">
        <v>1</v>
      </c>
      <c r="M8" s="144">
        <v>98.725687458081822</v>
      </c>
    </row>
    <row r="9" spans="1:13" s="100" customFormat="1" ht="15" customHeight="1" x14ac:dyDescent="0.2">
      <c r="A9" s="145">
        <v>6</v>
      </c>
      <c r="B9" s="140">
        <f>C9+I9+J9+K9</f>
        <v>2861</v>
      </c>
      <c r="C9" s="141">
        <f>SUM(D9:H9)</f>
        <v>2808</v>
      </c>
      <c r="D9" s="141">
        <v>2440</v>
      </c>
      <c r="E9" s="39">
        <v>50</v>
      </c>
      <c r="F9" s="142">
        <v>3</v>
      </c>
      <c r="G9" s="39">
        <v>37</v>
      </c>
      <c r="H9" s="39">
        <v>278</v>
      </c>
      <c r="I9" s="39">
        <v>4</v>
      </c>
      <c r="J9" s="39">
        <v>16</v>
      </c>
      <c r="K9" s="39">
        <v>33</v>
      </c>
      <c r="L9" s="143">
        <v>0</v>
      </c>
      <c r="M9" s="144">
        <f>IFERROR(C9/B9*100,0)</f>
        <v>98.147500873820348</v>
      </c>
    </row>
    <row r="10" spans="1:13" s="100" customFormat="1" ht="1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46" t="s">
        <v>181</v>
      </c>
    </row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 xr:uid="{EFF2F6A4-7E58-4BB3-A116-33B93AD564A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58FF-CAEF-41C2-A02B-9E3B98666076}">
  <sheetPr codeName="Sheet12"/>
  <dimension ref="A1:I10"/>
  <sheetViews>
    <sheetView zoomScale="110" zoomScaleNormal="110" workbookViewId="0"/>
  </sheetViews>
  <sheetFormatPr defaultColWidth="8.88671875" defaultRowHeight="15" customHeight="1" x14ac:dyDescent="0.2"/>
  <cols>
    <col min="1" max="1" width="11.21875" style="99" customWidth="1"/>
    <col min="2" max="5" width="7.44140625" style="99" customWidth="1"/>
    <col min="6" max="9" width="11.21875" style="99" customWidth="1"/>
    <col min="10" max="16384" width="8.88671875" style="99"/>
  </cols>
  <sheetData>
    <row r="1" spans="1:9" ht="15" customHeight="1" x14ac:dyDescent="0.2">
      <c r="A1" s="420" t="s">
        <v>796</v>
      </c>
    </row>
    <row r="3" spans="1:9" ht="15" customHeight="1" x14ac:dyDescent="0.2">
      <c r="A3" s="98" t="s">
        <v>182</v>
      </c>
    </row>
    <row r="4" spans="1:9" s="100" customFormat="1" ht="15" customHeight="1" x14ac:dyDescent="0.15">
      <c r="A4" s="4" t="s">
        <v>27</v>
      </c>
      <c r="B4" s="46"/>
      <c r="I4" s="101" t="s">
        <v>28</v>
      </c>
    </row>
    <row r="5" spans="1:9" s="100" customFormat="1" ht="15" customHeight="1" x14ac:dyDescent="0.2">
      <c r="A5" s="472" t="s">
        <v>29</v>
      </c>
      <c r="B5" s="456" t="s">
        <v>183</v>
      </c>
      <c r="C5" s="457"/>
      <c r="D5" s="457"/>
      <c r="E5" s="458"/>
      <c r="F5" s="474" t="s">
        <v>184</v>
      </c>
      <c r="G5" s="474" t="s">
        <v>185</v>
      </c>
      <c r="H5" s="474" t="s">
        <v>186</v>
      </c>
      <c r="I5" s="470" t="s">
        <v>187</v>
      </c>
    </row>
    <row r="6" spans="1:9" s="100" customFormat="1" ht="15" customHeight="1" x14ac:dyDescent="0.2">
      <c r="A6" s="473"/>
      <c r="B6" s="104" t="s">
        <v>188</v>
      </c>
      <c r="C6" s="104" t="s">
        <v>189</v>
      </c>
      <c r="D6" s="103" t="s">
        <v>190</v>
      </c>
      <c r="E6" s="103" t="s">
        <v>191</v>
      </c>
      <c r="F6" s="475"/>
      <c r="G6" s="475"/>
      <c r="H6" s="475"/>
      <c r="I6" s="471"/>
    </row>
    <row r="7" spans="1:9" s="100" customFormat="1" ht="15" customHeight="1" x14ac:dyDescent="0.2">
      <c r="A7" s="147" t="s">
        <v>192</v>
      </c>
      <c r="B7" s="48">
        <v>51</v>
      </c>
      <c r="C7" s="39">
        <v>44</v>
      </c>
      <c r="D7" s="39">
        <v>44</v>
      </c>
      <c r="E7" s="143">
        <v>44</v>
      </c>
      <c r="F7" s="39">
        <v>63</v>
      </c>
      <c r="G7" s="39">
        <v>44</v>
      </c>
      <c r="H7" s="39">
        <v>59</v>
      </c>
      <c r="I7" s="39">
        <v>44</v>
      </c>
    </row>
    <row r="8" spans="1:9" s="100" customFormat="1" ht="15" customHeight="1" x14ac:dyDescent="0.2">
      <c r="A8" s="145" t="s">
        <v>193</v>
      </c>
      <c r="B8" s="48">
        <v>49</v>
      </c>
      <c r="C8" s="39">
        <v>44</v>
      </c>
      <c r="D8" s="39">
        <v>44</v>
      </c>
      <c r="E8" s="143">
        <v>44</v>
      </c>
      <c r="F8" s="39">
        <v>61</v>
      </c>
      <c r="G8" s="39">
        <v>44</v>
      </c>
      <c r="H8" s="39">
        <v>56</v>
      </c>
      <c r="I8" s="39">
        <v>44</v>
      </c>
    </row>
    <row r="9" spans="1:9" s="100" customFormat="1" ht="15" customHeight="1" x14ac:dyDescent="0.2">
      <c r="A9" s="145">
        <v>6</v>
      </c>
      <c r="B9" s="48">
        <v>49</v>
      </c>
      <c r="C9" s="39">
        <v>44</v>
      </c>
      <c r="D9" s="39">
        <v>44</v>
      </c>
      <c r="E9" s="39">
        <v>44</v>
      </c>
      <c r="F9" s="39">
        <v>61</v>
      </c>
      <c r="G9" s="39">
        <v>44</v>
      </c>
      <c r="H9" s="39">
        <v>56</v>
      </c>
      <c r="I9" s="39">
        <v>44</v>
      </c>
    </row>
    <row r="10" spans="1:9" s="100" customFormat="1" ht="1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46" t="s">
        <v>53</v>
      </c>
    </row>
  </sheetData>
  <mergeCells count="6">
    <mergeCell ref="I5:I6"/>
    <mergeCell ref="A5:A6"/>
    <mergeCell ref="B5:E5"/>
    <mergeCell ref="F5:F6"/>
    <mergeCell ref="G5:G6"/>
    <mergeCell ref="H5:H6"/>
  </mergeCells>
  <phoneticPr fontId="2"/>
  <hyperlinks>
    <hyperlink ref="A1" location="目次!A1" display="目次へもどる" xr:uid="{86E57770-26B2-41F7-A0C5-A0B6971D872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63CB-6651-43DC-8C52-D8D146320FF9}">
  <sheetPr codeName="Sheet13"/>
  <dimension ref="A1:I25"/>
  <sheetViews>
    <sheetView zoomScale="110" zoomScaleNormal="110" workbookViewId="0"/>
  </sheetViews>
  <sheetFormatPr defaultColWidth="9.44140625" defaultRowHeight="15" customHeight="1" x14ac:dyDescent="0.2"/>
  <cols>
    <col min="1" max="3" width="5" style="99" customWidth="1"/>
    <col min="4" max="9" width="11.88671875" style="99" customWidth="1"/>
    <col min="10" max="16384" width="9.44140625" style="99"/>
  </cols>
  <sheetData>
    <row r="1" spans="1:9" ht="15" customHeight="1" x14ac:dyDescent="0.2">
      <c r="A1" s="420" t="s">
        <v>796</v>
      </c>
    </row>
    <row r="3" spans="1:9" ht="15" customHeight="1" x14ac:dyDescent="0.2">
      <c r="A3" s="98" t="s">
        <v>194</v>
      </c>
    </row>
    <row r="4" spans="1:9" s="100" customFormat="1" ht="15" customHeight="1" x14ac:dyDescent="0.2">
      <c r="A4" s="134" t="s">
        <v>195</v>
      </c>
      <c r="B4" s="134"/>
      <c r="C4" s="134"/>
      <c r="D4" s="134"/>
    </row>
    <row r="5" spans="1:9" s="100" customFormat="1" ht="15" customHeight="1" x14ac:dyDescent="0.2">
      <c r="A5" s="451" t="s">
        <v>196</v>
      </c>
      <c r="B5" s="474" t="s">
        <v>197</v>
      </c>
      <c r="C5" s="474" t="s">
        <v>198</v>
      </c>
      <c r="D5" s="456" t="s">
        <v>199</v>
      </c>
      <c r="E5" s="457"/>
      <c r="F5" s="458"/>
      <c r="G5" s="456" t="s">
        <v>200</v>
      </c>
      <c r="H5" s="457"/>
      <c r="I5" s="457"/>
    </row>
    <row r="6" spans="1:9" s="100" customFormat="1" ht="15" customHeight="1" x14ac:dyDescent="0.2">
      <c r="A6" s="452"/>
      <c r="B6" s="475"/>
      <c r="C6" s="475"/>
      <c r="D6" s="103" t="s">
        <v>201</v>
      </c>
      <c r="E6" s="103" t="s">
        <v>202</v>
      </c>
      <c r="F6" s="103" t="s">
        <v>8</v>
      </c>
      <c r="G6" s="103" t="str">
        <f>D6</f>
        <v>令和4年</v>
      </c>
      <c r="H6" s="103" t="str">
        <f>E6</f>
        <v>5年</v>
      </c>
      <c r="I6" s="104" t="str">
        <f>F6</f>
        <v>6年</v>
      </c>
    </row>
    <row r="7" spans="1:9" s="100" customFormat="1" ht="15" customHeight="1" x14ac:dyDescent="0.2">
      <c r="A7" s="476" t="s">
        <v>203</v>
      </c>
      <c r="B7" s="479" t="s">
        <v>36</v>
      </c>
      <c r="C7" s="148">
        <v>1</v>
      </c>
      <c r="D7" s="149">
        <v>117</v>
      </c>
      <c r="E7" s="150">
        <v>116.8</v>
      </c>
      <c r="F7" s="150">
        <v>116.4</v>
      </c>
      <c r="G7" s="149">
        <v>21.9</v>
      </c>
      <c r="H7" s="150">
        <v>21.6</v>
      </c>
      <c r="I7" s="150">
        <v>21.3</v>
      </c>
    </row>
    <row r="8" spans="1:9" s="100" customFormat="1" ht="15" customHeight="1" x14ac:dyDescent="0.2">
      <c r="A8" s="477"/>
      <c r="B8" s="480"/>
      <c r="C8" s="151">
        <v>2</v>
      </c>
      <c r="D8" s="49">
        <v>122.9</v>
      </c>
      <c r="E8" s="152">
        <v>123</v>
      </c>
      <c r="F8" s="152">
        <v>122.7</v>
      </c>
      <c r="G8" s="49">
        <v>24.8</v>
      </c>
      <c r="H8" s="152">
        <v>24.7</v>
      </c>
      <c r="I8" s="152">
        <v>24.2</v>
      </c>
    </row>
    <row r="9" spans="1:9" s="100" customFormat="1" ht="15" customHeight="1" x14ac:dyDescent="0.2">
      <c r="A9" s="477"/>
      <c r="B9" s="480"/>
      <c r="C9" s="151">
        <v>3</v>
      </c>
      <c r="D9" s="49">
        <v>128.69999999999999</v>
      </c>
      <c r="E9" s="152">
        <v>128.6</v>
      </c>
      <c r="F9" s="152">
        <v>128.6</v>
      </c>
      <c r="G9" s="49">
        <v>28.4</v>
      </c>
      <c r="H9" s="152">
        <v>28</v>
      </c>
      <c r="I9" s="152">
        <v>27.9</v>
      </c>
    </row>
    <row r="10" spans="1:9" s="100" customFormat="1" ht="15" customHeight="1" x14ac:dyDescent="0.2">
      <c r="A10" s="477"/>
      <c r="B10" s="480"/>
      <c r="C10" s="151">
        <v>4</v>
      </c>
      <c r="D10" s="49">
        <v>134.1</v>
      </c>
      <c r="E10" s="152">
        <v>134.30000000000001</v>
      </c>
      <c r="F10" s="152">
        <v>134</v>
      </c>
      <c r="G10" s="49">
        <v>32.299999999999997</v>
      </c>
      <c r="H10" s="152">
        <v>31.8</v>
      </c>
      <c r="I10" s="152">
        <v>31.2</v>
      </c>
    </row>
    <row r="11" spans="1:9" s="100" customFormat="1" ht="15" customHeight="1" x14ac:dyDescent="0.2">
      <c r="A11" s="477"/>
      <c r="B11" s="480"/>
      <c r="C11" s="151">
        <v>5</v>
      </c>
      <c r="D11" s="49">
        <v>139.4</v>
      </c>
      <c r="E11" s="152">
        <v>139.80000000000001</v>
      </c>
      <c r="F11" s="152">
        <v>139.9</v>
      </c>
      <c r="G11" s="49">
        <v>35.6</v>
      </c>
      <c r="H11" s="152">
        <v>35.799999999999997</v>
      </c>
      <c r="I11" s="152">
        <v>35.6</v>
      </c>
    </row>
    <row r="12" spans="1:9" s="100" customFormat="1" ht="15" customHeight="1" x14ac:dyDescent="0.2">
      <c r="A12" s="477"/>
      <c r="B12" s="482"/>
      <c r="C12" s="153">
        <v>6</v>
      </c>
      <c r="D12" s="154">
        <v>146.30000000000001</v>
      </c>
      <c r="E12" s="155">
        <v>146.1</v>
      </c>
      <c r="F12" s="155">
        <v>146.30000000000001</v>
      </c>
      <c r="G12" s="154">
        <v>40.799999999999997</v>
      </c>
      <c r="H12" s="155">
        <v>39.9</v>
      </c>
      <c r="I12" s="155">
        <v>40.1</v>
      </c>
    </row>
    <row r="13" spans="1:9" s="100" customFormat="1" ht="15" customHeight="1" x14ac:dyDescent="0.2">
      <c r="A13" s="477"/>
      <c r="B13" s="480" t="s">
        <v>37</v>
      </c>
      <c r="C13" s="151">
        <v>1</v>
      </c>
      <c r="D13" s="156">
        <v>115.9</v>
      </c>
      <c r="E13" s="157">
        <v>116.1</v>
      </c>
      <c r="F13" s="157">
        <v>115.7</v>
      </c>
      <c r="G13" s="49">
        <v>21.2</v>
      </c>
      <c r="H13" s="152">
        <v>21.3</v>
      </c>
      <c r="I13" s="152">
        <v>20.9</v>
      </c>
    </row>
    <row r="14" spans="1:9" s="100" customFormat="1" ht="15" customHeight="1" x14ac:dyDescent="0.2">
      <c r="A14" s="477"/>
      <c r="B14" s="480"/>
      <c r="C14" s="151">
        <v>2</v>
      </c>
      <c r="D14" s="156">
        <v>122.1</v>
      </c>
      <c r="E14" s="157">
        <v>121.9</v>
      </c>
      <c r="F14" s="157">
        <v>121.7</v>
      </c>
      <c r="G14" s="49">
        <v>24.2</v>
      </c>
      <c r="H14" s="152">
        <v>23.8</v>
      </c>
      <c r="I14" s="152">
        <v>23.8</v>
      </c>
    </row>
    <row r="15" spans="1:9" s="100" customFormat="1" ht="15" customHeight="1" x14ac:dyDescent="0.2">
      <c r="A15" s="477"/>
      <c r="B15" s="480"/>
      <c r="C15" s="151">
        <v>3</v>
      </c>
      <c r="D15" s="156">
        <v>127.8</v>
      </c>
      <c r="E15" s="157">
        <v>128.1</v>
      </c>
      <c r="F15" s="157">
        <v>127.6</v>
      </c>
      <c r="G15" s="49">
        <v>27.2</v>
      </c>
      <c r="H15" s="152">
        <v>27.4</v>
      </c>
      <c r="I15" s="152">
        <v>26.7</v>
      </c>
    </row>
    <row r="16" spans="1:9" s="100" customFormat="1" ht="15" customHeight="1" x14ac:dyDescent="0.2">
      <c r="A16" s="477"/>
      <c r="B16" s="480"/>
      <c r="C16" s="151">
        <v>4</v>
      </c>
      <c r="D16" s="156">
        <v>134.6</v>
      </c>
      <c r="E16" s="157">
        <v>134.19999999999999</v>
      </c>
      <c r="F16" s="157">
        <v>134.1</v>
      </c>
      <c r="G16" s="49">
        <v>31.2</v>
      </c>
      <c r="H16" s="152">
        <v>30.7</v>
      </c>
      <c r="I16" s="152">
        <v>30.7</v>
      </c>
    </row>
    <row r="17" spans="1:9" s="100" customFormat="1" ht="15" customHeight="1" x14ac:dyDescent="0.2">
      <c r="A17" s="477"/>
      <c r="B17" s="480"/>
      <c r="C17" s="151">
        <v>5</v>
      </c>
      <c r="D17" s="156">
        <v>141.6</v>
      </c>
      <c r="E17" s="157">
        <v>141.4</v>
      </c>
      <c r="F17" s="157">
        <v>140.9</v>
      </c>
      <c r="G17" s="49">
        <v>35.799999999999997</v>
      </c>
      <c r="H17" s="152">
        <v>35.9</v>
      </c>
      <c r="I17" s="152">
        <v>34.799999999999997</v>
      </c>
    </row>
    <row r="18" spans="1:9" s="100" customFormat="1" ht="15" customHeight="1" x14ac:dyDescent="0.2">
      <c r="A18" s="478"/>
      <c r="B18" s="436"/>
      <c r="C18" s="151">
        <v>6</v>
      </c>
      <c r="D18" s="156">
        <v>147.69999999999999</v>
      </c>
      <c r="E18" s="157">
        <v>147.9</v>
      </c>
      <c r="F18" s="157">
        <v>147.69999999999999</v>
      </c>
      <c r="G18" s="158">
        <v>40.4</v>
      </c>
      <c r="H18" s="159">
        <v>40.6</v>
      </c>
      <c r="I18" s="159">
        <v>40.5</v>
      </c>
    </row>
    <row r="19" spans="1:9" s="100" customFormat="1" ht="15" customHeight="1" x14ac:dyDescent="0.2">
      <c r="A19" s="476" t="s">
        <v>145</v>
      </c>
      <c r="B19" s="479" t="s">
        <v>36</v>
      </c>
      <c r="C19" s="148">
        <v>1</v>
      </c>
      <c r="D19" s="149">
        <v>153.5</v>
      </c>
      <c r="E19" s="150">
        <v>153.69999999999999</v>
      </c>
      <c r="F19" s="150">
        <v>153.6</v>
      </c>
      <c r="G19" s="149">
        <v>45.5</v>
      </c>
      <c r="H19" s="150">
        <v>45.9</v>
      </c>
      <c r="I19" s="150">
        <v>45.2</v>
      </c>
    </row>
    <row r="20" spans="1:9" s="100" customFormat="1" ht="15" customHeight="1" x14ac:dyDescent="0.2">
      <c r="A20" s="477"/>
      <c r="B20" s="480"/>
      <c r="C20" s="151">
        <v>2</v>
      </c>
      <c r="D20" s="49">
        <v>160.9</v>
      </c>
      <c r="E20" s="152">
        <v>160.5</v>
      </c>
      <c r="F20" s="152">
        <v>160.9</v>
      </c>
      <c r="G20" s="49">
        <v>51.6</v>
      </c>
      <c r="H20" s="152">
        <v>50.1</v>
      </c>
      <c r="I20" s="152">
        <v>51.2</v>
      </c>
    </row>
    <row r="21" spans="1:9" s="100" customFormat="1" ht="15" customHeight="1" x14ac:dyDescent="0.2">
      <c r="A21" s="477"/>
      <c r="B21" s="480"/>
      <c r="C21" s="151">
        <v>3</v>
      </c>
      <c r="D21" s="49">
        <v>165.9</v>
      </c>
      <c r="E21" s="152">
        <v>166</v>
      </c>
      <c r="F21" s="152">
        <v>165.5</v>
      </c>
      <c r="G21" s="49">
        <v>55.8</v>
      </c>
      <c r="H21" s="152">
        <v>55.6</v>
      </c>
      <c r="I21" s="152">
        <v>54.9</v>
      </c>
    </row>
    <row r="22" spans="1:9" s="100" customFormat="1" ht="15" customHeight="1" x14ac:dyDescent="0.2">
      <c r="A22" s="477"/>
      <c r="B22" s="481" t="s">
        <v>37</v>
      </c>
      <c r="C22" s="160">
        <v>1</v>
      </c>
      <c r="D22" s="161">
        <v>152.5</v>
      </c>
      <c r="E22" s="162">
        <v>152.5</v>
      </c>
      <c r="F22" s="162">
        <v>152.4</v>
      </c>
      <c r="G22" s="161">
        <v>45</v>
      </c>
      <c r="H22" s="162">
        <v>44.5</v>
      </c>
      <c r="I22" s="162">
        <v>45</v>
      </c>
    </row>
    <row r="23" spans="1:9" s="100" customFormat="1" ht="15" customHeight="1" x14ac:dyDescent="0.2">
      <c r="A23" s="477"/>
      <c r="B23" s="480"/>
      <c r="C23" s="151">
        <v>2</v>
      </c>
      <c r="D23" s="49">
        <v>155.1</v>
      </c>
      <c r="E23" s="152">
        <v>155.4</v>
      </c>
      <c r="F23" s="152">
        <v>155</v>
      </c>
      <c r="G23" s="49">
        <v>47.8</v>
      </c>
      <c r="H23" s="152">
        <v>48</v>
      </c>
      <c r="I23" s="152">
        <v>47.8</v>
      </c>
    </row>
    <row r="24" spans="1:9" s="100" customFormat="1" ht="15" customHeight="1" x14ac:dyDescent="0.2">
      <c r="A24" s="478"/>
      <c r="B24" s="436"/>
      <c r="C24" s="163">
        <v>3</v>
      </c>
      <c r="D24" s="158">
        <v>156.69999999999999</v>
      </c>
      <c r="E24" s="159">
        <v>156.80000000000001</v>
      </c>
      <c r="F24" s="159">
        <v>156.5</v>
      </c>
      <c r="G24" s="158">
        <v>50.7</v>
      </c>
      <c r="H24" s="159">
        <v>49.7</v>
      </c>
      <c r="I24" s="159">
        <v>50.5</v>
      </c>
    </row>
    <row r="25" spans="1:9" s="100" customFormat="1" ht="15" customHeight="1" x14ac:dyDescent="0.2">
      <c r="D25" s="133"/>
      <c r="E25" s="133"/>
      <c r="I25" s="107" t="s">
        <v>53</v>
      </c>
    </row>
  </sheetData>
  <mergeCells count="11">
    <mergeCell ref="C5:C6"/>
    <mergeCell ref="D5:F5"/>
    <mergeCell ref="G5:I5"/>
    <mergeCell ref="A7:A18"/>
    <mergeCell ref="B7:B12"/>
    <mergeCell ref="B13:B18"/>
    <mergeCell ref="A19:A24"/>
    <mergeCell ref="B19:B21"/>
    <mergeCell ref="B22:B24"/>
    <mergeCell ref="A5:A6"/>
    <mergeCell ref="B5:B6"/>
  </mergeCells>
  <phoneticPr fontId="2"/>
  <hyperlinks>
    <hyperlink ref="A1" location="目次!A1" display="目次へもどる" xr:uid="{DC81B512-E92E-455C-9568-683255B66E4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EC46-58BB-4FDD-9B95-FC455A7BD2EC}">
  <sheetPr codeName="Sheet14"/>
  <dimension ref="A1:K10"/>
  <sheetViews>
    <sheetView zoomScale="110" zoomScaleNormal="110" workbookViewId="0"/>
  </sheetViews>
  <sheetFormatPr defaultColWidth="8.77734375" defaultRowHeight="15" customHeight="1" x14ac:dyDescent="0.2"/>
  <cols>
    <col min="1" max="1" width="22.44140625" style="99" customWidth="1"/>
    <col min="2" max="4" width="8.109375" style="99" customWidth="1"/>
    <col min="5" max="8" width="5" style="99" customWidth="1"/>
    <col min="9" max="10" width="6.88671875" style="99" customWidth="1"/>
    <col min="11" max="11" width="5.6640625" style="99" customWidth="1"/>
    <col min="12" max="16384" width="8.77734375" style="99"/>
  </cols>
  <sheetData>
    <row r="1" spans="1:11" ht="15" customHeight="1" x14ac:dyDescent="0.2">
      <c r="A1" s="420" t="s">
        <v>796</v>
      </c>
    </row>
    <row r="3" spans="1:11" ht="15" customHeight="1" x14ac:dyDescent="0.2">
      <c r="A3" s="98" t="s">
        <v>204</v>
      </c>
    </row>
    <row r="4" spans="1:11" s="100" customFormat="1" ht="15" customHeight="1" x14ac:dyDescent="0.2">
      <c r="A4" s="164" t="s">
        <v>205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100" customFormat="1" ht="15" customHeight="1" x14ac:dyDescent="0.2">
      <c r="A5" s="472" t="s">
        <v>206</v>
      </c>
      <c r="B5" s="483" t="s">
        <v>207</v>
      </c>
      <c r="C5" s="456" t="s">
        <v>208</v>
      </c>
      <c r="D5" s="458"/>
      <c r="E5" s="456" t="s">
        <v>209</v>
      </c>
      <c r="F5" s="457"/>
      <c r="G5" s="457"/>
      <c r="H5" s="457"/>
      <c r="I5" s="457"/>
      <c r="J5" s="457"/>
      <c r="K5" s="457"/>
    </row>
    <row r="6" spans="1:11" s="100" customFormat="1" ht="30" customHeight="1" x14ac:dyDescent="0.2">
      <c r="A6" s="473"/>
      <c r="B6" s="484"/>
      <c r="C6" s="104" t="s">
        <v>210</v>
      </c>
      <c r="D6" s="104" t="s">
        <v>211</v>
      </c>
      <c r="E6" s="165" t="s">
        <v>212</v>
      </c>
      <c r="F6" s="165" t="s">
        <v>213</v>
      </c>
      <c r="G6" s="165" t="s">
        <v>214</v>
      </c>
      <c r="H6" s="165" t="s">
        <v>215</v>
      </c>
      <c r="I6" s="165" t="s">
        <v>216</v>
      </c>
      <c r="J6" s="166" t="s">
        <v>217</v>
      </c>
      <c r="K6" s="167" t="s">
        <v>218</v>
      </c>
    </row>
    <row r="7" spans="1:11" s="100" customFormat="1" ht="15" customHeight="1" x14ac:dyDescent="0.2">
      <c r="A7" s="134" t="s">
        <v>219</v>
      </c>
      <c r="B7" s="168">
        <v>15000</v>
      </c>
      <c r="C7" s="39">
        <v>6019</v>
      </c>
      <c r="D7" s="39">
        <v>2657</v>
      </c>
      <c r="E7" s="169">
        <v>1</v>
      </c>
      <c r="F7" s="169">
        <v>1</v>
      </c>
      <c r="G7" s="169">
        <v>5</v>
      </c>
      <c r="H7" s="169">
        <v>45</v>
      </c>
      <c r="I7" s="169">
        <v>1</v>
      </c>
      <c r="J7" s="169">
        <v>1</v>
      </c>
      <c r="K7" s="170">
        <f>SUM(E7:J7)</f>
        <v>54</v>
      </c>
    </row>
    <row r="8" spans="1:11" s="100" customFormat="1" ht="15" customHeight="1" x14ac:dyDescent="0.2">
      <c r="A8" s="134" t="s">
        <v>220</v>
      </c>
      <c r="B8" s="48">
        <v>10000</v>
      </c>
      <c r="C8" s="39">
        <v>7538</v>
      </c>
      <c r="D8" s="39">
        <v>2166</v>
      </c>
      <c r="E8" s="169">
        <v>1</v>
      </c>
      <c r="F8" s="169">
        <v>1</v>
      </c>
      <c r="G8" s="169">
        <v>5</v>
      </c>
      <c r="H8" s="169">
        <v>38</v>
      </c>
      <c r="I8" s="169">
        <v>1</v>
      </c>
      <c r="J8" s="169">
        <v>1</v>
      </c>
      <c r="K8" s="170">
        <f>SUM(E8:J8)</f>
        <v>47</v>
      </c>
    </row>
    <row r="9" spans="1:11" s="100" customFormat="1" ht="15" customHeight="1" x14ac:dyDescent="0.2">
      <c r="A9" s="171" t="s">
        <v>221</v>
      </c>
      <c r="B9" s="172">
        <v>15000</v>
      </c>
      <c r="C9" s="34">
        <v>10138</v>
      </c>
      <c r="D9" s="34">
        <v>3241</v>
      </c>
      <c r="E9" s="34">
        <v>1</v>
      </c>
      <c r="F9" s="34">
        <v>1</v>
      </c>
      <c r="G9" s="34">
        <v>5</v>
      </c>
      <c r="H9" s="34">
        <v>42</v>
      </c>
      <c r="I9" s="34">
        <v>1</v>
      </c>
      <c r="J9" s="34">
        <v>1</v>
      </c>
      <c r="K9" s="170">
        <f>SUM(E9:J9)</f>
        <v>51</v>
      </c>
    </row>
    <row r="10" spans="1:11" s="100" customFormat="1" ht="15" customHeight="1" x14ac:dyDescent="0.2">
      <c r="B10" s="173"/>
      <c r="C10" s="173"/>
      <c r="D10" s="173"/>
      <c r="E10" s="173"/>
      <c r="F10" s="173"/>
      <c r="G10" s="173"/>
      <c r="H10" s="173"/>
      <c r="I10" s="173"/>
      <c r="K10" s="146" t="s">
        <v>222</v>
      </c>
    </row>
  </sheetData>
  <mergeCells count="4">
    <mergeCell ref="A5:A6"/>
    <mergeCell ref="B5:B6"/>
    <mergeCell ref="C5:D5"/>
    <mergeCell ref="E5:K5"/>
  </mergeCells>
  <phoneticPr fontId="2"/>
  <hyperlinks>
    <hyperlink ref="A1" location="目次!A1" display="目次へもどる" xr:uid="{EC62E13F-0A15-4BD8-B4E8-18A5B76583D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K7:K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180D-7701-4729-9ECC-09067749EC96}">
  <sheetPr codeName="Sheet15"/>
  <dimension ref="A1:I10"/>
  <sheetViews>
    <sheetView zoomScale="110" zoomScaleNormal="110" workbookViewId="0"/>
  </sheetViews>
  <sheetFormatPr defaultColWidth="8.77734375" defaultRowHeight="15" customHeight="1" x14ac:dyDescent="0.2"/>
  <cols>
    <col min="1" max="1" width="22.44140625" style="99" customWidth="1"/>
    <col min="2" max="7" width="10.6640625" style="99" customWidth="1"/>
    <col min="8" max="16384" width="8.77734375" style="99"/>
  </cols>
  <sheetData>
    <row r="1" spans="1:9" ht="15" customHeight="1" x14ac:dyDescent="0.2">
      <c r="A1" s="420" t="s">
        <v>796</v>
      </c>
    </row>
    <row r="3" spans="1:9" ht="15" customHeight="1" x14ac:dyDescent="0.2">
      <c r="A3" s="98" t="s">
        <v>223</v>
      </c>
    </row>
    <row r="4" spans="1:9" s="100" customFormat="1" ht="15" customHeight="1" x14ac:dyDescent="0.2">
      <c r="A4" s="174" t="s">
        <v>224</v>
      </c>
      <c r="B4" s="108"/>
      <c r="C4" s="108"/>
      <c r="D4" s="108"/>
      <c r="E4" s="108"/>
      <c r="F4" s="108"/>
      <c r="G4" s="175" t="s">
        <v>225</v>
      </c>
    </row>
    <row r="5" spans="1:9" s="100" customFormat="1" ht="15" customHeight="1" x14ac:dyDescent="0.2">
      <c r="A5" s="451" t="s">
        <v>226</v>
      </c>
      <c r="B5" s="454" t="s">
        <v>227</v>
      </c>
      <c r="C5" s="454"/>
      <c r="D5" s="456" t="s">
        <v>228</v>
      </c>
      <c r="E5" s="457"/>
      <c r="F5" s="456" t="s">
        <v>229</v>
      </c>
      <c r="G5" s="457"/>
    </row>
    <row r="6" spans="1:9" s="100" customFormat="1" ht="15" customHeight="1" x14ac:dyDescent="0.2">
      <c r="A6" s="452"/>
      <c r="B6" s="176" t="s">
        <v>230</v>
      </c>
      <c r="C6" s="104" t="s">
        <v>231</v>
      </c>
      <c r="D6" s="104" t="s">
        <v>230</v>
      </c>
      <c r="E6" s="104" t="s">
        <v>231</v>
      </c>
      <c r="F6" s="104" t="s">
        <v>230</v>
      </c>
      <c r="G6" s="104" t="s">
        <v>231</v>
      </c>
    </row>
    <row r="7" spans="1:9" s="100" customFormat="1" ht="15" customHeight="1" x14ac:dyDescent="0.2">
      <c r="A7" s="120" t="s">
        <v>219</v>
      </c>
      <c r="B7" s="177">
        <f t="shared" ref="B7:B9" si="0">D7+F7</f>
        <v>15</v>
      </c>
      <c r="C7" s="177">
        <f>E7+G7</f>
        <v>9971</v>
      </c>
      <c r="D7" s="142">
        <v>10</v>
      </c>
      <c r="E7" s="142">
        <v>6920</v>
      </c>
      <c r="F7" s="142">
        <v>5</v>
      </c>
      <c r="G7" s="142">
        <v>3051</v>
      </c>
      <c r="H7" s="169"/>
      <c r="I7" s="169"/>
    </row>
    <row r="8" spans="1:9" s="100" customFormat="1" ht="15" customHeight="1" x14ac:dyDescent="0.2">
      <c r="A8" s="120" t="s">
        <v>232</v>
      </c>
      <c r="B8" s="177">
        <f t="shared" si="0"/>
        <v>13</v>
      </c>
      <c r="C8" s="177">
        <f>E8+G8</f>
        <v>6267</v>
      </c>
      <c r="D8" s="142">
        <v>8</v>
      </c>
      <c r="E8" s="142">
        <v>3695</v>
      </c>
      <c r="F8" s="142">
        <v>5</v>
      </c>
      <c r="G8" s="142">
        <v>2572</v>
      </c>
      <c r="H8" s="169"/>
      <c r="I8" s="169"/>
    </row>
    <row r="9" spans="1:9" s="100" customFormat="1" ht="15" customHeight="1" x14ac:dyDescent="0.2">
      <c r="A9" s="120" t="s">
        <v>233</v>
      </c>
      <c r="B9" s="177">
        <f t="shared" si="0"/>
        <v>16</v>
      </c>
      <c r="C9" s="177">
        <f>E9+G9</f>
        <v>9602</v>
      </c>
      <c r="D9" s="39">
        <v>11</v>
      </c>
      <c r="E9" s="39">
        <v>6666</v>
      </c>
      <c r="F9" s="39">
        <v>5</v>
      </c>
      <c r="G9" s="39">
        <v>2936</v>
      </c>
      <c r="H9" s="169"/>
      <c r="I9" s="169"/>
    </row>
    <row r="10" spans="1:9" s="100" customFormat="1" ht="15" customHeight="1" x14ac:dyDescent="0.2">
      <c r="A10" s="132"/>
      <c r="B10" s="132"/>
      <c r="C10" s="132"/>
      <c r="D10" s="132"/>
      <c r="E10" s="132"/>
      <c r="F10" s="132"/>
      <c r="G10" s="146" t="s">
        <v>222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B6105370-8110-42B3-8EE4-51F2AE85D83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2D06-7417-45F5-AFF2-9398434F324E}">
  <sheetPr codeName="Sheet16"/>
  <dimension ref="A1:G11"/>
  <sheetViews>
    <sheetView zoomScale="110" zoomScaleNormal="110" workbookViewId="0"/>
  </sheetViews>
  <sheetFormatPr defaultColWidth="8.77734375" defaultRowHeight="15" customHeight="1" x14ac:dyDescent="0.2"/>
  <cols>
    <col min="1" max="1" width="22.44140625" style="99" customWidth="1"/>
    <col min="2" max="7" width="10.6640625" style="99" customWidth="1"/>
    <col min="8" max="16384" width="8.77734375" style="99"/>
  </cols>
  <sheetData>
    <row r="1" spans="1:7" ht="15" customHeight="1" x14ac:dyDescent="0.2">
      <c r="A1" s="420" t="s">
        <v>796</v>
      </c>
    </row>
    <row r="3" spans="1:7" ht="15" customHeight="1" x14ac:dyDescent="0.2">
      <c r="A3" s="98" t="s">
        <v>234</v>
      </c>
    </row>
    <row r="4" spans="1:7" s="100" customFormat="1" ht="15" customHeight="1" x14ac:dyDescent="0.15">
      <c r="A4" s="164" t="s">
        <v>235</v>
      </c>
      <c r="G4" s="109" t="s">
        <v>140</v>
      </c>
    </row>
    <row r="5" spans="1:7" s="100" customFormat="1" ht="15" customHeight="1" x14ac:dyDescent="0.2">
      <c r="A5" s="451" t="s">
        <v>2</v>
      </c>
      <c r="B5" s="456" t="s">
        <v>228</v>
      </c>
      <c r="C5" s="457"/>
      <c r="D5" s="458"/>
      <c r="E5" s="456" t="s">
        <v>229</v>
      </c>
      <c r="F5" s="457"/>
      <c r="G5" s="457"/>
    </row>
    <row r="6" spans="1:7" s="100" customFormat="1" ht="15" customHeight="1" x14ac:dyDescent="0.2">
      <c r="A6" s="452"/>
      <c r="B6" s="103" t="s">
        <v>201</v>
      </c>
      <c r="C6" s="103" t="s">
        <v>202</v>
      </c>
      <c r="D6" s="103" t="s">
        <v>8</v>
      </c>
      <c r="E6" s="103" t="s">
        <v>201</v>
      </c>
      <c r="F6" s="103" t="s">
        <v>202</v>
      </c>
      <c r="G6" s="104" t="s">
        <v>8</v>
      </c>
    </row>
    <row r="7" spans="1:7" s="100" customFormat="1" ht="15" customHeight="1" x14ac:dyDescent="0.2">
      <c r="A7" s="112" t="s">
        <v>236</v>
      </c>
      <c r="B7" s="169">
        <v>53</v>
      </c>
      <c r="C7" s="169">
        <v>53</v>
      </c>
      <c r="D7" s="169">
        <v>53</v>
      </c>
      <c r="E7" s="169">
        <v>67</v>
      </c>
      <c r="F7" s="169">
        <v>67</v>
      </c>
      <c r="G7" s="169">
        <v>67</v>
      </c>
    </row>
    <row r="8" spans="1:7" s="100" customFormat="1" ht="15" customHeight="1" x14ac:dyDescent="0.2">
      <c r="A8" s="120" t="s">
        <v>237</v>
      </c>
      <c r="B8" s="169">
        <v>53</v>
      </c>
      <c r="C8" s="169">
        <v>53</v>
      </c>
      <c r="D8" s="169">
        <v>58</v>
      </c>
      <c r="E8" s="169">
        <v>61</v>
      </c>
      <c r="F8" s="169">
        <v>61</v>
      </c>
      <c r="G8" s="169">
        <v>67</v>
      </c>
    </row>
    <row r="9" spans="1:7" s="100" customFormat="1" ht="15" customHeight="1" x14ac:dyDescent="0.2">
      <c r="A9" s="120" t="s">
        <v>238</v>
      </c>
      <c r="B9" s="169">
        <v>138</v>
      </c>
      <c r="C9" s="169">
        <v>137</v>
      </c>
      <c r="D9" s="169">
        <v>128</v>
      </c>
      <c r="E9" s="169">
        <v>168</v>
      </c>
      <c r="F9" s="169">
        <v>166</v>
      </c>
      <c r="G9" s="169">
        <v>155</v>
      </c>
    </row>
    <row r="10" spans="1:7" s="100" customFormat="1" ht="15" customHeight="1" x14ac:dyDescent="0.2">
      <c r="A10" s="178" t="s">
        <v>239</v>
      </c>
      <c r="B10" s="179">
        <v>244</v>
      </c>
      <c r="C10" s="179">
        <v>243</v>
      </c>
      <c r="D10" s="179">
        <f>SUM(D7:D9)</f>
        <v>239</v>
      </c>
      <c r="E10" s="179">
        <v>296</v>
      </c>
      <c r="F10" s="179">
        <v>294</v>
      </c>
      <c r="G10" s="179">
        <f>SUM(G7:G9)</f>
        <v>289</v>
      </c>
    </row>
    <row r="11" spans="1:7" s="100" customFormat="1" ht="15" customHeight="1" x14ac:dyDescent="0.2">
      <c r="F11" s="107"/>
      <c r="G11" s="107" t="s">
        <v>222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7511F3BE-8EB0-4F16-9CBC-E495E1FD345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6FBF-3FCE-4991-8748-8917435FB3C5}">
  <sheetPr codeName="Sheet17"/>
  <dimension ref="A1:I64"/>
  <sheetViews>
    <sheetView zoomScale="110" zoomScaleNormal="110" workbookViewId="0"/>
  </sheetViews>
  <sheetFormatPr defaultColWidth="8.77734375" defaultRowHeight="15" customHeight="1" x14ac:dyDescent="0.2"/>
  <cols>
    <col min="1" max="1" width="11.21875" style="181" customWidth="1"/>
    <col min="2" max="6" width="15" style="181" customWidth="1"/>
    <col min="7" max="16384" width="8.77734375" style="181"/>
  </cols>
  <sheetData>
    <row r="1" spans="1:6" ht="15" customHeight="1" x14ac:dyDescent="0.2">
      <c r="A1" s="420" t="s">
        <v>796</v>
      </c>
    </row>
    <row r="3" spans="1:6" ht="15" customHeight="1" x14ac:dyDescent="0.2">
      <c r="A3" s="180" t="s">
        <v>240</v>
      </c>
    </row>
    <row r="4" spans="1:6" s="182" customFormat="1" ht="15" customHeight="1" x14ac:dyDescent="0.15">
      <c r="A4" s="24" t="s">
        <v>27</v>
      </c>
      <c r="F4" s="183" t="s">
        <v>28</v>
      </c>
    </row>
    <row r="5" spans="1:6" s="182" customFormat="1" ht="15" customHeight="1" x14ac:dyDescent="0.2">
      <c r="A5" s="485" t="s">
        <v>29</v>
      </c>
      <c r="B5" s="487" t="s">
        <v>230</v>
      </c>
      <c r="C5" s="489" t="s">
        <v>241</v>
      </c>
      <c r="D5" s="490"/>
      <c r="E5" s="490"/>
      <c r="F5" s="487" t="s">
        <v>34</v>
      </c>
    </row>
    <row r="6" spans="1:6" s="182" customFormat="1" ht="15" customHeight="1" x14ac:dyDescent="0.2">
      <c r="A6" s="486"/>
      <c r="B6" s="488"/>
      <c r="C6" s="184" t="s">
        <v>35</v>
      </c>
      <c r="D6" s="185" t="s">
        <v>36</v>
      </c>
      <c r="E6" s="185" t="s">
        <v>37</v>
      </c>
      <c r="F6" s="488"/>
    </row>
    <row r="7" spans="1:6" s="182" customFormat="1" ht="15" customHeight="1" x14ac:dyDescent="0.2">
      <c r="A7" s="186" t="s">
        <v>41</v>
      </c>
      <c r="B7" s="29">
        <v>8</v>
      </c>
      <c r="C7" s="30">
        <f>SUM(D7:E7)</f>
        <v>8277</v>
      </c>
      <c r="D7" s="30">
        <v>4192</v>
      </c>
      <c r="E7" s="30">
        <v>4085</v>
      </c>
      <c r="F7" s="30">
        <v>524</v>
      </c>
    </row>
    <row r="8" spans="1:6" s="182" customFormat="1" ht="15" customHeight="1" x14ac:dyDescent="0.2">
      <c r="A8" s="187">
        <v>5</v>
      </c>
      <c r="B8" s="30">
        <v>8</v>
      </c>
      <c r="C8" s="30">
        <f>SUM(D8:E8)</f>
        <v>8562</v>
      </c>
      <c r="D8" s="30">
        <v>4259</v>
      </c>
      <c r="E8" s="30">
        <v>4303</v>
      </c>
      <c r="F8" s="30">
        <v>524</v>
      </c>
    </row>
    <row r="9" spans="1:6" s="182" customFormat="1" ht="15" customHeight="1" x14ac:dyDescent="0.2">
      <c r="A9" s="187">
        <v>6</v>
      </c>
      <c r="B9" s="30">
        <v>8</v>
      </c>
      <c r="C9" s="30">
        <f>SUM(D9:E9)</f>
        <v>8623</v>
      </c>
      <c r="D9" s="30">
        <v>4317</v>
      </c>
      <c r="E9" s="30">
        <v>4306</v>
      </c>
      <c r="F9" s="30">
        <v>521</v>
      </c>
    </row>
    <row r="10" spans="1:6" s="182" customFormat="1" ht="15" customHeight="1" x14ac:dyDescent="0.2">
      <c r="A10" s="188" t="s">
        <v>242</v>
      </c>
      <c r="B10" s="189"/>
      <c r="C10" s="189"/>
      <c r="D10" s="189"/>
      <c r="E10" s="189"/>
      <c r="F10" s="190" t="s">
        <v>243</v>
      </c>
    </row>
    <row r="11" spans="1:6" ht="15" customHeight="1" x14ac:dyDescent="0.2">
      <c r="D11" s="191"/>
      <c r="E11" s="191"/>
    </row>
    <row r="64" spans="7:9" ht="15" customHeight="1" x14ac:dyDescent="0.2">
      <c r="G64" s="181" t="s">
        <v>244</v>
      </c>
      <c r="I64" s="181" t="s">
        <v>245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 xr:uid="{5658667F-147A-4BA9-B117-6B6444A4F2E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7:C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C2D2-C1A9-48CF-B8F3-B8BB2A2A53B8}">
  <sheetPr codeName="Sheet18"/>
  <dimension ref="A1:J36"/>
  <sheetViews>
    <sheetView zoomScale="110" zoomScaleNormal="110" workbookViewId="0"/>
  </sheetViews>
  <sheetFormatPr defaultColWidth="8.88671875" defaultRowHeight="14.25" customHeight="1" x14ac:dyDescent="0.2"/>
  <cols>
    <col min="1" max="1" width="5" style="100" customWidth="1"/>
    <col min="2" max="2" width="20.33203125" style="100" customWidth="1"/>
    <col min="3" max="4" width="8.77734375" style="100" customWidth="1"/>
    <col min="5" max="5" width="7.77734375" style="100" customWidth="1"/>
    <col min="6" max="10" width="7.109375" style="100" customWidth="1"/>
    <col min="11" max="16384" width="8.88671875" style="100"/>
  </cols>
  <sheetData>
    <row r="1" spans="1:10" ht="15" customHeight="1" x14ac:dyDescent="0.2">
      <c r="A1" s="420" t="s">
        <v>796</v>
      </c>
    </row>
    <row r="2" spans="1:10" ht="15" customHeight="1" x14ac:dyDescent="0.2"/>
    <row r="3" spans="1:10" ht="15" customHeight="1" x14ac:dyDescent="0.2">
      <c r="A3" s="98" t="s">
        <v>246</v>
      </c>
      <c r="E3" s="192"/>
    </row>
    <row r="4" spans="1:10" ht="15" customHeight="1" x14ac:dyDescent="0.15">
      <c r="A4" s="193" t="s">
        <v>247</v>
      </c>
      <c r="J4" s="101" t="s">
        <v>28</v>
      </c>
    </row>
    <row r="5" spans="1:10" ht="15" customHeight="1" x14ac:dyDescent="0.2">
      <c r="A5" s="501" t="s">
        <v>248</v>
      </c>
      <c r="B5" s="501"/>
      <c r="C5" s="503" t="s">
        <v>249</v>
      </c>
      <c r="D5" s="505" t="s">
        <v>250</v>
      </c>
      <c r="E5" s="456" t="s">
        <v>241</v>
      </c>
      <c r="F5" s="457"/>
      <c r="G5" s="457"/>
      <c r="H5" s="457"/>
      <c r="I5" s="458"/>
      <c r="J5" s="507" t="s">
        <v>251</v>
      </c>
    </row>
    <row r="6" spans="1:10" ht="15" customHeight="1" x14ac:dyDescent="0.2">
      <c r="A6" s="502"/>
      <c r="B6" s="502"/>
      <c r="C6" s="504"/>
      <c r="D6" s="506"/>
      <c r="E6" s="103" t="s">
        <v>252</v>
      </c>
      <c r="F6" s="103" t="s">
        <v>253</v>
      </c>
      <c r="G6" s="103" t="s">
        <v>254</v>
      </c>
      <c r="H6" s="103" t="s">
        <v>255</v>
      </c>
      <c r="I6" s="106" t="s">
        <v>256</v>
      </c>
      <c r="J6" s="508"/>
    </row>
    <row r="7" spans="1:10" ht="15" customHeight="1" x14ac:dyDescent="0.2">
      <c r="A7" s="497" t="s">
        <v>257</v>
      </c>
      <c r="B7" s="194" t="s">
        <v>258</v>
      </c>
      <c r="C7" s="195"/>
      <c r="D7" s="195"/>
      <c r="E7" s="195"/>
      <c r="F7" s="195"/>
      <c r="G7" s="195"/>
      <c r="H7" s="195"/>
      <c r="I7" s="195"/>
      <c r="J7" s="195"/>
    </row>
    <row r="8" spans="1:10" ht="15" customHeight="1" x14ac:dyDescent="0.2">
      <c r="A8" s="498"/>
      <c r="B8" s="196" t="s">
        <v>259</v>
      </c>
      <c r="C8" s="197">
        <v>318</v>
      </c>
      <c r="D8" s="197">
        <v>322</v>
      </c>
      <c r="E8" s="142">
        <f>SUM(F8:I8)</f>
        <v>999</v>
      </c>
      <c r="F8" s="142">
        <v>322</v>
      </c>
      <c r="G8" s="142">
        <v>319</v>
      </c>
      <c r="H8" s="142">
        <v>358</v>
      </c>
      <c r="I8" s="143" t="s">
        <v>260</v>
      </c>
      <c r="J8" s="142">
        <v>71</v>
      </c>
    </row>
    <row r="9" spans="1:10" ht="15" customHeight="1" x14ac:dyDescent="0.2">
      <c r="A9" s="498"/>
      <c r="B9" s="198" t="s">
        <v>261</v>
      </c>
      <c r="C9" s="199">
        <v>80</v>
      </c>
      <c r="D9" s="199">
        <v>41</v>
      </c>
      <c r="E9" s="200">
        <f>SUM(F9:I9)</f>
        <v>114</v>
      </c>
      <c r="F9" s="201">
        <v>45</v>
      </c>
      <c r="G9" s="201">
        <v>28</v>
      </c>
      <c r="H9" s="201">
        <v>22</v>
      </c>
      <c r="I9" s="199">
        <v>19</v>
      </c>
      <c r="J9" s="201">
        <v>13</v>
      </c>
    </row>
    <row r="10" spans="1:10" ht="15" customHeight="1" x14ac:dyDescent="0.2">
      <c r="A10" s="498"/>
      <c r="B10" s="202" t="s">
        <v>262</v>
      </c>
      <c r="C10" s="203"/>
      <c r="D10" s="203"/>
      <c r="E10" s="169"/>
      <c r="F10" s="169"/>
      <c r="G10" s="169"/>
      <c r="H10" s="169"/>
      <c r="I10" s="142"/>
      <c r="J10" s="169"/>
    </row>
    <row r="11" spans="1:10" ht="15" customHeight="1" x14ac:dyDescent="0.2">
      <c r="A11" s="498"/>
      <c r="B11" s="196" t="s">
        <v>263</v>
      </c>
      <c r="C11" s="197">
        <v>318</v>
      </c>
      <c r="D11" s="197">
        <v>320</v>
      </c>
      <c r="E11" s="39">
        <f>SUM(F11:I11)</f>
        <v>960</v>
      </c>
      <c r="F11" s="142">
        <v>320</v>
      </c>
      <c r="G11" s="142">
        <v>319</v>
      </c>
      <c r="H11" s="142">
        <v>321</v>
      </c>
      <c r="I11" s="143" t="s">
        <v>10</v>
      </c>
      <c r="J11" s="491">
        <v>73</v>
      </c>
    </row>
    <row r="12" spans="1:10" ht="15" customHeight="1" x14ac:dyDescent="0.2">
      <c r="A12" s="498"/>
      <c r="B12" s="196" t="s">
        <v>264</v>
      </c>
      <c r="C12" s="197">
        <v>40</v>
      </c>
      <c r="D12" s="197">
        <v>41</v>
      </c>
      <c r="E12" s="39">
        <f>SUM(F12:I12)</f>
        <v>119</v>
      </c>
      <c r="F12" s="142">
        <v>41</v>
      </c>
      <c r="G12" s="142">
        <v>39</v>
      </c>
      <c r="H12" s="142">
        <v>39</v>
      </c>
      <c r="I12" s="143" t="s">
        <v>10</v>
      </c>
      <c r="J12" s="500"/>
    </row>
    <row r="13" spans="1:10" ht="15" customHeight="1" x14ac:dyDescent="0.2">
      <c r="A13" s="498"/>
      <c r="B13" s="204" t="s">
        <v>265</v>
      </c>
      <c r="C13" s="205"/>
      <c r="D13" s="205"/>
      <c r="E13" s="206"/>
      <c r="F13" s="206"/>
      <c r="G13" s="206"/>
      <c r="H13" s="206"/>
      <c r="I13" s="206"/>
      <c r="J13" s="206"/>
    </row>
    <row r="14" spans="1:10" ht="15" customHeight="1" x14ac:dyDescent="0.2">
      <c r="A14" s="498"/>
      <c r="B14" s="198" t="s">
        <v>263</v>
      </c>
      <c r="C14" s="199">
        <v>318</v>
      </c>
      <c r="D14" s="199">
        <v>318</v>
      </c>
      <c r="E14" s="207">
        <f>SUM(F14:I14)</f>
        <v>938</v>
      </c>
      <c r="F14" s="201">
        <v>318</v>
      </c>
      <c r="G14" s="201">
        <v>313</v>
      </c>
      <c r="H14" s="201">
        <v>307</v>
      </c>
      <c r="I14" s="208" t="s">
        <v>10</v>
      </c>
      <c r="J14" s="201">
        <v>56</v>
      </c>
    </row>
    <row r="15" spans="1:10" ht="15" customHeight="1" x14ac:dyDescent="0.2">
      <c r="A15" s="498"/>
      <c r="B15" s="202" t="s">
        <v>266</v>
      </c>
      <c r="C15" s="203"/>
      <c r="D15" s="203"/>
      <c r="E15" s="169"/>
      <c r="F15" s="169"/>
      <c r="G15" s="169"/>
      <c r="H15" s="169"/>
      <c r="I15" s="169"/>
      <c r="J15" s="169"/>
    </row>
    <row r="16" spans="1:10" ht="15" customHeight="1" x14ac:dyDescent="0.2">
      <c r="A16" s="498"/>
      <c r="B16" s="196" t="s">
        <v>263</v>
      </c>
      <c r="C16" s="197">
        <v>318</v>
      </c>
      <c r="D16" s="197">
        <v>318</v>
      </c>
      <c r="E16" s="39">
        <f>SUM(F16:I16)</f>
        <v>857</v>
      </c>
      <c r="F16" s="142">
        <v>318</v>
      </c>
      <c r="G16" s="142">
        <v>274</v>
      </c>
      <c r="H16" s="142">
        <v>265</v>
      </c>
      <c r="I16" s="143" t="s">
        <v>10</v>
      </c>
      <c r="J16" s="142">
        <v>54</v>
      </c>
    </row>
    <row r="17" spans="1:10" ht="15" customHeight="1" x14ac:dyDescent="0.2">
      <c r="A17" s="498"/>
      <c r="B17" s="204" t="s">
        <v>267</v>
      </c>
      <c r="C17" s="205"/>
      <c r="D17" s="205"/>
      <c r="E17" s="206"/>
      <c r="F17" s="206"/>
      <c r="G17" s="206"/>
      <c r="H17" s="206"/>
      <c r="I17" s="206"/>
      <c r="J17" s="206"/>
    </row>
    <row r="18" spans="1:10" ht="15" customHeight="1" x14ac:dyDescent="0.2">
      <c r="A18" s="498"/>
      <c r="B18" s="196" t="s">
        <v>263</v>
      </c>
      <c r="C18" s="197">
        <v>318</v>
      </c>
      <c r="D18" s="197">
        <v>318</v>
      </c>
      <c r="E18" s="39">
        <f>SUM(F18:I18)</f>
        <v>940</v>
      </c>
      <c r="F18" s="142">
        <v>319</v>
      </c>
      <c r="G18" s="142">
        <v>312</v>
      </c>
      <c r="H18" s="142">
        <v>309</v>
      </c>
      <c r="I18" s="143" t="s">
        <v>10</v>
      </c>
      <c r="J18" s="491">
        <v>67</v>
      </c>
    </row>
    <row r="19" spans="1:10" ht="15" customHeight="1" x14ac:dyDescent="0.2">
      <c r="A19" s="498"/>
      <c r="B19" s="198" t="s">
        <v>268</v>
      </c>
      <c r="C19" s="199">
        <v>40</v>
      </c>
      <c r="D19" s="199">
        <v>40</v>
      </c>
      <c r="E19" s="209">
        <f>SUM(F19:I19)</f>
        <v>117</v>
      </c>
      <c r="F19" s="201">
        <v>40</v>
      </c>
      <c r="G19" s="201">
        <v>40</v>
      </c>
      <c r="H19" s="201">
        <v>37</v>
      </c>
      <c r="I19" s="208" t="s">
        <v>10</v>
      </c>
      <c r="J19" s="500"/>
    </row>
    <row r="20" spans="1:10" ht="15" customHeight="1" x14ac:dyDescent="0.2">
      <c r="A20" s="498"/>
      <c r="B20" s="202" t="s">
        <v>269</v>
      </c>
      <c r="C20" s="197"/>
      <c r="D20" s="197"/>
      <c r="E20" s="39"/>
      <c r="F20" s="142"/>
      <c r="G20" s="142"/>
      <c r="H20" s="142"/>
      <c r="I20" s="142"/>
      <c r="J20" s="206"/>
    </row>
    <row r="21" spans="1:10" ht="15" customHeight="1" x14ac:dyDescent="0.2">
      <c r="A21" s="498"/>
      <c r="B21" s="196" t="s">
        <v>270</v>
      </c>
      <c r="C21" s="493">
        <v>79</v>
      </c>
      <c r="D21" s="494">
        <v>75</v>
      </c>
      <c r="E21" s="39">
        <f t="shared" ref="E21:E26" si="0">SUM(F21:I21)</f>
        <v>105</v>
      </c>
      <c r="F21" s="142">
        <v>35</v>
      </c>
      <c r="G21" s="142">
        <v>36</v>
      </c>
      <c r="H21" s="142">
        <v>34</v>
      </c>
      <c r="I21" s="143" t="s">
        <v>10</v>
      </c>
      <c r="J21" s="491">
        <v>55</v>
      </c>
    </row>
    <row r="22" spans="1:10" ht="15" customHeight="1" x14ac:dyDescent="0.2">
      <c r="A22" s="498"/>
      <c r="B22" s="196" t="s">
        <v>271</v>
      </c>
      <c r="C22" s="493"/>
      <c r="D22" s="494"/>
      <c r="E22" s="39">
        <f t="shared" si="0"/>
        <v>119</v>
      </c>
      <c r="F22" s="142">
        <v>40</v>
      </c>
      <c r="G22" s="142">
        <v>40</v>
      </c>
      <c r="H22" s="142">
        <v>39</v>
      </c>
      <c r="I22" s="143" t="s">
        <v>10</v>
      </c>
      <c r="J22" s="491"/>
    </row>
    <row r="23" spans="1:10" ht="15" customHeight="1" x14ac:dyDescent="0.2">
      <c r="A23" s="498"/>
      <c r="B23" s="196" t="s">
        <v>272</v>
      </c>
      <c r="C23" s="493">
        <v>80</v>
      </c>
      <c r="D23" s="494">
        <v>79</v>
      </c>
      <c r="E23" s="39">
        <f t="shared" si="0"/>
        <v>108</v>
      </c>
      <c r="F23" s="142">
        <v>40</v>
      </c>
      <c r="G23" s="142">
        <v>34</v>
      </c>
      <c r="H23" s="142">
        <v>34</v>
      </c>
      <c r="I23" s="143" t="s">
        <v>10</v>
      </c>
      <c r="J23" s="491"/>
    </row>
    <row r="24" spans="1:10" ht="15" customHeight="1" x14ac:dyDescent="0.2">
      <c r="A24" s="498"/>
      <c r="B24" s="196" t="s">
        <v>273</v>
      </c>
      <c r="C24" s="493"/>
      <c r="D24" s="494"/>
      <c r="E24" s="39">
        <f t="shared" si="0"/>
        <v>113</v>
      </c>
      <c r="F24" s="142">
        <v>39</v>
      </c>
      <c r="G24" s="142">
        <v>38</v>
      </c>
      <c r="H24" s="142">
        <v>36</v>
      </c>
      <c r="I24" s="143" t="s">
        <v>10</v>
      </c>
      <c r="J24" s="491"/>
    </row>
    <row r="25" spans="1:10" ht="15" customHeight="1" x14ac:dyDescent="0.2">
      <c r="A25" s="498"/>
      <c r="B25" s="196" t="s">
        <v>274</v>
      </c>
      <c r="C25" s="493">
        <v>79</v>
      </c>
      <c r="D25" s="494">
        <v>77</v>
      </c>
      <c r="E25" s="39">
        <f t="shared" si="0"/>
        <v>88</v>
      </c>
      <c r="F25" s="142">
        <v>37</v>
      </c>
      <c r="G25" s="142">
        <v>25</v>
      </c>
      <c r="H25" s="142">
        <v>26</v>
      </c>
      <c r="I25" s="143" t="s">
        <v>10</v>
      </c>
      <c r="J25" s="491"/>
    </row>
    <row r="26" spans="1:10" ht="15" customHeight="1" x14ac:dyDescent="0.2">
      <c r="A26" s="498"/>
      <c r="B26" s="210" t="s">
        <v>275</v>
      </c>
      <c r="C26" s="495"/>
      <c r="D26" s="496"/>
      <c r="E26" s="34">
        <f t="shared" si="0"/>
        <v>102</v>
      </c>
      <c r="F26" s="211">
        <v>40</v>
      </c>
      <c r="G26" s="211">
        <v>34</v>
      </c>
      <c r="H26" s="211">
        <v>28</v>
      </c>
      <c r="I26" s="143" t="s">
        <v>10</v>
      </c>
      <c r="J26" s="492"/>
    </row>
    <row r="27" spans="1:10" ht="15" customHeight="1" x14ac:dyDescent="0.2">
      <c r="A27" s="497" t="s">
        <v>276</v>
      </c>
      <c r="B27" s="194" t="s">
        <v>277</v>
      </c>
      <c r="C27" s="212"/>
      <c r="D27" s="212"/>
      <c r="E27" s="195"/>
      <c r="F27" s="213"/>
      <c r="G27" s="213"/>
      <c r="H27" s="213"/>
      <c r="I27" s="213"/>
      <c r="J27" s="213"/>
    </row>
    <row r="28" spans="1:10" ht="15" customHeight="1" x14ac:dyDescent="0.2">
      <c r="A28" s="498"/>
      <c r="B28" s="198" t="s">
        <v>278</v>
      </c>
      <c r="C28" s="199">
        <v>320</v>
      </c>
      <c r="D28" s="214">
        <v>368</v>
      </c>
      <c r="E28" s="209">
        <f>SUM(F28:H28)</f>
        <v>1068</v>
      </c>
      <c r="F28" s="200">
        <v>368</v>
      </c>
      <c r="G28" s="201">
        <v>362</v>
      </c>
      <c r="H28" s="201">
        <v>338</v>
      </c>
      <c r="I28" s="208" t="s">
        <v>10</v>
      </c>
      <c r="J28" s="201">
        <v>45</v>
      </c>
    </row>
    <row r="29" spans="1:10" ht="15" customHeight="1" x14ac:dyDescent="0.2">
      <c r="A29" s="498"/>
      <c r="B29" s="204" t="s">
        <v>279</v>
      </c>
      <c r="C29" s="203"/>
      <c r="D29" s="203"/>
      <c r="E29" s="39"/>
      <c r="F29" s="142"/>
      <c r="G29" s="215"/>
      <c r="H29" s="215"/>
      <c r="I29" s="215"/>
      <c r="J29" s="206"/>
    </row>
    <row r="30" spans="1:10" ht="15" customHeight="1" x14ac:dyDescent="0.2">
      <c r="A30" s="498"/>
      <c r="B30" s="196" t="s">
        <v>259</v>
      </c>
      <c r="C30" s="216">
        <v>520</v>
      </c>
      <c r="D30" s="197">
        <v>630</v>
      </c>
      <c r="E30" s="39">
        <f>SUM(F30:H30)</f>
        <v>1876</v>
      </c>
      <c r="F30" s="142">
        <v>630</v>
      </c>
      <c r="G30" s="142">
        <v>712</v>
      </c>
      <c r="H30" s="142">
        <v>534</v>
      </c>
      <c r="I30" s="143" t="s">
        <v>10</v>
      </c>
      <c r="J30" s="39">
        <v>87</v>
      </c>
    </row>
    <row r="31" spans="1:10" s="218" customFormat="1" ht="15" customHeight="1" x14ac:dyDescent="0.2">
      <c r="A31" s="498"/>
      <c r="B31" s="217" t="s">
        <v>280</v>
      </c>
      <c r="C31" s="215"/>
      <c r="D31" s="215"/>
      <c r="E31" s="206"/>
      <c r="F31" s="215"/>
      <c r="G31" s="215"/>
      <c r="H31" s="215"/>
      <c r="I31" s="215"/>
      <c r="J31" s="215"/>
    </row>
    <row r="32" spans="1:10" s="218" customFormat="1" ht="15" customHeight="1" x14ac:dyDescent="0.2">
      <c r="A32" s="498"/>
      <c r="B32" s="219" t="s">
        <v>281</v>
      </c>
      <c r="C32" s="201" t="s">
        <v>282</v>
      </c>
      <c r="D32" s="201" t="s">
        <v>282</v>
      </c>
      <c r="E32" s="207">
        <v>537</v>
      </c>
      <c r="F32" s="201" t="s">
        <v>282</v>
      </c>
      <c r="G32" s="201" t="s">
        <v>282</v>
      </c>
      <c r="H32" s="201" t="s">
        <v>282</v>
      </c>
      <c r="I32" s="208" t="s">
        <v>10</v>
      </c>
      <c r="J32" s="201" t="s">
        <v>283</v>
      </c>
    </row>
    <row r="33" spans="1:10" ht="15" customHeight="1" x14ac:dyDescent="0.2">
      <c r="A33" s="498"/>
      <c r="B33" s="204" t="s">
        <v>284</v>
      </c>
      <c r="C33" s="220"/>
      <c r="D33" s="220"/>
      <c r="E33" s="39"/>
      <c r="F33" s="215"/>
      <c r="G33" s="215"/>
      <c r="H33" s="215"/>
      <c r="I33" s="215"/>
      <c r="J33" s="215"/>
    </row>
    <row r="34" spans="1:10" ht="15" customHeight="1" x14ac:dyDescent="0.2">
      <c r="A34" s="499"/>
      <c r="B34" s="210" t="s">
        <v>281</v>
      </c>
      <c r="C34" s="221">
        <v>140</v>
      </c>
      <c r="D34" s="222">
        <v>154</v>
      </c>
      <c r="E34" s="34">
        <v>457</v>
      </c>
      <c r="F34" s="211" t="s">
        <v>283</v>
      </c>
      <c r="G34" s="211" t="s">
        <v>283</v>
      </c>
      <c r="H34" s="211" t="s">
        <v>283</v>
      </c>
      <c r="I34" s="223" t="s">
        <v>10</v>
      </c>
      <c r="J34" s="211">
        <v>21</v>
      </c>
    </row>
    <row r="35" spans="1:10" ht="15" customHeight="1" x14ac:dyDescent="0.2">
      <c r="A35" s="454" t="s">
        <v>285</v>
      </c>
      <c r="B35" s="455"/>
      <c r="C35" s="224">
        <f t="shared" ref="C35:J35" si="1">SUM(C8:C34)</f>
        <v>2968</v>
      </c>
      <c r="D35" s="224">
        <f t="shared" si="1"/>
        <v>3101</v>
      </c>
      <c r="E35" s="225">
        <f t="shared" si="1"/>
        <v>9617</v>
      </c>
      <c r="F35" s="224">
        <f t="shared" si="1"/>
        <v>2952</v>
      </c>
      <c r="G35" s="224">
        <f t="shared" si="1"/>
        <v>2925</v>
      </c>
      <c r="H35" s="224">
        <f t="shared" si="1"/>
        <v>2727</v>
      </c>
      <c r="I35" s="224">
        <f t="shared" si="1"/>
        <v>19</v>
      </c>
      <c r="J35" s="224">
        <f t="shared" si="1"/>
        <v>542</v>
      </c>
    </row>
    <row r="36" spans="1:10" ht="15" customHeight="1" x14ac:dyDescent="0.2">
      <c r="J36" s="107" t="s">
        <v>286</v>
      </c>
    </row>
  </sheetData>
  <mergeCells count="17">
    <mergeCell ref="A5:B6"/>
    <mergeCell ref="C5:C6"/>
    <mergeCell ref="D5:D6"/>
    <mergeCell ref="E5:I5"/>
    <mergeCell ref="J5:J6"/>
    <mergeCell ref="A35:B35"/>
    <mergeCell ref="J21:J26"/>
    <mergeCell ref="C23:C24"/>
    <mergeCell ref="D23:D24"/>
    <mergeCell ref="C25:C26"/>
    <mergeCell ref="D25:D26"/>
    <mergeCell ref="A27:A34"/>
    <mergeCell ref="A7:A26"/>
    <mergeCell ref="J11:J12"/>
    <mergeCell ref="J18:J19"/>
    <mergeCell ref="C21:C22"/>
    <mergeCell ref="D21:D22"/>
  </mergeCells>
  <phoneticPr fontId="2"/>
  <hyperlinks>
    <hyperlink ref="A1" location="目次!A1" display="目次へもどる" xr:uid="{7AC05AB2-6602-446E-B921-69E95E655C64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E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9635-3FFB-40C5-B050-77911B0FEEB8}">
  <sheetPr codeName="Sheet1"/>
  <dimension ref="A1:J21"/>
  <sheetViews>
    <sheetView zoomScale="110" zoomScaleNormal="110" workbookViewId="0"/>
  </sheetViews>
  <sheetFormatPr defaultColWidth="13.109375" defaultRowHeight="15" customHeight="1" x14ac:dyDescent="0.15"/>
  <cols>
    <col min="1" max="1" width="23.77734375" style="3" customWidth="1"/>
    <col min="2" max="2" width="8.109375" style="3" customWidth="1"/>
    <col min="3" max="3" width="7.44140625" style="3" customWidth="1"/>
    <col min="4" max="4" width="8.109375" style="3" customWidth="1"/>
    <col min="5" max="5" width="7.44140625" style="3" customWidth="1"/>
    <col min="6" max="6" width="8.109375" style="3" customWidth="1"/>
    <col min="7" max="7" width="7.44140625" style="3" customWidth="1"/>
    <col min="8" max="8" width="8.109375" style="3" customWidth="1"/>
    <col min="9" max="9" width="7.44140625" style="3" customWidth="1"/>
    <col min="10" max="16384" width="13.109375" style="3"/>
  </cols>
  <sheetData>
    <row r="1" spans="1:9" s="23" customFormat="1" ht="15" customHeight="1" x14ac:dyDescent="0.2">
      <c r="A1" s="418" t="s">
        <v>796</v>
      </c>
    </row>
    <row r="2" spans="1:9" s="23" customFormat="1" ht="15" customHeight="1" x14ac:dyDescent="0.2"/>
    <row r="3" spans="1:9" ht="15" customHeight="1" x14ac:dyDescent="0.15">
      <c r="A3" s="1" t="s">
        <v>0</v>
      </c>
      <c r="B3" s="2"/>
    </row>
    <row r="4" spans="1:9" s="5" customFormat="1" ht="15" customHeight="1" x14ac:dyDescent="0.15">
      <c r="A4" s="4" t="s">
        <v>1</v>
      </c>
    </row>
    <row r="5" spans="1:9" s="6" customFormat="1" ht="15" customHeight="1" x14ac:dyDescent="0.2">
      <c r="A5" s="424" t="s">
        <v>2</v>
      </c>
      <c r="B5" s="426" t="s">
        <v>3</v>
      </c>
      <c r="C5" s="427"/>
      <c r="D5" s="428" t="s">
        <v>4</v>
      </c>
      <c r="E5" s="429"/>
      <c r="F5" s="428" t="s">
        <v>5</v>
      </c>
      <c r="G5" s="429"/>
      <c r="H5" s="430" t="s">
        <v>6</v>
      </c>
      <c r="I5" s="431"/>
    </row>
    <row r="6" spans="1:9" s="6" customFormat="1" ht="15" customHeight="1" x14ac:dyDescent="0.2">
      <c r="A6" s="425"/>
      <c r="B6" s="7" t="s">
        <v>7</v>
      </c>
      <c r="C6" s="7" t="s">
        <v>8</v>
      </c>
      <c r="D6" s="7" t="s">
        <v>7</v>
      </c>
      <c r="E6" s="7" t="s">
        <v>8</v>
      </c>
      <c r="F6" s="7" t="s">
        <v>7</v>
      </c>
      <c r="G6" s="7" t="s">
        <v>8</v>
      </c>
      <c r="H6" s="7" t="s">
        <v>7</v>
      </c>
      <c r="I6" s="7" t="s">
        <v>8</v>
      </c>
    </row>
    <row r="7" spans="1:9" s="5" customFormat="1" ht="15" customHeight="1" x14ac:dyDescent="0.15">
      <c r="A7" s="8" t="s">
        <v>9</v>
      </c>
      <c r="B7" s="9">
        <v>20</v>
      </c>
      <c r="C7" s="10">
        <v>19</v>
      </c>
      <c r="D7" s="11" t="s">
        <v>10</v>
      </c>
      <c r="E7" s="11" t="s">
        <v>10</v>
      </c>
      <c r="F7" s="12" t="s">
        <v>10</v>
      </c>
      <c r="G7" s="11" t="s">
        <v>10</v>
      </c>
      <c r="H7" s="13">
        <v>20</v>
      </c>
      <c r="I7" s="14">
        <v>19</v>
      </c>
    </row>
    <row r="8" spans="1:9" s="5" customFormat="1" ht="15" customHeight="1" x14ac:dyDescent="0.15">
      <c r="A8" s="15" t="s">
        <v>11</v>
      </c>
      <c r="B8" s="9">
        <v>9</v>
      </c>
      <c r="C8" s="10">
        <v>10</v>
      </c>
      <c r="D8" s="11" t="s">
        <v>10</v>
      </c>
      <c r="E8" s="11" t="s">
        <v>10</v>
      </c>
      <c r="F8" s="12" t="s">
        <v>10</v>
      </c>
      <c r="G8" s="11" t="s">
        <v>12</v>
      </c>
      <c r="H8" s="13">
        <v>9</v>
      </c>
      <c r="I8" s="14">
        <v>10</v>
      </c>
    </row>
    <row r="9" spans="1:9" s="5" customFormat="1" ht="15" customHeight="1" x14ac:dyDescent="0.15">
      <c r="A9" s="8" t="s">
        <v>13</v>
      </c>
      <c r="B9" s="9">
        <v>29</v>
      </c>
      <c r="C9" s="10">
        <v>29</v>
      </c>
      <c r="D9" s="11" t="s">
        <v>10</v>
      </c>
      <c r="E9" s="11" t="s">
        <v>10</v>
      </c>
      <c r="F9" s="13">
        <v>29</v>
      </c>
      <c r="G9" s="16">
        <v>29</v>
      </c>
      <c r="H9" s="12" t="s">
        <v>10</v>
      </c>
      <c r="I9" s="11" t="s">
        <v>10</v>
      </c>
    </row>
    <row r="10" spans="1:9" s="5" customFormat="1" ht="15" customHeight="1" x14ac:dyDescent="0.15">
      <c r="A10" s="8" t="s">
        <v>14</v>
      </c>
      <c r="B10" s="9">
        <v>16</v>
      </c>
      <c r="C10" s="10">
        <v>16</v>
      </c>
      <c r="D10" s="11" t="s">
        <v>10</v>
      </c>
      <c r="E10" s="11" t="s">
        <v>10</v>
      </c>
      <c r="F10" s="13">
        <v>15</v>
      </c>
      <c r="G10" s="16">
        <v>15</v>
      </c>
      <c r="H10" s="13">
        <v>1</v>
      </c>
      <c r="I10" s="14">
        <v>1</v>
      </c>
    </row>
    <row r="11" spans="1:9" s="5" customFormat="1" ht="15" customHeight="1" x14ac:dyDescent="0.15">
      <c r="A11" s="8" t="s">
        <v>15</v>
      </c>
      <c r="B11" s="9">
        <v>10</v>
      </c>
      <c r="C11" s="10">
        <v>10</v>
      </c>
      <c r="D11" s="14">
        <v>6</v>
      </c>
      <c r="E11" s="14">
        <v>6</v>
      </c>
      <c r="F11" s="13" t="s">
        <v>10</v>
      </c>
      <c r="G11" s="14" t="s">
        <v>10</v>
      </c>
      <c r="H11" s="13">
        <v>4</v>
      </c>
      <c r="I11" s="14">
        <v>4</v>
      </c>
    </row>
    <row r="12" spans="1:9" s="5" customFormat="1" ht="15" customHeight="1" x14ac:dyDescent="0.15">
      <c r="A12" s="17" t="s">
        <v>16</v>
      </c>
      <c r="B12" s="9">
        <v>7</v>
      </c>
      <c r="C12" s="10">
        <v>7</v>
      </c>
      <c r="D12" s="14">
        <v>5</v>
      </c>
      <c r="E12" s="14">
        <v>5</v>
      </c>
      <c r="F12" s="13" t="s">
        <v>10</v>
      </c>
      <c r="G12" s="14" t="s">
        <v>10</v>
      </c>
      <c r="H12" s="13">
        <v>2</v>
      </c>
      <c r="I12" s="14">
        <v>2</v>
      </c>
    </row>
    <row r="13" spans="1:9" s="5" customFormat="1" ht="15" customHeight="1" x14ac:dyDescent="0.15">
      <c r="A13" s="17" t="s">
        <v>17</v>
      </c>
      <c r="B13" s="9">
        <v>1</v>
      </c>
      <c r="C13" s="10">
        <v>1</v>
      </c>
      <c r="D13" s="14">
        <v>1</v>
      </c>
      <c r="E13" s="14">
        <v>1</v>
      </c>
      <c r="F13" s="13" t="s">
        <v>10</v>
      </c>
      <c r="G13" s="14" t="s">
        <v>10</v>
      </c>
      <c r="H13" s="12" t="s">
        <v>10</v>
      </c>
      <c r="I13" s="11" t="s">
        <v>10</v>
      </c>
    </row>
    <row r="14" spans="1:9" s="5" customFormat="1" ht="15" customHeight="1" x14ac:dyDescent="0.15">
      <c r="A14" s="17" t="s">
        <v>18</v>
      </c>
      <c r="B14" s="9">
        <v>2</v>
      </c>
      <c r="C14" s="10">
        <v>2</v>
      </c>
      <c r="D14" s="11" t="s">
        <v>10</v>
      </c>
      <c r="E14" s="11" t="s">
        <v>10</v>
      </c>
      <c r="F14" s="13" t="s">
        <v>10</v>
      </c>
      <c r="G14" s="14" t="s">
        <v>10</v>
      </c>
      <c r="H14" s="13">
        <v>2</v>
      </c>
      <c r="I14" s="14">
        <v>2</v>
      </c>
    </row>
    <row r="15" spans="1:9" s="5" customFormat="1" ht="15" customHeight="1" x14ac:dyDescent="0.15">
      <c r="A15" s="8" t="s">
        <v>19</v>
      </c>
      <c r="B15" s="9">
        <v>1</v>
      </c>
      <c r="C15" s="10">
        <v>1</v>
      </c>
      <c r="D15" s="11" t="s">
        <v>10</v>
      </c>
      <c r="E15" s="11" t="s">
        <v>10</v>
      </c>
      <c r="F15" s="12" t="s">
        <v>10</v>
      </c>
      <c r="G15" s="11" t="s">
        <v>10</v>
      </c>
      <c r="H15" s="13">
        <v>1</v>
      </c>
      <c r="I15" s="14">
        <v>1</v>
      </c>
    </row>
    <row r="16" spans="1:9" s="5" customFormat="1" ht="15" customHeight="1" x14ac:dyDescent="0.15">
      <c r="A16" s="8" t="s">
        <v>20</v>
      </c>
      <c r="B16" s="9">
        <v>2</v>
      </c>
      <c r="C16" s="10">
        <v>2</v>
      </c>
      <c r="D16" s="14">
        <v>1</v>
      </c>
      <c r="E16" s="14">
        <v>1</v>
      </c>
      <c r="F16" s="13" t="s">
        <v>10</v>
      </c>
      <c r="G16" s="14" t="s">
        <v>10</v>
      </c>
      <c r="H16" s="13">
        <v>1</v>
      </c>
      <c r="I16" s="14">
        <v>1</v>
      </c>
    </row>
    <row r="17" spans="1:10" s="5" customFormat="1" ht="15" customHeight="1" x14ac:dyDescent="0.15">
      <c r="A17" s="8" t="s">
        <v>21</v>
      </c>
      <c r="B17" s="9">
        <v>2</v>
      </c>
      <c r="C17" s="10">
        <v>2</v>
      </c>
      <c r="D17" s="14">
        <v>1</v>
      </c>
      <c r="E17" s="14">
        <v>1</v>
      </c>
      <c r="F17" s="13" t="s">
        <v>10</v>
      </c>
      <c r="G17" s="14" t="s">
        <v>10</v>
      </c>
      <c r="H17" s="18">
        <v>1</v>
      </c>
      <c r="I17" s="19">
        <v>1</v>
      </c>
    </row>
    <row r="18" spans="1:10" s="5" customFormat="1" ht="15" customHeight="1" x14ac:dyDescent="0.15">
      <c r="A18" s="8" t="s">
        <v>22</v>
      </c>
      <c r="B18" s="9">
        <v>4</v>
      </c>
      <c r="C18" s="10">
        <v>4</v>
      </c>
      <c r="D18" s="11" t="s">
        <v>10</v>
      </c>
      <c r="E18" s="11" t="s">
        <v>10</v>
      </c>
      <c r="F18" s="12" t="s">
        <v>10</v>
      </c>
      <c r="G18" s="11" t="s">
        <v>10</v>
      </c>
      <c r="H18" s="13">
        <v>4</v>
      </c>
      <c r="I18" s="14">
        <v>4</v>
      </c>
    </row>
    <row r="19" spans="1:10" s="5" customFormat="1" ht="15" customHeight="1" x14ac:dyDescent="0.15">
      <c r="A19" s="8" t="s">
        <v>23</v>
      </c>
      <c r="B19" s="9">
        <v>2</v>
      </c>
      <c r="C19" s="10">
        <v>2</v>
      </c>
      <c r="D19" s="11">
        <v>2</v>
      </c>
      <c r="E19" s="14">
        <v>2</v>
      </c>
      <c r="F19" s="13" t="s">
        <v>10</v>
      </c>
      <c r="G19" s="14" t="s">
        <v>10</v>
      </c>
      <c r="H19" s="13" t="s">
        <v>10</v>
      </c>
      <c r="I19" s="14" t="s">
        <v>10</v>
      </c>
    </row>
    <row r="20" spans="1:10" s="5" customFormat="1" ht="15" customHeight="1" x14ac:dyDescent="0.15">
      <c r="A20" s="20" t="s">
        <v>24</v>
      </c>
      <c r="B20" s="21"/>
      <c r="C20" s="21"/>
      <c r="D20" s="21"/>
      <c r="E20" s="21"/>
      <c r="F20" s="21"/>
      <c r="G20" s="21"/>
      <c r="H20" s="21"/>
      <c r="I20" s="21"/>
    </row>
    <row r="21" spans="1:10" ht="15" customHeight="1" x14ac:dyDescent="0.15">
      <c r="F21" s="5"/>
      <c r="G21" s="5"/>
      <c r="H21" s="5"/>
      <c r="I21" s="22" t="s">
        <v>25</v>
      </c>
      <c r="J21" s="5"/>
    </row>
  </sheetData>
  <mergeCells count="5">
    <mergeCell ref="A5:A6"/>
    <mergeCell ref="B5:C5"/>
    <mergeCell ref="D5:E5"/>
    <mergeCell ref="F5:G5"/>
    <mergeCell ref="H5:I5"/>
  </mergeCells>
  <phoneticPr fontId="2"/>
  <hyperlinks>
    <hyperlink ref="A1" location="目次!A1" display="目次へもどる" xr:uid="{2901A003-C378-4EB1-99A4-802B1C33030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75C5-0886-4DDC-8B5C-E2BEBF044C67}">
  <sheetPr codeName="Sheet19"/>
  <dimension ref="A1:K37"/>
  <sheetViews>
    <sheetView zoomScale="110" zoomScaleNormal="110" workbookViewId="0"/>
  </sheetViews>
  <sheetFormatPr defaultColWidth="8.88671875" defaultRowHeight="15" customHeight="1" x14ac:dyDescent="0.15"/>
  <cols>
    <col min="1" max="1" width="16.21875" style="240" customWidth="1"/>
    <col min="2" max="2" width="8.109375" style="240" customWidth="1"/>
    <col min="3" max="11" width="6.88671875" style="240" customWidth="1"/>
    <col min="12" max="16384" width="8.88671875" style="240"/>
  </cols>
  <sheetData>
    <row r="1" spans="1:11" s="226" customFormat="1" ht="15" customHeight="1" x14ac:dyDescent="0.2">
      <c r="A1" s="421" t="s">
        <v>796</v>
      </c>
    </row>
    <row r="2" spans="1:11" s="226" customFormat="1" ht="15" customHeight="1" x14ac:dyDescent="0.2"/>
    <row r="3" spans="1:11" s="226" customFormat="1" ht="15" customHeight="1" x14ac:dyDescent="0.2">
      <c r="A3" s="1" t="s">
        <v>287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226" customFormat="1" ht="15" customHeight="1" x14ac:dyDescent="0.2">
      <c r="A4" s="227" t="s">
        <v>288</v>
      </c>
      <c r="B4" s="227"/>
      <c r="C4" s="25"/>
      <c r="D4" s="25"/>
      <c r="E4" s="25"/>
      <c r="F4" s="25"/>
      <c r="G4" s="25"/>
      <c r="H4" s="25"/>
      <c r="I4" s="25"/>
      <c r="J4" s="25"/>
      <c r="K4" s="25"/>
    </row>
    <row r="5" spans="1:11" s="226" customFormat="1" ht="15" customHeight="1" x14ac:dyDescent="0.15">
      <c r="A5" s="53" t="s">
        <v>97</v>
      </c>
      <c r="B5" s="228"/>
      <c r="C5" s="25"/>
      <c r="D5" s="25"/>
      <c r="E5" s="25"/>
      <c r="F5" s="25"/>
      <c r="G5" s="25"/>
      <c r="H5" s="25"/>
      <c r="I5" s="25"/>
      <c r="J5" s="25"/>
      <c r="K5" s="5" t="s">
        <v>289</v>
      </c>
    </row>
    <row r="6" spans="1:11" s="226" customFormat="1" ht="15" customHeight="1" x14ac:dyDescent="0.2">
      <c r="A6" s="429" t="s">
        <v>290</v>
      </c>
      <c r="B6" s="439" t="s">
        <v>291</v>
      </c>
      <c r="C6" s="479" t="s">
        <v>292</v>
      </c>
      <c r="D6" s="430" t="s">
        <v>293</v>
      </c>
      <c r="E6" s="431"/>
      <c r="F6" s="431"/>
      <c r="G6" s="431"/>
      <c r="H6" s="435"/>
      <c r="I6" s="430" t="s">
        <v>294</v>
      </c>
      <c r="J6" s="431"/>
      <c r="K6" s="431"/>
    </row>
    <row r="7" spans="1:11" s="226" customFormat="1" ht="15" customHeight="1" x14ac:dyDescent="0.2">
      <c r="A7" s="443"/>
      <c r="B7" s="440"/>
      <c r="C7" s="436"/>
      <c r="D7" s="229" t="s">
        <v>35</v>
      </c>
      <c r="E7" s="229" t="s">
        <v>295</v>
      </c>
      <c r="F7" s="229" t="s">
        <v>296</v>
      </c>
      <c r="G7" s="229" t="s">
        <v>297</v>
      </c>
      <c r="H7" s="230" t="s">
        <v>298</v>
      </c>
      <c r="I7" s="231" t="s">
        <v>35</v>
      </c>
      <c r="J7" s="231" t="s">
        <v>36</v>
      </c>
      <c r="K7" s="232" t="s">
        <v>37</v>
      </c>
    </row>
    <row r="8" spans="1:11" s="226" customFormat="1" ht="15" customHeight="1" x14ac:dyDescent="0.2">
      <c r="A8" s="233" t="s">
        <v>3</v>
      </c>
      <c r="B8" s="234">
        <f t="shared" ref="B8:H8" si="0">B9+B10+B11+B12+B13+B14+B15</f>
        <v>15589</v>
      </c>
      <c r="C8" s="234">
        <f t="shared" si="0"/>
        <v>2153</v>
      </c>
      <c r="D8" s="234">
        <f t="shared" si="0"/>
        <v>8405</v>
      </c>
      <c r="E8" s="234">
        <f t="shared" si="0"/>
        <v>2153</v>
      </c>
      <c r="F8" s="234">
        <f t="shared" si="0"/>
        <v>2122</v>
      </c>
      <c r="G8" s="234">
        <f t="shared" si="0"/>
        <v>2073</v>
      </c>
      <c r="H8" s="234">
        <f t="shared" si="0"/>
        <v>2057</v>
      </c>
      <c r="I8" s="234">
        <f>J8+K8</f>
        <v>238</v>
      </c>
      <c r="J8" s="234">
        <f>J9+J10+J11+J12+J13+J14+J15</f>
        <v>158</v>
      </c>
      <c r="K8" s="234">
        <f>K9+K10+K11+K12+K13+K14+K15</f>
        <v>80</v>
      </c>
    </row>
    <row r="9" spans="1:11" s="226" customFormat="1" ht="15" customHeight="1" x14ac:dyDescent="0.2">
      <c r="A9" s="8" t="s">
        <v>299</v>
      </c>
      <c r="B9" s="39">
        <v>6739</v>
      </c>
      <c r="C9" s="39">
        <v>406</v>
      </c>
      <c r="D9" s="39">
        <v>1618</v>
      </c>
      <c r="E9" s="39">
        <v>406</v>
      </c>
      <c r="F9" s="39">
        <v>432</v>
      </c>
      <c r="G9" s="39">
        <v>401</v>
      </c>
      <c r="H9" s="39">
        <v>379</v>
      </c>
      <c r="I9" s="39">
        <f>SUM(J9:K9)</f>
        <v>63</v>
      </c>
      <c r="J9" s="39">
        <v>44</v>
      </c>
      <c r="K9" s="39">
        <v>19</v>
      </c>
    </row>
    <row r="10" spans="1:11" s="226" customFormat="1" ht="15" customHeight="1" x14ac:dyDescent="0.2">
      <c r="A10" s="8" t="s">
        <v>300</v>
      </c>
      <c r="B10" s="39">
        <v>2826</v>
      </c>
      <c r="C10" s="39">
        <v>464</v>
      </c>
      <c r="D10" s="39">
        <v>1811</v>
      </c>
      <c r="E10" s="39">
        <v>464</v>
      </c>
      <c r="F10" s="39">
        <v>471</v>
      </c>
      <c r="G10" s="39">
        <v>451</v>
      </c>
      <c r="H10" s="39">
        <v>425</v>
      </c>
      <c r="I10" s="39">
        <f t="shared" ref="I10:I15" si="1">SUM(J10:K10)</f>
        <v>40</v>
      </c>
      <c r="J10" s="39">
        <v>22</v>
      </c>
      <c r="K10" s="39">
        <v>18</v>
      </c>
    </row>
    <row r="11" spans="1:11" s="226" customFormat="1" ht="15" customHeight="1" x14ac:dyDescent="0.2">
      <c r="A11" s="8" t="s">
        <v>301</v>
      </c>
      <c r="B11" s="39">
        <v>2012</v>
      </c>
      <c r="C11" s="39">
        <v>377</v>
      </c>
      <c r="D11" s="39">
        <v>1399</v>
      </c>
      <c r="E11" s="39">
        <v>377</v>
      </c>
      <c r="F11" s="39">
        <v>340</v>
      </c>
      <c r="G11" s="39">
        <v>356</v>
      </c>
      <c r="H11" s="39">
        <v>326</v>
      </c>
      <c r="I11" s="39">
        <f t="shared" si="1"/>
        <v>40</v>
      </c>
      <c r="J11" s="39">
        <v>21</v>
      </c>
      <c r="K11" s="39">
        <v>19</v>
      </c>
    </row>
    <row r="12" spans="1:11" s="226" customFormat="1" ht="15" customHeight="1" x14ac:dyDescent="0.2">
      <c r="A12" s="8" t="s">
        <v>302</v>
      </c>
      <c r="B12" s="39">
        <v>1124</v>
      </c>
      <c r="C12" s="169">
        <v>311</v>
      </c>
      <c r="D12" s="39">
        <v>1249</v>
      </c>
      <c r="E12" s="169">
        <v>311</v>
      </c>
      <c r="F12" s="169">
        <v>304</v>
      </c>
      <c r="G12" s="169">
        <v>290</v>
      </c>
      <c r="H12" s="169">
        <v>344</v>
      </c>
      <c r="I12" s="39">
        <f t="shared" si="1"/>
        <v>32</v>
      </c>
      <c r="J12" s="169">
        <v>30</v>
      </c>
      <c r="K12" s="169">
        <v>2</v>
      </c>
    </row>
    <row r="13" spans="1:11" s="226" customFormat="1" ht="15" customHeight="1" x14ac:dyDescent="0.2">
      <c r="A13" s="8" t="s">
        <v>303</v>
      </c>
      <c r="B13" s="39">
        <v>1588</v>
      </c>
      <c r="C13" s="169">
        <v>300</v>
      </c>
      <c r="D13" s="39">
        <v>1183</v>
      </c>
      <c r="E13" s="169">
        <v>300</v>
      </c>
      <c r="F13" s="169">
        <v>275</v>
      </c>
      <c r="G13" s="169">
        <v>289</v>
      </c>
      <c r="H13" s="169">
        <v>319</v>
      </c>
      <c r="I13" s="39">
        <f t="shared" si="1"/>
        <v>32</v>
      </c>
      <c r="J13" s="169">
        <v>20</v>
      </c>
      <c r="K13" s="169">
        <v>12</v>
      </c>
    </row>
    <row r="14" spans="1:11" s="226" customFormat="1" ht="15" customHeight="1" x14ac:dyDescent="0.2">
      <c r="A14" s="8" t="s">
        <v>304</v>
      </c>
      <c r="B14" s="39">
        <v>276</v>
      </c>
      <c r="C14" s="169">
        <v>79</v>
      </c>
      <c r="D14" s="39">
        <v>353</v>
      </c>
      <c r="E14" s="169">
        <v>79</v>
      </c>
      <c r="F14" s="169">
        <v>99</v>
      </c>
      <c r="G14" s="169">
        <v>97</v>
      </c>
      <c r="H14" s="169">
        <v>78</v>
      </c>
      <c r="I14" s="235">
        <f t="shared" si="1"/>
        <v>17</v>
      </c>
      <c r="J14" s="203">
        <v>9</v>
      </c>
      <c r="K14" s="169">
        <v>8</v>
      </c>
    </row>
    <row r="15" spans="1:11" s="226" customFormat="1" ht="15" customHeight="1" x14ac:dyDescent="0.2">
      <c r="A15" s="8" t="s">
        <v>305</v>
      </c>
      <c r="B15" s="39">
        <v>1024</v>
      </c>
      <c r="C15" s="39">
        <v>216</v>
      </c>
      <c r="D15" s="39">
        <v>792</v>
      </c>
      <c r="E15" s="39">
        <v>216</v>
      </c>
      <c r="F15" s="39">
        <v>201</v>
      </c>
      <c r="G15" s="142">
        <v>189</v>
      </c>
      <c r="H15" s="142">
        <v>186</v>
      </c>
      <c r="I15" s="39">
        <f t="shared" si="1"/>
        <v>14</v>
      </c>
      <c r="J15" s="39">
        <v>12</v>
      </c>
      <c r="K15" s="39">
        <v>2</v>
      </c>
    </row>
    <row r="16" spans="1:11" s="226" customFormat="1" ht="15" customHeight="1" x14ac:dyDescent="0.2">
      <c r="A16" s="236" t="s">
        <v>306</v>
      </c>
      <c r="B16" s="237">
        <f>B9+B10+B11</f>
        <v>11577</v>
      </c>
      <c r="C16" s="237">
        <f t="shared" ref="C16:G16" si="2">C9+C10+C11</f>
        <v>1247</v>
      </c>
      <c r="D16" s="237">
        <f t="shared" si="2"/>
        <v>4828</v>
      </c>
      <c r="E16" s="237">
        <f t="shared" si="2"/>
        <v>1247</v>
      </c>
      <c r="F16" s="237">
        <f t="shared" si="2"/>
        <v>1243</v>
      </c>
      <c r="G16" s="237">
        <f t="shared" si="2"/>
        <v>1208</v>
      </c>
      <c r="H16" s="237">
        <f>H9+H10+H11</f>
        <v>1130</v>
      </c>
      <c r="I16" s="237">
        <f>I9+I10+I11</f>
        <v>143</v>
      </c>
      <c r="J16" s="237">
        <f>J9+J10+J11</f>
        <v>87</v>
      </c>
      <c r="K16" s="237">
        <f>K9+K10+K11</f>
        <v>56</v>
      </c>
    </row>
    <row r="17" spans="1:11" s="226" customFormat="1" ht="15" customHeight="1" x14ac:dyDescent="0.2">
      <c r="A17" s="51" t="s">
        <v>307</v>
      </c>
      <c r="B17" s="51"/>
      <c r="C17" s="132"/>
      <c r="D17" s="132"/>
      <c r="E17" s="132"/>
      <c r="F17" s="132"/>
      <c r="G17" s="132"/>
      <c r="H17" s="132"/>
      <c r="I17" s="132"/>
      <c r="J17" s="51"/>
      <c r="K17" s="132"/>
    </row>
    <row r="18" spans="1:11" s="226" customFormat="1" ht="15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s="226" customFormat="1" ht="15" customHeight="1" x14ac:dyDescent="0.2">
      <c r="A19" s="424" t="s">
        <v>21</v>
      </c>
      <c r="B19" s="429"/>
      <c r="C19" s="437" t="s">
        <v>291</v>
      </c>
      <c r="D19" s="479" t="s">
        <v>292</v>
      </c>
      <c r="E19" s="430" t="s">
        <v>293</v>
      </c>
      <c r="F19" s="431"/>
      <c r="G19" s="431"/>
      <c r="H19" s="431"/>
      <c r="I19" s="25"/>
      <c r="J19" s="25"/>
      <c r="K19" s="25"/>
    </row>
    <row r="20" spans="1:11" s="226" customFormat="1" ht="15" customHeight="1" x14ac:dyDescent="0.2">
      <c r="A20" s="442"/>
      <c r="B20" s="443"/>
      <c r="C20" s="438"/>
      <c r="D20" s="436"/>
      <c r="E20" s="229" t="s">
        <v>35</v>
      </c>
      <c r="F20" s="229" t="s">
        <v>295</v>
      </c>
      <c r="G20" s="229" t="s">
        <v>296</v>
      </c>
      <c r="H20" s="232" t="s">
        <v>297</v>
      </c>
      <c r="I20" s="25"/>
      <c r="J20" s="25"/>
      <c r="K20" s="25"/>
    </row>
    <row r="21" spans="1:11" ht="15" customHeight="1" x14ac:dyDescent="0.15">
      <c r="A21" s="509" t="s">
        <v>308</v>
      </c>
      <c r="B21" s="510"/>
      <c r="C21" s="238"/>
      <c r="D21" s="238"/>
      <c r="E21" s="142"/>
      <c r="F21" s="238"/>
      <c r="G21" s="238"/>
      <c r="H21" s="238"/>
      <c r="I21" s="239"/>
      <c r="J21" s="239"/>
      <c r="K21" s="239" t="s">
        <v>309</v>
      </c>
    </row>
    <row r="22" spans="1:11" s="226" customFormat="1" ht="15" customHeight="1" x14ac:dyDescent="0.2">
      <c r="A22" s="511" t="s">
        <v>310</v>
      </c>
      <c r="B22" s="512"/>
      <c r="C22" s="238">
        <v>10</v>
      </c>
      <c r="D22" s="238">
        <v>8</v>
      </c>
      <c r="E22" s="142">
        <v>14</v>
      </c>
      <c r="F22" s="238">
        <v>8</v>
      </c>
      <c r="G22" s="238">
        <v>6</v>
      </c>
      <c r="H22" s="241" t="s">
        <v>311</v>
      </c>
      <c r="I22" s="242"/>
      <c r="J22" s="242"/>
      <c r="K22" s="243">
        <v>0</v>
      </c>
    </row>
    <row r="23" spans="1:11" ht="15" customHeight="1" x14ac:dyDescent="0.15">
      <c r="A23" s="244" t="s">
        <v>312</v>
      </c>
      <c r="B23" s="245"/>
      <c r="C23" s="238"/>
      <c r="D23" s="238"/>
      <c r="E23" s="142"/>
      <c r="F23" s="238"/>
      <c r="G23" s="238"/>
      <c r="H23" s="238"/>
      <c r="I23" s="246"/>
      <c r="J23" s="242"/>
      <c r="K23" s="243" t="s">
        <v>313</v>
      </c>
    </row>
    <row r="24" spans="1:11" ht="15" customHeight="1" x14ac:dyDescent="0.15">
      <c r="A24" s="511" t="s">
        <v>314</v>
      </c>
      <c r="B24" s="512"/>
      <c r="C24" s="238">
        <v>65</v>
      </c>
      <c r="D24" s="142">
        <v>18</v>
      </c>
      <c r="E24" s="142">
        <v>31</v>
      </c>
      <c r="F24" s="238">
        <v>18</v>
      </c>
      <c r="G24" s="238">
        <v>13</v>
      </c>
      <c r="H24" s="241" t="s">
        <v>311</v>
      </c>
      <c r="I24" s="242"/>
      <c r="J24" s="242"/>
      <c r="K24" s="243">
        <v>14</v>
      </c>
    </row>
    <row r="25" spans="1:11" s="226" customFormat="1" ht="15" customHeight="1" x14ac:dyDescent="0.2">
      <c r="A25" s="511" t="s">
        <v>315</v>
      </c>
      <c r="B25" s="512"/>
      <c r="C25" s="238">
        <v>8</v>
      </c>
      <c r="D25" s="142">
        <v>1</v>
      </c>
      <c r="E25" s="142">
        <v>11</v>
      </c>
      <c r="F25" s="238">
        <v>1</v>
      </c>
      <c r="G25" s="238">
        <v>10</v>
      </c>
      <c r="H25" s="241" t="s">
        <v>311</v>
      </c>
      <c r="I25" s="242"/>
      <c r="J25" s="242"/>
      <c r="K25" s="243"/>
    </row>
    <row r="26" spans="1:11" ht="15" customHeight="1" x14ac:dyDescent="0.15">
      <c r="A26" s="509" t="s">
        <v>316</v>
      </c>
      <c r="B26" s="510"/>
      <c r="C26" s="238"/>
      <c r="D26" s="238"/>
      <c r="E26" s="142"/>
      <c r="F26" s="238"/>
      <c r="G26" s="238"/>
      <c r="H26" s="238"/>
      <c r="I26" s="242"/>
      <c r="J26" s="242"/>
      <c r="K26" s="247"/>
    </row>
    <row r="27" spans="1:11" ht="15" customHeight="1" x14ac:dyDescent="0.15">
      <c r="A27" s="511" t="s">
        <v>314</v>
      </c>
      <c r="B27" s="512"/>
      <c r="C27" s="241">
        <v>0</v>
      </c>
      <c r="D27" s="241">
        <v>0</v>
      </c>
      <c r="E27" s="142">
        <v>0</v>
      </c>
      <c r="F27" s="241">
        <v>0</v>
      </c>
      <c r="G27" s="241">
        <v>0</v>
      </c>
      <c r="H27" s="241">
        <v>0</v>
      </c>
      <c r="I27" s="239"/>
      <c r="J27" s="239"/>
      <c r="K27" s="247"/>
    </row>
    <row r="28" spans="1:11" s="226" customFormat="1" ht="15" customHeight="1" x14ac:dyDescent="0.2">
      <c r="A28" s="509" t="s">
        <v>317</v>
      </c>
      <c r="B28" s="510"/>
      <c r="C28" s="238"/>
      <c r="D28" s="238"/>
      <c r="E28" s="142"/>
      <c r="F28" s="238"/>
      <c r="G28" s="238"/>
      <c r="H28" s="238"/>
      <c r="I28" s="242"/>
      <c r="J28" s="242"/>
      <c r="K28" s="25"/>
    </row>
    <row r="29" spans="1:11" s="226" customFormat="1" ht="15" customHeight="1" x14ac:dyDescent="0.2">
      <c r="A29" s="511" t="s">
        <v>318</v>
      </c>
      <c r="B29" s="512"/>
      <c r="C29" s="238">
        <v>11</v>
      </c>
      <c r="D29" s="238">
        <v>7</v>
      </c>
      <c r="E29" s="142">
        <v>15</v>
      </c>
      <c r="F29" s="238">
        <v>7</v>
      </c>
      <c r="G29" s="238">
        <v>8</v>
      </c>
      <c r="H29" s="241" t="s">
        <v>311</v>
      </c>
      <c r="I29" s="242"/>
      <c r="J29" s="242"/>
      <c r="K29" s="25"/>
    </row>
    <row r="30" spans="1:11" ht="15" customHeight="1" x14ac:dyDescent="0.15">
      <c r="A30" s="509" t="s">
        <v>319</v>
      </c>
      <c r="B30" s="510"/>
      <c r="C30" s="238"/>
      <c r="D30" s="238"/>
      <c r="E30" s="142"/>
      <c r="F30" s="238"/>
      <c r="G30" s="238"/>
      <c r="H30" s="238"/>
      <c r="I30" s="239"/>
      <c r="J30" s="239"/>
      <c r="K30" s="239"/>
    </row>
    <row r="31" spans="1:11" ht="15" customHeight="1" x14ac:dyDescent="0.15">
      <c r="A31" s="511" t="s">
        <v>318</v>
      </c>
      <c r="B31" s="512"/>
      <c r="C31" s="238">
        <v>0</v>
      </c>
      <c r="D31" s="238">
        <v>0</v>
      </c>
      <c r="E31" s="142">
        <v>3</v>
      </c>
      <c r="F31" s="238">
        <v>0</v>
      </c>
      <c r="G31" s="238">
        <v>0</v>
      </c>
      <c r="H31" s="238">
        <v>3</v>
      </c>
      <c r="I31" s="242"/>
      <c r="J31" s="242"/>
      <c r="K31" s="239"/>
    </row>
    <row r="32" spans="1:11" s="226" customFormat="1" ht="15" customHeight="1" x14ac:dyDescent="0.2">
      <c r="A32" s="509" t="s">
        <v>320</v>
      </c>
      <c r="B32" s="510"/>
      <c r="C32" s="238"/>
      <c r="D32" s="238"/>
      <c r="E32" s="142"/>
      <c r="F32" s="238"/>
      <c r="G32" s="238"/>
      <c r="H32" s="238"/>
      <c r="I32" s="242"/>
      <c r="J32" s="242"/>
      <c r="K32" s="242"/>
    </row>
    <row r="33" spans="1:11" s="226" customFormat="1" ht="15" customHeight="1" x14ac:dyDescent="0.15">
      <c r="A33" s="511" t="s">
        <v>321</v>
      </c>
      <c r="B33" s="512"/>
      <c r="C33" s="238">
        <v>22</v>
      </c>
      <c r="D33" s="238">
        <v>5</v>
      </c>
      <c r="E33" s="142">
        <v>10</v>
      </c>
      <c r="F33" s="238">
        <v>5</v>
      </c>
      <c r="G33" s="238">
        <v>5</v>
      </c>
      <c r="H33" s="241" t="s">
        <v>311</v>
      </c>
      <c r="I33" s="239"/>
      <c r="J33" s="239"/>
      <c r="K33" s="243"/>
    </row>
    <row r="34" spans="1:11" ht="15" customHeight="1" x14ac:dyDescent="0.15">
      <c r="A34" s="509" t="s">
        <v>322</v>
      </c>
      <c r="B34" s="510"/>
      <c r="C34" s="238"/>
      <c r="D34" s="238"/>
      <c r="E34" s="142"/>
      <c r="F34" s="238"/>
      <c r="G34" s="238"/>
      <c r="H34" s="238"/>
      <c r="I34" s="242"/>
      <c r="J34" s="242"/>
      <c r="K34" s="242"/>
    </row>
    <row r="35" spans="1:11" ht="15" customHeight="1" x14ac:dyDescent="0.15">
      <c r="A35" s="511" t="s">
        <v>323</v>
      </c>
      <c r="B35" s="512"/>
      <c r="C35" s="238">
        <v>13</v>
      </c>
      <c r="D35" s="238">
        <v>6</v>
      </c>
      <c r="E35" s="142">
        <v>14</v>
      </c>
      <c r="F35" s="238">
        <v>6</v>
      </c>
      <c r="G35" s="238">
        <v>8</v>
      </c>
      <c r="H35" s="241" t="s">
        <v>311</v>
      </c>
      <c r="I35" s="239"/>
      <c r="J35" s="239"/>
      <c r="K35" s="243"/>
    </row>
    <row r="36" spans="1:11" ht="15" customHeight="1" x14ac:dyDescent="0.15">
      <c r="A36" s="248" t="s">
        <v>306</v>
      </c>
      <c r="B36" s="249"/>
      <c r="C36" s="250">
        <f>C22+C24+C25+C29+C31</f>
        <v>94</v>
      </c>
      <c r="D36" s="250">
        <f>D22+D24+D25+D29+D31</f>
        <v>34</v>
      </c>
      <c r="E36" s="250">
        <f>E22+E24+E25+E29+E31</f>
        <v>74</v>
      </c>
      <c r="F36" s="250">
        <f>F22+F24+F25+F29+F31</f>
        <v>34</v>
      </c>
      <c r="G36" s="250">
        <f>G22+G24+G25+G29+G31</f>
        <v>37</v>
      </c>
      <c r="H36" s="250">
        <f>H31</f>
        <v>3</v>
      </c>
      <c r="I36" s="239"/>
      <c r="J36" s="239"/>
      <c r="K36" s="243"/>
    </row>
    <row r="37" spans="1:11" s="226" customFormat="1" ht="15" customHeight="1" x14ac:dyDescent="0.2">
      <c r="A37" s="51" t="s">
        <v>324</v>
      </c>
      <c r="B37" s="51"/>
      <c r="C37" s="51"/>
      <c r="D37" s="51"/>
      <c r="E37" s="51"/>
      <c r="F37" s="51"/>
      <c r="G37" s="51"/>
      <c r="H37" s="21"/>
      <c r="I37" s="25"/>
      <c r="J37" s="25"/>
      <c r="K37" s="22" t="s">
        <v>325</v>
      </c>
    </row>
  </sheetData>
  <mergeCells count="23">
    <mergeCell ref="I6:K6"/>
    <mergeCell ref="A19:B20"/>
    <mergeCell ref="C19:C20"/>
    <mergeCell ref="D19:D20"/>
    <mergeCell ref="E19:H19"/>
    <mergeCell ref="A27:B27"/>
    <mergeCell ref="A6:A7"/>
    <mergeCell ref="B6:B7"/>
    <mergeCell ref="C6:C7"/>
    <mergeCell ref="D6:H6"/>
    <mergeCell ref="A21:B21"/>
    <mergeCell ref="A22:B22"/>
    <mergeCell ref="A24:B24"/>
    <mergeCell ref="A25:B25"/>
    <mergeCell ref="A26:B26"/>
    <mergeCell ref="A34:B34"/>
    <mergeCell ref="A35:B35"/>
    <mergeCell ref="A28:B28"/>
    <mergeCell ref="A29:B29"/>
    <mergeCell ref="A30:B30"/>
    <mergeCell ref="A31:B31"/>
    <mergeCell ref="A32:B32"/>
    <mergeCell ref="A33:B33"/>
  </mergeCells>
  <phoneticPr fontId="2"/>
  <hyperlinks>
    <hyperlink ref="A1" location="目次!A1" display="目次へもどる" xr:uid="{DD3CFFCD-58DA-412B-9DDF-B055A3CD24F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I8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762F-7358-4642-B543-FB667146E2A1}">
  <sheetPr codeName="Sheet20"/>
  <dimension ref="A1:K13"/>
  <sheetViews>
    <sheetView zoomScale="110" zoomScaleNormal="110" workbookViewId="0"/>
  </sheetViews>
  <sheetFormatPr defaultColWidth="8.77734375" defaultRowHeight="15" customHeight="1" x14ac:dyDescent="0.15"/>
  <cols>
    <col min="1" max="1" width="22.44140625" style="247" customWidth="1"/>
    <col min="2" max="11" width="6.33203125" style="247" customWidth="1"/>
    <col min="12" max="16384" width="8.77734375" style="247"/>
  </cols>
  <sheetData>
    <row r="1" spans="1:11" s="25" customFormat="1" ht="15" customHeight="1" x14ac:dyDescent="0.2">
      <c r="A1" s="418" t="s">
        <v>796</v>
      </c>
    </row>
    <row r="2" spans="1:11" s="25" customFormat="1" ht="15" customHeight="1" x14ac:dyDescent="0.2"/>
    <row r="3" spans="1:11" ht="15" customHeight="1" x14ac:dyDescent="0.15">
      <c r="A3" s="25" t="s">
        <v>326</v>
      </c>
    </row>
    <row r="4" spans="1:11" ht="15" customHeight="1" x14ac:dyDescent="0.15">
      <c r="A4" s="73" t="s">
        <v>327</v>
      </c>
      <c r="B4" s="25"/>
      <c r="C4" s="25"/>
      <c r="D4" s="25"/>
      <c r="E4" s="25"/>
      <c r="F4" s="25"/>
      <c r="G4" s="25"/>
      <c r="H4" s="25"/>
      <c r="I4" s="25"/>
      <c r="J4" s="25"/>
      <c r="K4" s="5" t="s">
        <v>328</v>
      </c>
    </row>
    <row r="5" spans="1:11" ht="15" customHeight="1" x14ac:dyDescent="0.15">
      <c r="A5" s="429" t="s">
        <v>290</v>
      </c>
      <c r="B5" s="519" t="s">
        <v>291</v>
      </c>
      <c r="C5" s="513" t="s">
        <v>292</v>
      </c>
      <c r="D5" s="513" t="s">
        <v>293</v>
      </c>
      <c r="E5" s="513"/>
      <c r="F5" s="513"/>
      <c r="G5" s="513"/>
      <c r="H5" s="513"/>
      <c r="I5" s="513" t="s">
        <v>294</v>
      </c>
      <c r="J5" s="513"/>
      <c r="K5" s="514"/>
    </row>
    <row r="6" spans="1:11" ht="15" customHeight="1" x14ac:dyDescent="0.15">
      <c r="A6" s="443"/>
      <c r="B6" s="519"/>
      <c r="C6" s="513"/>
      <c r="D6" s="251" t="s">
        <v>35</v>
      </c>
      <c r="E6" s="251" t="s">
        <v>295</v>
      </c>
      <c r="F6" s="251" t="s">
        <v>296</v>
      </c>
      <c r="G6" s="251" t="s">
        <v>297</v>
      </c>
      <c r="H6" s="251" t="s">
        <v>298</v>
      </c>
      <c r="I6" s="251" t="s">
        <v>35</v>
      </c>
      <c r="J6" s="251" t="s">
        <v>36</v>
      </c>
      <c r="K6" s="252" t="s">
        <v>37</v>
      </c>
    </row>
    <row r="7" spans="1:11" ht="15" customHeight="1" x14ac:dyDescent="0.15">
      <c r="A7" s="253" t="s">
        <v>329</v>
      </c>
      <c r="B7" s="254">
        <v>927</v>
      </c>
      <c r="C7" s="255">
        <v>428</v>
      </c>
      <c r="D7" s="141">
        <f>SUM(E7:H7)</f>
        <v>1665</v>
      </c>
      <c r="E7" s="141">
        <v>407</v>
      </c>
      <c r="F7" s="141">
        <v>401</v>
      </c>
      <c r="G7" s="141">
        <v>421</v>
      </c>
      <c r="H7" s="141">
        <v>436</v>
      </c>
      <c r="I7" s="141">
        <f>SUM(J7:K7)</f>
        <v>158</v>
      </c>
      <c r="J7" s="141">
        <v>62</v>
      </c>
      <c r="K7" s="141">
        <v>96</v>
      </c>
    </row>
    <row r="8" spans="1:11" ht="15" customHeight="1" x14ac:dyDescent="0.15">
      <c r="A8" s="51" t="s">
        <v>330</v>
      </c>
      <c r="B8" s="51"/>
      <c r="C8" s="51"/>
      <c r="D8" s="20"/>
      <c r="E8" s="51"/>
      <c r="F8" s="51"/>
      <c r="G8" s="51"/>
      <c r="H8" s="51"/>
      <c r="I8" s="51"/>
      <c r="J8" s="51"/>
      <c r="K8" s="21"/>
    </row>
    <row r="9" spans="1:11" ht="15" customHeight="1" x14ac:dyDescent="0.15">
      <c r="A9" s="25"/>
      <c r="B9" s="25"/>
      <c r="C9" s="25"/>
      <c r="D9" s="227"/>
      <c r="E9" s="25"/>
      <c r="F9" s="25"/>
      <c r="G9" s="25"/>
      <c r="H9" s="25"/>
      <c r="I9" s="25"/>
      <c r="J9" s="25"/>
      <c r="K9" s="22"/>
    </row>
    <row r="10" spans="1:11" ht="15" customHeight="1" x14ac:dyDescent="0.15">
      <c r="A10" s="429" t="s">
        <v>331</v>
      </c>
      <c r="B10" s="515" t="s">
        <v>291</v>
      </c>
      <c r="C10" s="448" t="s">
        <v>292</v>
      </c>
      <c r="D10" s="516" t="s">
        <v>293</v>
      </c>
      <c r="E10" s="517"/>
      <c r="F10" s="517"/>
      <c r="G10" s="518"/>
      <c r="H10" s="22"/>
    </row>
    <row r="11" spans="1:11" ht="15" customHeight="1" x14ac:dyDescent="0.15">
      <c r="A11" s="443"/>
      <c r="B11" s="515"/>
      <c r="C11" s="448"/>
      <c r="D11" s="256" t="s">
        <v>35</v>
      </c>
      <c r="E11" s="256" t="s">
        <v>295</v>
      </c>
      <c r="F11" s="257" t="s">
        <v>296</v>
      </c>
      <c r="G11" s="257" t="s">
        <v>297</v>
      </c>
      <c r="H11" s="22"/>
    </row>
    <row r="12" spans="1:11" ht="15" customHeight="1" x14ac:dyDescent="0.15">
      <c r="A12" s="258" t="s">
        <v>332</v>
      </c>
      <c r="B12" s="259">
        <v>42</v>
      </c>
      <c r="C12" s="260">
        <v>38</v>
      </c>
      <c r="D12" s="260">
        <f>SUM(E12:G12)</f>
        <v>108</v>
      </c>
      <c r="E12" s="260">
        <v>38</v>
      </c>
      <c r="F12" s="260">
        <v>51</v>
      </c>
      <c r="G12" s="260">
        <v>19</v>
      </c>
      <c r="H12" s="22"/>
    </row>
    <row r="13" spans="1:11" s="25" customFormat="1" ht="15" customHeight="1" x14ac:dyDescent="0.2">
      <c r="J13" s="23"/>
      <c r="K13" s="22" t="s">
        <v>333</v>
      </c>
    </row>
  </sheetData>
  <mergeCells count="9">
    <mergeCell ref="I5:K5"/>
    <mergeCell ref="A10:A11"/>
    <mergeCell ref="B10:B11"/>
    <mergeCell ref="C10:C11"/>
    <mergeCell ref="D10:G10"/>
    <mergeCell ref="A5:A6"/>
    <mergeCell ref="B5:B6"/>
    <mergeCell ref="C5:C6"/>
    <mergeCell ref="D5:H5"/>
  </mergeCells>
  <phoneticPr fontId="2"/>
  <hyperlinks>
    <hyperlink ref="A1" location="目次!A1" display="目次へもどる" xr:uid="{DB2A3C5F-C9EA-410A-A73D-8440485DE08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54C3-A8F1-4D17-AA12-65A154AF59F1}">
  <sheetPr codeName="Sheet21"/>
  <dimension ref="A1:F29"/>
  <sheetViews>
    <sheetView zoomScale="110" zoomScaleNormal="110" workbookViewId="0"/>
  </sheetViews>
  <sheetFormatPr defaultColWidth="8.77734375" defaultRowHeight="15" customHeight="1" x14ac:dyDescent="0.2"/>
  <cols>
    <col min="1" max="1" width="18.77734375" style="262" customWidth="1"/>
    <col min="2" max="2" width="24" style="262" customWidth="1"/>
    <col min="3" max="3" width="8.109375" style="262" customWidth="1"/>
    <col min="4" max="5" width="8.77734375" style="262" customWidth="1"/>
    <col min="6" max="6" width="19.33203125" style="310" customWidth="1"/>
    <col min="7" max="16384" width="8.77734375" style="262"/>
  </cols>
  <sheetData>
    <row r="1" spans="1:6" ht="15" customHeight="1" x14ac:dyDescent="0.2">
      <c r="A1" s="421" t="s">
        <v>796</v>
      </c>
      <c r="F1" s="262"/>
    </row>
    <row r="2" spans="1:6" ht="15" customHeight="1" x14ac:dyDescent="0.2">
      <c r="F2" s="262"/>
    </row>
    <row r="3" spans="1:6" ht="15" customHeight="1" x14ac:dyDescent="0.2">
      <c r="A3" s="1" t="s">
        <v>334</v>
      </c>
      <c r="B3" s="25"/>
      <c r="C3" s="261"/>
      <c r="D3" s="25"/>
      <c r="E3" s="25"/>
      <c r="F3" s="227"/>
    </row>
    <row r="4" spans="1:6" s="226" customFormat="1" ht="15" customHeight="1" x14ac:dyDescent="0.15">
      <c r="A4" s="263" t="s">
        <v>335</v>
      </c>
      <c r="B4" s="46"/>
      <c r="C4" s="25"/>
      <c r="D4" s="264"/>
      <c r="E4" s="25"/>
      <c r="F4" s="5" t="s">
        <v>336</v>
      </c>
    </row>
    <row r="5" spans="1:6" s="226" customFormat="1" ht="30" customHeight="1" x14ac:dyDescent="0.2">
      <c r="A5" s="265" t="s">
        <v>337</v>
      </c>
      <c r="B5" s="229" t="s">
        <v>338</v>
      </c>
      <c r="C5" s="266" t="s">
        <v>339</v>
      </c>
      <c r="D5" s="229" t="s">
        <v>340</v>
      </c>
      <c r="E5" s="267" t="s">
        <v>341</v>
      </c>
      <c r="F5" s="27" t="s">
        <v>342</v>
      </c>
    </row>
    <row r="6" spans="1:6" s="274" customFormat="1" ht="15" customHeight="1" x14ac:dyDescent="0.2">
      <c r="A6" s="268" t="s">
        <v>343</v>
      </c>
      <c r="B6" s="269" t="s">
        <v>344</v>
      </c>
      <c r="C6" s="270" t="s">
        <v>345</v>
      </c>
      <c r="D6" s="271">
        <v>2885.43</v>
      </c>
      <c r="E6" s="272">
        <v>1918.75</v>
      </c>
      <c r="F6" s="273" t="s">
        <v>346</v>
      </c>
    </row>
    <row r="7" spans="1:6" s="274" customFormat="1" ht="15" customHeight="1" x14ac:dyDescent="0.2">
      <c r="A7" s="275" t="s">
        <v>347</v>
      </c>
      <c r="B7" s="276" t="s">
        <v>348</v>
      </c>
      <c r="C7" s="277" t="s">
        <v>349</v>
      </c>
      <c r="D7" s="278">
        <v>4448.09</v>
      </c>
      <c r="E7" s="279">
        <v>1514.45</v>
      </c>
      <c r="F7" s="280" t="s">
        <v>350</v>
      </c>
    </row>
    <row r="8" spans="1:6" s="274" customFormat="1" ht="15" customHeight="1" x14ac:dyDescent="0.2">
      <c r="A8" s="281"/>
      <c r="B8" s="282" t="s">
        <v>351</v>
      </c>
      <c r="C8" s="283"/>
      <c r="D8" s="284"/>
      <c r="E8" s="285"/>
      <c r="F8" s="286" t="s">
        <v>352</v>
      </c>
    </row>
    <row r="9" spans="1:6" s="274" customFormat="1" ht="15" customHeight="1" x14ac:dyDescent="0.2">
      <c r="A9" s="287" t="s">
        <v>353</v>
      </c>
      <c r="B9" s="288" t="s">
        <v>354</v>
      </c>
      <c r="C9" s="277" t="s">
        <v>355</v>
      </c>
      <c r="D9" s="278">
        <v>9917.17</v>
      </c>
      <c r="E9" s="279">
        <v>2095.7199999999998</v>
      </c>
      <c r="F9" s="280" t="s">
        <v>356</v>
      </c>
    </row>
    <row r="10" spans="1:6" s="274" customFormat="1" ht="15" customHeight="1" x14ac:dyDescent="0.2">
      <c r="A10" s="287"/>
      <c r="B10" s="288" t="s">
        <v>351</v>
      </c>
      <c r="C10" s="289"/>
      <c r="D10" s="289"/>
      <c r="E10" s="289"/>
      <c r="F10" s="280" t="s">
        <v>357</v>
      </c>
    </row>
    <row r="11" spans="1:6" s="274" customFormat="1" ht="15" customHeight="1" x14ac:dyDescent="0.2">
      <c r="A11" s="290" t="s">
        <v>358</v>
      </c>
      <c r="B11" s="291" t="s">
        <v>359</v>
      </c>
      <c r="C11" s="292" t="s">
        <v>360</v>
      </c>
      <c r="D11" s="293">
        <v>1254.8399999999999</v>
      </c>
      <c r="E11" s="293">
        <v>714.71</v>
      </c>
      <c r="F11" s="294"/>
    </row>
    <row r="12" spans="1:6" s="274" customFormat="1" ht="15" customHeight="1" x14ac:dyDescent="0.2">
      <c r="A12" s="290" t="s">
        <v>361</v>
      </c>
      <c r="B12" s="291" t="s">
        <v>362</v>
      </c>
      <c r="C12" s="292" t="s">
        <v>363</v>
      </c>
      <c r="D12" s="293">
        <v>3554.56</v>
      </c>
      <c r="E12" s="293">
        <v>1758.28</v>
      </c>
      <c r="F12" s="294" t="s">
        <v>364</v>
      </c>
    </row>
    <row r="13" spans="1:6" s="274" customFormat="1" ht="15" customHeight="1" x14ac:dyDescent="0.2">
      <c r="A13" s="290" t="s">
        <v>365</v>
      </c>
      <c r="B13" s="291" t="s">
        <v>366</v>
      </c>
      <c r="C13" s="292" t="s">
        <v>367</v>
      </c>
      <c r="D13" s="293">
        <v>4475.66</v>
      </c>
      <c r="E13" s="293">
        <v>1989.69</v>
      </c>
      <c r="F13" s="294" t="s">
        <v>368</v>
      </c>
    </row>
    <row r="14" spans="1:6" s="274" customFormat="1" ht="15" customHeight="1" x14ac:dyDescent="0.2">
      <c r="A14" s="290" t="s">
        <v>369</v>
      </c>
      <c r="B14" s="291" t="s">
        <v>370</v>
      </c>
      <c r="C14" s="292" t="s">
        <v>371</v>
      </c>
      <c r="D14" s="293">
        <v>2603.58</v>
      </c>
      <c r="E14" s="293">
        <v>1976.21</v>
      </c>
      <c r="F14" s="294" t="s">
        <v>372</v>
      </c>
    </row>
    <row r="15" spans="1:6" s="274" customFormat="1" ht="15" customHeight="1" x14ac:dyDescent="0.2">
      <c r="A15" s="290" t="s">
        <v>373</v>
      </c>
      <c r="B15" s="291" t="s">
        <v>374</v>
      </c>
      <c r="C15" s="292" t="s">
        <v>375</v>
      </c>
      <c r="D15" s="293">
        <v>882.42</v>
      </c>
      <c r="E15" s="293">
        <v>439.97</v>
      </c>
      <c r="F15" s="294"/>
    </row>
    <row r="16" spans="1:6" s="274" customFormat="1" ht="15" customHeight="1" x14ac:dyDescent="0.2">
      <c r="A16" s="290" t="s">
        <v>376</v>
      </c>
      <c r="B16" s="291" t="s">
        <v>377</v>
      </c>
      <c r="C16" s="292" t="s">
        <v>378</v>
      </c>
      <c r="D16" s="293">
        <v>3467.55</v>
      </c>
      <c r="E16" s="293">
        <v>1992.09</v>
      </c>
      <c r="F16" s="294" t="s">
        <v>379</v>
      </c>
    </row>
    <row r="17" spans="1:6" s="274" customFormat="1" ht="15" customHeight="1" x14ac:dyDescent="0.2">
      <c r="A17" s="290" t="s">
        <v>380</v>
      </c>
      <c r="B17" s="291" t="s">
        <v>381</v>
      </c>
      <c r="C17" s="292" t="s">
        <v>382</v>
      </c>
      <c r="D17" s="293">
        <v>1651.05</v>
      </c>
      <c r="E17" s="293">
        <v>2484.02</v>
      </c>
      <c r="F17" s="294" t="s">
        <v>383</v>
      </c>
    </row>
    <row r="18" spans="1:6" s="274" customFormat="1" ht="15" customHeight="1" x14ac:dyDescent="0.2">
      <c r="A18" s="290" t="s">
        <v>384</v>
      </c>
      <c r="B18" s="291" t="s">
        <v>385</v>
      </c>
      <c r="C18" s="292" t="s">
        <v>386</v>
      </c>
      <c r="D18" s="295" t="s">
        <v>387</v>
      </c>
      <c r="E18" s="293">
        <v>452.41</v>
      </c>
      <c r="F18" s="294" t="s">
        <v>388</v>
      </c>
    </row>
    <row r="19" spans="1:6" s="274" customFormat="1" ht="15" customHeight="1" x14ac:dyDescent="0.2">
      <c r="A19" s="287" t="s">
        <v>389</v>
      </c>
      <c r="B19" s="288" t="s">
        <v>390</v>
      </c>
      <c r="C19" s="277" t="s">
        <v>391</v>
      </c>
      <c r="D19" s="296" t="s">
        <v>387</v>
      </c>
      <c r="E19" s="279">
        <v>1887.1</v>
      </c>
      <c r="F19" s="280" t="s">
        <v>392</v>
      </c>
    </row>
    <row r="20" spans="1:6" s="274" customFormat="1" ht="15" customHeight="1" x14ac:dyDescent="0.2">
      <c r="A20" s="281"/>
      <c r="B20" s="282"/>
      <c r="C20" s="297"/>
      <c r="D20" s="298"/>
      <c r="E20" s="299"/>
      <c r="F20" s="286" t="s">
        <v>393</v>
      </c>
    </row>
    <row r="21" spans="1:6" s="274" customFormat="1" ht="15" customHeight="1" x14ac:dyDescent="0.2">
      <c r="A21" s="290" t="s">
        <v>394</v>
      </c>
      <c r="B21" s="291" t="s">
        <v>395</v>
      </c>
      <c r="C21" s="292" t="s">
        <v>396</v>
      </c>
      <c r="D21" s="293">
        <v>769.33</v>
      </c>
      <c r="E21" s="293">
        <v>611.92999999999995</v>
      </c>
      <c r="F21" s="294" t="s">
        <v>397</v>
      </c>
    </row>
    <row r="22" spans="1:6" s="274" customFormat="1" ht="15" customHeight="1" x14ac:dyDescent="0.2">
      <c r="A22" s="290" t="s">
        <v>398</v>
      </c>
      <c r="B22" s="291" t="s">
        <v>399</v>
      </c>
      <c r="C22" s="292" t="s">
        <v>400</v>
      </c>
      <c r="D22" s="293">
        <v>525.82000000000005</v>
      </c>
      <c r="E22" s="293">
        <v>501.51</v>
      </c>
      <c r="F22" s="294"/>
    </row>
    <row r="23" spans="1:6" s="226" customFormat="1" ht="15" customHeight="1" x14ac:dyDescent="0.2">
      <c r="A23" s="300" t="s">
        <v>401</v>
      </c>
      <c r="B23" s="301" t="s">
        <v>402</v>
      </c>
      <c r="C23" s="292" t="s">
        <v>403</v>
      </c>
      <c r="D23" s="293">
        <v>10567.38</v>
      </c>
      <c r="E23" s="293">
        <v>3235.0259999999998</v>
      </c>
      <c r="F23" s="302"/>
    </row>
    <row r="24" spans="1:6" s="226" customFormat="1" ht="15" customHeight="1" x14ac:dyDescent="0.2">
      <c r="A24" s="300" t="s">
        <v>404</v>
      </c>
      <c r="B24" s="301" t="s">
        <v>405</v>
      </c>
      <c r="C24" s="292" t="s">
        <v>406</v>
      </c>
      <c r="D24" s="293">
        <v>878.72</v>
      </c>
      <c r="E24" s="293">
        <v>293.27999999999997</v>
      </c>
      <c r="F24" s="302"/>
    </row>
    <row r="25" spans="1:6" s="226" customFormat="1" ht="15" customHeight="1" x14ac:dyDescent="0.2">
      <c r="A25" s="300" t="s">
        <v>407</v>
      </c>
      <c r="B25" s="301" t="s">
        <v>408</v>
      </c>
      <c r="C25" s="292" t="s">
        <v>409</v>
      </c>
      <c r="D25" s="293">
        <v>2873.59</v>
      </c>
      <c r="E25" s="293">
        <v>330.54</v>
      </c>
      <c r="F25" s="302"/>
    </row>
    <row r="26" spans="1:6" s="226" customFormat="1" ht="15" customHeight="1" x14ac:dyDescent="0.2">
      <c r="A26" s="300" t="s">
        <v>410</v>
      </c>
      <c r="B26" s="301" t="s">
        <v>411</v>
      </c>
      <c r="C26" s="292" t="s">
        <v>412</v>
      </c>
      <c r="D26" s="303">
        <v>5170.32</v>
      </c>
      <c r="E26" s="303">
        <v>1099.53</v>
      </c>
      <c r="F26" s="302"/>
    </row>
    <row r="27" spans="1:6" s="226" customFormat="1" ht="15" customHeight="1" x14ac:dyDescent="0.2">
      <c r="A27" s="300" t="s">
        <v>413</v>
      </c>
      <c r="B27" s="301" t="s">
        <v>414</v>
      </c>
      <c r="C27" s="292" t="s">
        <v>415</v>
      </c>
      <c r="D27" s="303">
        <v>18634.810000000001</v>
      </c>
      <c r="E27" s="303">
        <v>13601.74</v>
      </c>
      <c r="F27" s="302" t="s">
        <v>416</v>
      </c>
    </row>
    <row r="28" spans="1:6" s="226" customFormat="1" ht="15" customHeight="1" x14ac:dyDescent="0.2">
      <c r="A28" s="304" t="s">
        <v>417</v>
      </c>
      <c r="B28" s="305" t="s">
        <v>418</v>
      </c>
      <c r="C28" s="277" t="s">
        <v>419</v>
      </c>
      <c r="D28" s="306">
        <v>2220.21</v>
      </c>
      <c r="E28" s="307">
        <v>3644.33</v>
      </c>
      <c r="F28" s="308"/>
    </row>
    <row r="29" spans="1:6" ht="15" customHeight="1" x14ac:dyDescent="0.2">
      <c r="A29" s="309"/>
      <c r="B29" s="309"/>
      <c r="C29" s="309"/>
      <c r="D29" s="309"/>
      <c r="E29" s="309"/>
      <c r="F29" s="21" t="s">
        <v>420</v>
      </c>
    </row>
  </sheetData>
  <phoneticPr fontId="2"/>
  <hyperlinks>
    <hyperlink ref="A1" location="目次!A1" display="目次へもどる" xr:uid="{3860834D-68AE-430D-A87C-D628D62B705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0564-DDDF-4D14-85CF-ABF6F170C903}">
  <sheetPr codeName="Sheet22"/>
  <dimension ref="A1:G16"/>
  <sheetViews>
    <sheetView zoomScale="110" zoomScaleNormal="110" workbookViewId="0"/>
  </sheetViews>
  <sheetFormatPr defaultColWidth="8.88671875" defaultRowHeight="15" customHeight="1" x14ac:dyDescent="0.15"/>
  <cols>
    <col min="1" max="1" width="11.88671875" style="247" customWidth="1"/>
    <col min="2" max="2" width="5" style="247" customWidth="1"/>
    <col min="3" max="3" width="23.77734375" style="247" customWidth="1"/>
    <col min="4" max="4" width="12.44140625" style="247" customWidth="1"/>
    <col min="5" max="5" width="11.21875" style="247" customWidth="1"/>
    <col min="6" max="6" width="10.6640625" style="247" customWidth="1"/>
    <col min="7" max="7" width="11.21875" style="247" customWidth="1"/>
    <col min="8" max="16384" width="8.88671875" style="247"/>
  </cols>
  <sheetData>
    <row r="1" spans="1:7" s="25" customFormat="1" ht="15" customHeight="1" x14ac:dyDescent="0.2">
      <c r="A1" s="418" t="s">
        <v>796</v>
      </c>
    </row>
    <row r="2" spans="1:7" s="25" customFormat="1" ht="15" customHeight="1" x14ac:dyDescent="0.2"/>
    <row r="3" spans="1:7" s="25" customFormat="1" ht="15" customHeight="1" x14ac:dyDescent="0.2">
      <c r="A3" s="1" t="s">
        <v>421</v>
      </c>
      <c r="D3" s="261"/>
      <c r="E3" s="89"/>
    </row>
    <row r="4" spans="1:7" s="25" customFormat="1" ht="15" customHeight="1" x14ac:dyDescent="0.2">
      <c r="A4" s="53" t="s">
        <v>422</v>
      </c>
      <c r="B4" s="311"/>
      <c r="C4" s="311"/>
      <c r="D4" s="227"/>
    </row>
    <row r="5" spans="1:7" s="25" customFormat="1" ht="15" customHeight="1" x14ac:dyDescent="0.2">
      <c r="A5" s="431" t="s">
        <v>423</v>
      </c>
      <c r="B5" s="431"/>
      <c r="C5" s="435"/>
      <c r="D5" s="430" t="s">
        <v>424</v>
      </c>
      <c r="E5" s="435"/>
      <c r="F5" s="430" t="s">
        <v>425</v>
      </c>
      <c r="G5" s="431"/>
    </row>
    <row r="6" spans="1:7" s="25" customFormat="1" ht="15" customHeight="1" x14ac:dyDescent="0.2">
      <c r="A6" s="25" t="s">
        <v>426</v>
      </c>
      <c r="B6" s="25" t="s">
        <v>427</v>
      </c>
      <c r="C6" s="312" t="s">
        <v>428</v>
      </c>
      <c r="D6" s="313" t="s">
        <v>429</v>
      </c>
      <c r="E6" s="312" t="s">
        <v>430</v>
      </c>
      <c r="F6" s="227" t="s">
        <v>431</v>
      </c>
      <c r="G6" s="227" t="s">
        <v>432</v>
      </c>
    </row>
    <row r="7" spans="1:7" s="25" customFormat="1" ht="15" customHeight="1" x14ac:dyDescent="0.2">
      <c r="B7" s="25" t="s">
        <v>433</v>
      </c>
      <c r="C7" s="63" t="s">
        <v>434</v>
      </c>
      <c r="D7" s="313" t="s">
        <v>435</v>
      </c>
      <c r="E7" s="312" t="s">
        <v>436</v>
      </c>
      <c r="F7" s="227"/>
      <c r="G7" s="25" t="s">
        <v>437</v>
      </c>
    </row>
    <row r="8" spans="1:7" s="25" customFormat="1" ht="15" customHeight="1" x14ac:dyDescent="0.2">
      <c r="D8" s="313" t="s">
        <v>438</v>
      </c>
      <c r="E8" s="312" t="s">
        <v>436</v>
      </c>
      <c r="F8" s="227"/>
      <c r="G8" s="227" t="s">
        <v>439</v>
      </c>
    </row>
    <row r="9" spans="1:7" s="25" customFormat="1" ht="15" customHeight="1" x14ac:dyDescent="0.2">
      <c r="A9" s="25" t="s">
        <v>440</v>
      </c>
      <c r="B9" s="25" t="s">
        <v>441</v>
      </c>
      <c r="C9" s="312" t="s">
        <v>442</v>
      </c>
      <c r="D9" s="313" t="s">
        <v>443</v>
      </c>
      <c r="E9" s="312" t="s">
        <v>436</v>
      </c>
      <c r="F9" s="227"/>
      <c r="G9" s="25" t="s">
        <v>444</v>
      </c>
    </row>
    <row r="10" spans="1:7" s="25" customFormat="1" ht="15" customHeight="1" x14ac:dyDescent="0.2">
      <c r="B10" s="25" t="s">
        <v>433</v>
      </c>
      <c r="C10" s="63" t="s">
        <v>445</v>
      </c>
      <c r="D10" s="313" t="s">
        <v>446</v>
      </c>
      <c r="E10" s="312" t="s">
        <v>436</v>
      </c>
      <c r="G10" s="227" t="s">
        <v>447</v>
      </c>
    </row>
    <row r="11" spans="1:7" s="25" customFormat="1" ht="15" customHeight="1" x14ac:dyDescent="0.2">
      <c r="C11" s="63"/>
      <c r="D11" s="313" t="s">
        <v>448</v>
      </c>
      <c r="E11" s="312" t="s">
        <v>449</v>
      </c>
      <c r="F11" s="227"/>
      <c r="G11" s="25" t="s">
        <v>450</v>
      </c>
    </row>
    <row r="12" spans="1:7" s="25" customFormat="1" ht="15" customHeight="1" x14ac:dyDescent="0.2">
      <c r="A12" s="25" t="s">
        <v>451</v>
      </c>
      <c r="B12" s="25" t="s">
        <v>452</v>
      </c>
      <c r="C12" s="63" t="s">
        <v>453</v>
      </c>
      <c r="D12" s="313" t="s">
        <v>454</v>
      </c>
      <c r="E12" s="312" t="s">
        <v>455</v>
      </c>
      <c r="F12" s="227"/>
    </row>
    <row r="13" spans="1:7" s="25" customFormat="1" ht="15" customHeight="1" x14ac:dyDescent="0.2">
      <c r="B13" s="25" t="s">
        <v>441</v>
      </c>
      <c r="C13" s="63" t="s">
        <v>456</v>
      </c>
      <c r="D13" s="313" t="s">
        <v>457</v>
      </c>
      <c r="E13" s="312" t="s">
        <v>458</v>
      </c>
      <c r="F13" s="314"/>
    </row>
    <row r="14" spans="1:7" s="25" customFormat="1" ht="15" customHeight="1" x14ac:dyDescent="0.2">
      <c r="A14" s="46" t="s">
        <v>459</v>
      </c>
      <c r="B14" s="46"/>
      <c r="C14" s="315" t="s">
        <v>460</v>
      </c>
      <c r="D14" s="316" t="s">
        <v>461</v>
      </c>
      <c r="E14" s="317" t="s">
        <v>462</v>
      </c>
      <c r="F14" s="46"/>
      <c r="G14" s="46"/>
    </row>
    <row r="15" spans="1:7" s="25" customFormat="1" ht="15" customHeight="1" x14ac:dyDescent="0.2">
      <c r="A15" s="25" t="s">
        <v>463</v>
      </c>
      <c r="G15" s="22"/>
    </row>
    <row r="16" spans="1:7" ht="15" customHeight="1" x14ac:dyDescent="0.15">
      <c r="A16" s="25" t="s">
        <v>464</v>
      </c>
      <c r="B16" s="25"/>
      <c r="C16" s="318"/>
      <c r="D16" s="318"/>
      <c r="E16" s="25"/>
      <c r="F16" s="25"/>
      <c r="G16" s="22" t="s">
        <v>465</v>
      </c>
    </row>
  </sheetData>
  <mergeCells count="3">
    <mergeCell ref="A5:C5"/>
    <mergeCell ref="D5:E5"/>
    <mergeCell ref="F5:G5"/>
  </mergeCells>
  <phoneticPr fontId="2"/>
  <hyperlinks>
    <hyperlink ref="A1" location="目次!A1" display="目次へもどる" xr:uid="{46643909-C0F7-41D3-AD08-23BDC6932E6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4926-86A6-40AA-B7F8-CAACA35838B8}">
  <sheetPr codeName="Sheet23"/>
  <dimension ref="A1:G12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ht="15" customHeight="1" x14ac:dyDescent="0.2">
      <c r="A3" s="1" t="s">
        <v>466</v>
      </c>
      <c r="C3" s="319"/>
      <c r="D3" s="320"/>
      <c r="E3" s="321"/>
      <c r="F3" s="321"/>
    </row>
    <row r="4" spans="1:7" ht="15" customHeight="1" x14ac:dyDescent="0.15">
      <c r="A4" s="25"/>
      <c r="B4" s="25"/>
      <c r="C4" s="22"/>
      <c r="D4" s="25"/>
      <c r="E4" s="22"/>
      <c r="F4" s="25"/>
      <c r="G4" s="5" t="s">
        <v>467</v>
      </c>
    </row>
    <row r="5" spans="1:7" ht="15" customHeight="1" x14ac:dyDescent="0.2">
      <c r="A5" s="424" t="s">
        <v>468</v>
      </c>
      <c r="B5" s="456" t="s">
        <v>469</v>
      </c>
      <c r="C5" s="520"/>
      <c r="D5" s="470" t="s">
        <v>470</v>
      </c>
      <c r="E5" s="501"/>
      <c r="F5" s="470" t="s">
        <v>471</v>
      </c>
      <c r="G5" s="501"/>
    </row>
    <row r="6" spans="1:7" ht="15" customHeight="1" x14ac:dyDescent="0.2">
      <c r="A6" s="442"/>
      <c r="B6" s="104" t="s">
        <v>472</v>
      </c>
      <c r="C6" s="104" t="s">
        <v>473</v>
      </c>
      <c r="D6" s="104" t="s">
        <v>472</v>
      </c>
      <c r="E6" s="104" t="s">
        <v>473</v>
      </c>
      <c r="F6" s="104" t="s">
        <v>472</v>
      </c>
      <c r="G6" s="104" t="s">
        <v>473</v>
      </c>
    </row>
    <row r="7" spans="1:7" ht="15" customHeight="1" x14ac:dyDescent="0.2">
      <c r="A7" s="78" t="s">
        <v>474</v>
      </c>
      <c r="B7" s="61">
        <f t="shared" ref="B7:G7" si="0">SUM(B8:B11)</f>
        <v>24115</v>
      </c>
      <c r="C7" s="61">
        <f t="shared" si="0"/>
        <v>265811</v>
      </c>
      <c r="D7" s="61">
        <f t="shared" si="0"/>
        <v>30750</v>
      </c>
      <c r="E7" s="61">
        <f t="shared" si="0"/>
        <v>361068</v>
      </c>
      <c r="F7" s="61">
        <f t="shared" si="0"/>
        <v>32010</v>
      </c>
      <c r="G7" s="61">
        <f t="shared" si="0"/>
        <v>545042</v>
      </c>
    </row>
    <row r="8" spans="1:7" ht="15" customHeight="1" x14ac:dyDescent="0.2">
      <c r="A8" s="322" t="s">
        <v>475</v>
      </c>
      <c r="B8" s="169">
        <v>443</v>
      </c>
      <c r="C8" s="169">
        <v>6191</v>
      </c>
      <c r="D8" s="169">
        <v>763</v>
      </c>
      <c r="E8" s="169">
        <v>11428</v>
      </c>
      <c r="F8" s="169">
        <v>739</v>
      </c>
      <c r="G8" s="169">
        <v>13030</v>
      </c>
    </row>
    <row r="9" spans="1:7" ht="15" customHeight="1" x14ac:dyDescent="0.2">
      <c r="A9" s="322" t="s">
        <v>476</v>
      </c>
      <c r="B9" s="169">
        <v>744</v>
      </c>
      <c r="C9" s="169">
        <v>24990</v>
      </c>
      <c r="D9" s="169">
        <v>1129</v>
      </c>
      <c r="E9" s="169">
        <v>39065</v>
      </c>
      <c r="F9" s="169">
        <v>1473</v>
      </c>
      <c r="G9" s="169">
        <v>178257</v>
      </c>
    </row>
    <row r="10" spans="1:7" ht="15" customHeight="1" x14ac:dyDescent="0.2">
      <c r="A10" s="15" t="s">
        <v>477</v>
      </c>
      <c r="B10" s="169">
        <v>20998</v>
      </c>
      <c r="C10" s="169">
        <v>196882</v>
      </c>
      <c r="D10" s="169">
        <v>25809</v>
      </c>
      <c r="E10" s="169">
        <v>252431</v>
      </c>
      <c r="F10" s="169">
        <v>26368</v>
      </c>
      <c r="G10" s="169">
        <v>266597</v>
      </c>
    </row>
    <row r="11" spans="1:7" ht="15" customHeight="1" x14ac:dyDescent="0.2">
      <c r="A11" s="323" t="s">
        <v>478</v>
      </c>
      <c r="B11" s="34">
        <v>1930</v>
      </c>
      <c r="C11" s="34">
        <v>37748</v>
      </c>
      <c r="D11" s="34">
        <v>3049</v>
      </c>
      <c r="E11" s="34">
        <v>58144</v>
      </c>
      <c r="F11" s="34">
        <v>3430</v>
      </c>
      <c r="G11" s="34">
        <v>87158</v>
      </c>
    </row>
    <row r="12" spans="1:7" ht="15" customHeight="1" x14ac:dyDescent="0.2">
      <c r="A12" s="25"/>
      <c r="B12" s="25"/>
      <c r="C12" s="22"/>
      <c r="D12" s="25"/>
      <c r="E12" s="22"/>
      <c r="F12" s="25"/>
      <c r="G12" s="22" t="s">
        <v>479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AAAB1537-67D5-4E6A-8D23-A5DD37A78BF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CF533-B09F-47CE-BA75-BA2490EDC960}">
  <sheetPr codeName="Sheet24"/>
  <dimension ref="A1:G21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ht="15" customHeight="1" x14ac:dyDescent="0.2">
      <c r="A3" s="98" t="s">
        <v>480</v>
      </c>
      <c r="B3" s="25"/>
      <c r="C3" s="319"/>
      <c r="E3" s="321"/>
    </row>
    <row r="4" spans="1:7" ht="15" customHeight="1" x14ac:dyDescent="0.15">
      <c r="A4" s="100"/>
      <c r="C4" s="107"/>
      <c r="E4" s="107"/>
      <c r="G4" s="101" t="s">
        <v>467</v>
      </c>
    </row>
    <row r="5" spans="1:7" ht="15" customHeight="1" x14ac:dyDescent="0.2">
      <c r="A5" s="451" t="s">
        <v>481</v>
      </c>
      <c r="B5" s="456" t="s">
        <v>469</v>
      </c>
      <c r="C5" s="521"/>
      <c r="D5" s="470" t="s">
        <v>470</v>
      </c>
      <c r="E5" s="501"/>
      <c r="F5" s="470" t="s">
        <v>471</v>
      </c>
      <c r="G5" s="501"/>
    </row>
    <row r="6" spans="1:7" ht="15" customHeight="1" x14ac:dyDescent="0.2">
      <c r="A6" s="452"/>
      <c r="B6" s="324" t="s">
        <v>472</v>
      </c>
      <c r="C6" s="324" t="s">
        <v>473</v>
      </c>
      <c r="D6" s="324" t="s">
        <v>472</v>
      </c>
      <c r="E6" s="324" t="s">
        <v>473</v>
      </c>
      <c r="F6" s="324" t="s">
        <v>472</v>
      </c>
      <c r="G6" s="324" t="s">
        <v>473</v>
      </c>
    </row>
    <row r="7" spans="1:7" ht="15" customHeight="1" x14ac:dyDescent="0.2">
      <c r="A7" s="325" t="s">
        <v>482</v>
      </c>
      <c r="B7" s="61">
        <v>24115</v>
      </c>
      <c r="C7" s="61">
        <v>265811</v>
      </c>
      <c r="D7" s="61">
        <f>SUM(D8:D20)</f>
        <v>30750</v>
      </c>
      <c r="E7" s="61">
        <f>SUM(E8:E20)</f>
        <v>361068</v>
      </c>
      <c r="F7" s="61">
        <f>SUM(F8:F20)</f>
        <v>32010</v>
      </c>
      <c r="G7" s="61">
        <f>SUM(G8:G20)</f>
        <v>545042</v>
      </c>
    </row>
    <row r="8" spans="1:7" ht="15" customHeight="1" x14ac:dyDescent="0.2">
      <c r="A8" s="118" t="s">
        <v>343</v>
      </c>
      <c r="B8" s="39">
        <v>2124</v>
      </c>
      <c r="C8" s="39">
        <v>29820</v>
      </c>
      <c r="D8" s="39">
        <v>2217</v>
      </c>
      <c r="E8" s="39">
        <v>34359</v>
      </c>
      <c r="F8" s="39">
        <v>2598</v>
      </c>
      <c r="G8" s="39">
        <v>46238</v>
      </c>
    </row>
    <row r="9" spans="1:7" ht="15" customHeight="1" x14ac:dyDescent="0.2">
      <c r="A9" s="118" t="s">
        <v>483</v>
      </c>
      <c r="B9" s="39">
        <v>2380</v>
      </c>
      <c r="C9" s="39">
        <v>21788</v>
      </c>
      <c r="D9" s="39">
        <v>2938</v>
      </c>
      <c r="E9" s="39">
        <v>24108</v>
      </c>
      <c r="F9" s="39">
        <v>2823</v>
      </c>
      <c r="G9" s="39">
        <v>27068</v>
      </c>
    </row>
    <row r="10" spans="1:7" ht="15" customHeight="1" x14ac:dyDescent="0.2">
      <c r="A10" s="118" t="s">
        <v>484</v>
      </c>
      <c r="B10" s="39">
        <v>1595</v>
      </c>
      <c r="C10" s="39">
        <v>19506</v>
      </c>
      <c r="D10" s="39">
        <v>2172</v>
      </c>
      <c r="E10" s="39">
        <v>29931</v>
      </c>
      <c r="F10" s="39">
        <v>2248</v>
      </c>
      <c r="G10" s="39">
        <v>44506</v>
      </c>
    </row>
    <row r="11" spans="1:7" ht="15" customHeight="1" x14ac:dyDescent="0.2">
      <c r="A11" s="118" t="s">
        <v>358</v>
      </c>
      <c r="B11" s="39">
        <v>2906</v>
      </c>
      <c r="C11" s="39">
        <v>26873</v>
      </c>
      <c r="D11" s="39">
        <v>2863</v>
      </c>
      <c r="E11" s="39">
        <v>28656</v>
      </c>
      <c r="F11" s="39">
        <v>2839</v>
      </c>
      <c r="G11" s="39">
        <v>34068</v>
      </c>
    </row>
    <row r="12" spans="1:7" ht="15" customHeight="1" x14ac:dyDescent="0.2">
      <c r="A12" s="118" t="s">
        <v>361</v>
      </c>
      <c r="B12" s="39">
        <v>1106</v>
      </c>
      <c r="C12" s="39">
        <v>13836</v>
      </c>
      <c r="D12" s="39">
        <v>2357</v>
      </c>
      <c r="E12" s="39">
        <v>27189</v>
      </c>
      <c r="F12" s="39">
        <v>2390</v>
      </c>
      <c r="G12" s="39">
        <v>31956</v>
      </c>
    </row>
    <row r="13" spans="1:7" ht="15" customHeight="1" x14ac:dyDescent="0.2">
      <c r="A13" s="118" t="s">
        <v>365</v>
      </c>
      <c r="B13" s="39">
        <v>2049</v>
      </c>
      <c r="C13" s="39">
        <v>28107</v>
      </c>
      <c r="D13" s="39">
        <v>2228</v>
      </c>
      <c r="E13" s="39">
        <v>32592</v>
      </c>
      <c r="F13" s="39">
        <v>2150</v>
      </c>
      <c r="G13" s="39">
        <v>103641</v>
      </c>
    </row>
    <row r="14" spans="1:7" ht="15" customHeight="1" x14ac:dyDescent="0.2">
      <c r="A14" s="118" t="s">
        <v>369</v>
      </c>
      <c r="B14" s="39">
        <v>2491</v>
      </c>
      <c r="C14" s="39">
        <v>24586</v>
      </c>
      <c r="D14" s="39">
        <v>2673</v>
      </c>
      <c r="E14" s="39">
        <v>27022</v>
      </c>
      <c r="F14" s="39">
        <v>2678</v>
      </c>
      <c r="G14" s="39">
        <v>27966</v>
      </c>
    </row>
    <row r="15" spans="1:7" ht="15" customHeight="1" x14ac:dyDescent="0.2">
      <c r="A15" s="118" t="s">
        <v>373</v>
      </c>
      <c r="B15" s="39">
        <v>541</v>
      </c>
      <c r="C15" s="39">
        <v>6676</v>
      </c>
      <c r="D15" s="39">
        <v>660</v>
      </c>
      <c r="E15" s="39">
        <v>8333</v>
      </c>
      <c r="F15" s="39">
        <v>726</v>
      </c>
      <c r="G15" s="39">
        <v>13128</v>
      </c>
    </row>
    <row r="16" spans="1:7" ht="15" customHeight="1" x14ac:dyDescent="0.2">
      <c r="A16" s="118" t="s">
        <v>485</v>
      </c>
      <c r="B16" s="39">
        <v>2125</v>
      </c>
      <c r="C16" s="39">
        <v>24168</v>
      </c>
      <c r="D16" s="39">
        <v>2708</v>
      </c>
      <c r="E16" s="39">
        <v>34246</v>
      </c>
      <c r="F16" s="39">
        <v>2957</v>
      </c>
      <c r="G16" s="39">
        <v>59115</v>
      </c>
    </row>
    <row r="17" spans="1:7" ht="15" customHeight="1" x14ac:dyDescent="0.2">
      <c r="A17" s="118" t="s">
        <v>380</v>
      </c>
      <c r="B17" s="39">
        <v>1451</v>
      </c>
      <c r="C17" s="39">
        <v>18749</v>
      </c>
      <c r="D17" s="39">
        <v>2741</v>
      </c>
      <c r="E17" s="39">
        <v>38329</v>
      </c>
      <c r="F17" s="39">
        <v>3206</v>
      </c>
      <c r="G17" s="39">
        <v>61090</v>
      </c>
    </row>
    <row r="18" spans="1:7" ht="15" customHeight="1" x14ac:dyDescent="0.2">
      <c r="A18" s="118" t="s">
        <v>486</v>
      </c>
      <c r="B18" s="39">
        <v>1675</v>
      </c>
      <c r="C18" s="39">
        <v>15560</v>
      </c>
      <c r="D18" s="39">
        <v>1943</v>
      </c>
      <c r="E18" s="39">
        <v>20469</v>
      </c>
      <c r="F18" s="39">
        <v>2249</v>
      </c>
      <c r="G18" s="39">
        <v>26391</v>
      </c>
    </row>
    <row r="19" spans="1:7" ht="15" customHeight="1" x14ac:dyDescent="0.2">
      <c r="A19" s="118" t="s">
        <v>389</v>
      </c>
      <c r="B19" s="39">
        <v>2522</v>
      </c>
      <c r="C19" s="39">
        <v>23435</v>
      </c>
      <c r="D19" s="39">
        <v>3978</v>
      </c>
      <c r="E19" s="39">
        <v>40853</v>
      </c>
      <c r="F19" s="39">
        <v>3949</v>
      </c>
      <c r="G19" s="39">
        <v>50869</v>
      </c>
    </row>
    <row r="20" spans="1:7" ht="15" customHeight="1" x14ac:dyDescent="0.2">
      <c r="A20" s="326" t="s">
        <v>394</v>
      </c>
      <c r="B20" s="34">
        <v>1150</v>
      </c>
      <c r="C20" s="34">
        <v>12707</v>
      </c>
      <c r="D20" s="34">
        <v>1272</v>
      </c>
      <c r="E20" s="34">
        <v>14981</v>
      </c>
      <c r="F20" s="34">
        <v>1197</v>
      </c>
      <c r="G20" s="34">
        <v>19006</v>
      </c>
    </row>
    <row r="21" spans="1:7" ht="15" customHeight="1" x14ac:dyDescent="0.2">
      <c r="A21" s="100"/>
      <c r="C21" s="107"/>
      <c r="E21" s="107"/>
      <c r="G21" s="22" t="s">
        <v>487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8B112035-9D2F-487A-8F99-ACB99D804C7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BF9D-7626-4E7E-8642-4CBD1ACFB28D}">
  <sheetPr codeName="Sheet25"/>
  <dimension ref="A1:G14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61" customWidth="1"/>
    <col min="2" max="7" width="10.6640625" style="261" customWidth="1"/>
    <col min="8" max="16384" width="8.88671875" style="261"/>
  </cols>
  <sheetData>
    <row r="1" spans="1:7" ht="15" customHeight="1" x14ac:dyDescent="0.2">
      <c r="A1" s="418" t="s">
        <v>796</v>
      </c>
    </row>
    <row r="3" spans="1:7" s="327" customFormat="1" ht="15" customHeight="1" x14ac:dyDescent="0.2">
      <c r="A3" s="1" t="s">
        <v>488</v>
      </c>
      <c r="B3" s="261"/>
      <c r="C3" s="261"/>
      <c r="D3" s="261"/>
      <c r="E3" s="261"/>
      <c r="F3" s="89"/>
      <c r="G3" s="89"/>
    </row>
    <row r="4" spans="1:7" ht="15" customHeight="1" x14ac:dyDescent="0.15">
      <c r="G4" s="328" t="s">
        <v>467</v>
      </c>
    </row>
    <row r="5" spans="1:7" s="25" customFormat="1" ht="15" customHeight="1" x14ac:dyDescent="0.2">
      <c r="A5" s="230" t="s">
        <v>489</v>
      </c>
      <c r="B5" s="448" t="s">
        <v>490</v>
      </c>
      <c r="C5" s="448"/>
      <c r="D5" s="448"/>
      <c r="E5" s="431" t="s">
        <v>143</v>
      </c>
      <c r="F5" s="431"/>
      <c r="G5" s="431"/>
    </row>
    <row r="6" spans="1:7" ht="15" customHeight="1" x14ac:dyDescent="0.2">
      <c r="A6" s="230" t="s">
        <v>468</v>
      </c>
      <c r="B6" s="229" t="s">
        <v>472</v>
      </c>
      <c r="C6" s="229" t="s">
        <v>491</v>
      </c>
      <c r="D6" s="265" t="s">
        <v>473</v>
      </c>
      <c r="E6" s="229" t="s">
        <v>472</v>
      </c>
      <c r="F6" s="229" t="s">
        <v>491</v>
      </c>
      <c r="G6" s="265" t="s">
        <v>473</v>
      </c>
    </row>
    <row r="7" spans="1:7" ht="15" customHeight="1" x14ac:dyDescent="0.2">
      <c r="A7" s="78" t="s">
        <v>110</v>
      </c>
      <c r="B7" s="61">
        <f t="shared" ref="B7:G7" si="0">SUM(B8:B13)</f>
        <v>5096</v>
      </c>
      <c r="C7" s="61">
        <f t="shared" si="0"/>
        <v>7155</v>
      </c>
      <c r="D7" s="61">
        <f t="shared" si="0"/>
        <v>468097</v>
      </c>
      <c r="E7" s="61">
        <f t="shared" si="0"/>
        <v>4909</v>
      </c>
      <c r="F7" s="61">
        <f t="shared" si="0"/>
        <v>7119</v>
      </c>
      <c r="G7" s="61">
        <f t="shared" si="0"/>
        <v>518563</v>
      </c>
    </row>
    <row r="8" spans="1:7" ht="15" customHeight="1" x14ac:dyDescent="0.2">
      <c r="A8" s="15" t="s">
        <v>492</v>
      </c>
      <c r="B8" s="39">
        <v>310</v>
      </c>
      <c r="C8" s="39">
        <v>704</v>
      </c>
      <c r="D8" s="39">
        <v>168005</v>
      </c>
      <c r="E8" s="39">
        <v>310</v>
      </c>
      <c r="F8" s="39">
        <v>708</v>
      </c>
      <c r="G8" s="39">
        <v>186365</v>
      </c>
    </row>
    <row r="9" spans="1:7" ht="15" customHeight="1" x14ac:dyDescent="0.2">
      <c r="A9" s="15" t="s">
        <v>493</v>
      </c>
      <c r="B9" s="39">
        <v>284</v>
      </c>
      <c r="C9" s="39">
        <v>639</v>
      </c>
      <c r="D9" s="39">
        <v>49764</v>
      </c>
      <c r="E9" s="39">
        <v>300</v>
      </c>
      <c r="F9" s="39">
        <v>664</v>
      </c>
      <c r="G9" s="39">
        <v>69771</v>
      </c>
    </row>
    <row r="10" spans="1:7" ht="15" customHeight="1" x14ac:dyDescent="0.2">
      <c r="A10" s="15" t="s">
        <v>494</v>
      </c>
      <c r="B10" s="39">
        <v>297</v>
      </c>
      <c r="C10" s="39">
        <v>673</v>
      </c>
      <c r="D10" s="39">
        <v>46604</v>
      </c>
      <c r="E10" s="39">
        <v>329</v>
      </c>
      <c r="F10" s="39">
        <v>733</v>
      </c>
      <c r="G10" s="39">
        <v>49436</v>
      </c>
    </row>
    <row r="11" spans="1:7" ht="15" customHeight="1" x14ac:dyDescent="0.2">
      <c r="A11" s="15" t="s">
        <v>495</v>
      </c>
      <c r="B11" s="39">
        <v>3660</v>
      </c>
      <c r="C11" s="39">
        <v>5139</v>
      </c>
      <c r="D11" s="39">
        <v>39100</v>
      </c>
      <c r="E11" s="39">
        <v>3523</v>
      </c>
      <c r="F11" s="39">
        <v>5014</v>
      </c>
      <c r="G11" s="39">
        <v>42609</v>
      </c>
    </row>
    <row r="12" spans="1:7" ht="15" customHeight="1" x14ac:dyDescent="0.2">
      <c r="A12" s="15" t="s">
        <v>496</v>
      </c>
      <c r="B12" s="39">
        <v>545</v>
      </c>
      <c r="C12" s="83" t="s">
        <v>311</v>
      </c>
      <c r="D12" s="39">
        <v>14570</v>
      </c>
      <c r="E12" s="39">
        <v>447</v>
      </c>
      <c r="F12" s="83" t="s">
        <v>311</v>
      </c>
      <c r="G12" s="39">
        <v>19389</v>
      </c>
    </row>
    <row r="13" spans="1:7" ht="15" customHeight="1" x14ac:dyDescent="0.2">
      <c r="A13" s="329" t="s">
        <v>497</v>
      </c>
      <c r="B13" s="330" t="s">
        <v>311</v>
      </c>
      <c r="C13" s="330" t="s">
        <v>311</v>
      </c>
      <c r="D13" s="34">
        <v>150054</v>
      </c>
      <c r="E13" s="330" t="s">
        <v>311</v>
      </c>
      <c r="F13" s="330" t="s">
        <v>311</v>
      </c>
      <c r="G13" s="34">
        <v>150993</v>
      </c>
    </row>
    <row r="14" spans="1:7" ht="15" customHeight="1" x14ac:dyDescent="0.2">
      <c r="A14" s="227"/>
      <c r="D14" s="22"/>
      <c r="G14" s="22" t="s">
        <v>498</v>
      </c>
    </row>
  </sheetData>
  <mergeCells count="2">
    <mergeCell ref="B5:D5"/>
    <mergeCell ref="E5:G5"/>
  </mergeCells>
  <phoneticPr fontId="2"/>
  <hyperlinks>
    <hyperlink ref="A1" location="目次!A1" display="目次へもどる" xr:uid="{F99D644D-9BB7-4492-AA4F-32D10DE3EE3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FCAA-6E10-4887-A615-AB5737993721}">
  <sheetPr codeName="Sheet26"/>
  <dimension ref="A1:G15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s="25" customFormat="1" ht="15" customHeight="1" x14ac:dyDescent="0.2">
      <c r="A3" s="98" t="s">
        <v>499</v>
      </c>
    </row>
    <row r="4" spans="1:7" ht="15" customHeight="1" x14ac:dyDescent="0.15">
      <c r="A4" s="100"/>
      <c r="C4" s="107"/>
      <c r="E4" s="107"/>
      <c r="G4" s="101" t="s">
        <v>467</v>
      </c>
    </row>
    <row r="5" spans="1:7" ht="15" customHeight="1" x14ac:dyDescent="0.2">
      <c r="A5" s="451" t="s">
        <v>500</v>
      </c>
      <c r="B5" s="456" t="s">
        <v>501</v>
      </c>
      <c r="C5" s="521"/>
      <c r="D5" s="470" t="s">
        <v>502</v>
      </c>
      <c r="E5" s="501"/>
      <c r="F5" s="470" t="s">
        <v>503</v>
      </c>
      <c r="G5" s="501"/>
    </row>
    <row r="6" spans="1:7" ht="15" customHeight="1" x14ac:dyDescent="0.2">
      <c r="A6" s="452"/>
      <c r="B6" s="324" t="s">
        <v>472</v>
      </c>
      <c r="C6" s="103" t="s">
        <v>473</v>
      </c>
      <c r="D6" s="324" t="s">
        <v>472</v>
      </c>
      <c r="E6" s="104" t="s">
        <v>473</v>
      </c>
      <c r="F6" s="324" t="s">
        <v>472</v>
      </c>
      <c r="G6" s="104" t="s">
        <v>473</v>
      </c>
    </row>
    <row r="7" spans="1:7" ht="15" customHeight="1" x14ac:dyDescent="0.2">
      <c r="A7" s="325" t="s">
        <v>482</v>
      </c>
      <c r="B7" s="61">
        <v>8124</v>
      </c>
      <c r="C7" s="331">
        <v>90040</v>
      </c>
      <c r="D7" s="61">
        <f>SUM(D8:D14)</f>
        <v>7840</v>
      </c>
      <c r="E7" s="61">
        <f>SUM(E8:E14)</f>
        <v>89203</v>
      </c>
      <c r="F7" s="61">
        <f>SUM(F8:F14)</f>
        <v>7952</v>
      </c>
      <c r="G7" s="61">
        <f>SUM(G8:G14)</f>
        <v>98765</v>
      </c>
    </row>
    <row r="8" spans="1:7" ht="15" customHeight="1" x14ac:dyDescent="0.2">
      <c r="A8" s="118" t="s">
        <v>504</v>
      </c>
      <c r="B8" s="39">
        <v>902</v>
      </c>
      <c r="C8" s="39">
        <v>7138</v>
      </c>
      <c r="D8" s="39">
        <v>1221</v>
      </c>
      <c r="E8" s="39">
        <v>11163</v>
      </c>
      <c r="F8" s="39">
        <v>1157</v>
      </c>
      <c r="G8" s="39">
        <v>11598</v>
      </c>
    </row>
    <row r="9" spans="1:7" ht="15" customHeight="1" x14ac:dyDescent="0.2">
      <c r="A9" s="118" t="s">
        <v>505</v>
      </c>
      <c r="B9" s="39">
        <v>1245</v>
      </c>
      <c r="C9" s="39">
        <v>11925</v>
      </c>
      <c r="D9" s="39">
        <v>1016</v>
      </c>
      <c r="E9" s="39">
        <v>10348</v>
      </c>
      <c r="F9" s="39">
        <v>1102</v>
      </c>
      <c r="G9" s="39">
        <v>12023</v>
      </c>
    </row>
    <row r="10" spans="1:7" ht="15" customHeight="1" x14ac:dyDescent="0.2">
      <c r="A10" s="118" t="s">
        <v>506</v>
      </c>
      <c r="B10" s="39">
        <v>1169</v>
      </c>
      <c r="C10" s="39">
        <v>23322</v>
      </c>
      <c r="D10" s="39">
        <v>1060</v>
      </c>
      <c r="E10" s="39">
        <v>21891</v>
      </c>
      <c r="F10" s="39">
        <v>1018</v>
      </c>
      <c r="G10" s="39">
        <v>25935</v>
      </c>
    </row>
    <row r="11" spans="1:7" ht="15" customHeight="1" x14ac:dyDescent="0.2">
      <c r="A11" s="118" t="s">
        <v>507</v>
      </c>
      <c r="B11" s="39">
        <v>833</v>
      </c>
      <c r="C11" s="39">
        <v>9141</v>
      </c>
      <c r="D11" s="39">
        <v>863</v>
      </c>
      <c r="E11" s="39">
        <v>8895</v>
      </c>
      <c r="F11" s="39">
        <v>861</v>
      </c>
      <c r="G11" s="39">
        <v>8719</v>
      </c>
    </row>
    <row r="12" spans="1:7" ht="15" customHeight="1" x14ac:dyDescent="0.2">
      <c r="A12" s="118" t="s">
        <v>508</v>
      </c>
      <c r="B12" s="39">
        <v>978</v>
      </c>
      <c r="C12" s="39">
        <v>10167</v>
      </c>
      <c r="D12" s="39">
        <v>854</v>
      </c>
      <c r="E12" s="39">
        <v>9157</v>
      </c>
      <c r="F12" s="39">
        <v>1052</v>
      </c>
      <c r="G12" s="39">
        <v>12371</v>
      </c>
    </row>
    <row r="13" spans="1:7" ht="15" customHeight="1" x14ac:dyDescent="0.2">
      <c r="A13" s="118" t="s">
        <v>509</v>
      </c>
      <c r="B13" s="39">
        <v>1488</v>
      </c>
      <c r="C13" s="39">
        <v>14474</v>
      </c>
      <c r="D13" s="39">
        <v>1524</v>
      </c>
      <c r="E13" s="39">
        <v>15395</v>
      </c>
      <c r="F13" s="39">
        <v>1416</v>
      </c>
      <c r="G13" s="39">
        <v>15315</v>
      </c>
    </row>
    <row r="14" spans="1:7" ht="15" customHeight="1" x14ac:dyDescent="0.2">
      <c r="A14" s="326" t="s">
        <v>510</v>
      </c>
      <c r="B14" s="34">
        <v>1509</v>
      </c>
      <c r="C14" s="34">
        <v>13873</v>
      </c>
      <c r="D14" s="34">
        <v>1302</v>
      </c>
      <c r="E14" s="34">
        <v>12354</v>
      </c>
      <c r="F14" s="34">
        <v>1346</v>
      </c>
      <c r="G14" s="34">
        <v>12804</v>
      </c>
    </row>
    <row r="15" spans="1:7" ht="15" customHeight="1" x14ac:dyDescent="0.2">
      <c r="A15" s="522"/>
      <c r="B15" s="522"/>
      <c r="C15" s="522"/>
      <c r="D15" s="522"/>
      <c r="E15" s="522"/>
      <c r="G15" s="107" t="s">
        <v>487</v>
      </c>
    </row>
  </sheetData>
  <mergeCells count="5">
    <mergeCell ref="A5:A6"/>
    <mergeCell ref="B5:C5"/>
    <mergeCell ref="D5:E5"/>
    <mergeCell ref="F5:G5"/>
    <mergeCell ref="A15:E15"/>
  </mergeCells>
  <phoneticPr fontId="2"/>
  <hyperlinks>
    <hyperlink ref="A1" location="目次!A1" display="目次へもどる" xr:uid="{2260D765-ECFD-4E43-BDD1-936110D80F0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0A60-36D3-4F4C-9755-2195070612D3}">
  <sheetPr codeName="Sheet27"/>
  <dimension ref="A1:G14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ht="15" customHeight="1" x14ac:dyDescent="0.2">
      <c r="A3" s="1" t="s">
        <v>511</v>
      </c>
      <c r="B3" s="25"/>
      <c r="C3" s="25"/>
      <c r="D3" s="25"/>
      <c r="E3" s="261"/>
      <c r="F3" s="261"/>
      <c r="G3" s="261"/>
    </row>
    <row r="4" spans="1:7" ht="15" customHeight="1" x14ac:dyDescent="0.15">
      <c r="A4" s="261"/>
      <c r="B4" s="261"/>
      <c r="C4" s="261"/>
      <c r="D4" s="261"/>
      <c r="E4" s="261"/>
      <c r="F4" s="261"/>
      <c r="G4" s="101" t="s">
        <v>467</v>
      </c>
    </row>
    <row r="5" spans="1:7" ht="15" customHeight="1" x14ac:dyDescent="0.2">
      <c r="A5" s="230" t="s">
        <v>489</v>
      </c>
      <c r="B5" s="430" t="s">
        <v>512</v>
      </c>
      <c r="C5" s="431"/>
      <c r="D5" s="431"/>
      <c r="E5" s="430" t="s">
        <v>513</v>
      </c>
      <c r="F5" s="431"/>
      <c r="G5" s="431"/>
    </row>
    <row r="6" spans="1:7" ht="15" customHeight="1" x14ac:dyDescent="0.2">
      <c r="A6" s="230" t="s">
        <v>468</v>
      </c>
      <c r="B6" s="229" t="s">
        <v>472</v>
      </c>
      <c r="C6" s="229" t="s">
        <v>491</v>
      </c>
      <c r="D6" s="265" t="s">
        <v>473</v>
      </c>
      <c r="E6" s="229" t="s">
        <v>472</v>
      </c>
      <c r="F6" s="229" t="s">
        <v>491</v>
      </c>
      <c r="G6" s="265" t="s">
        <v>473</v>
      </c>
    </row>
    <row r="7" spans="1:7" ht="15" customHeight="1" x14ac:dyDescent="0.2">
      <c r="A7" s="78" t="s">
        <v>110</v>
      </c>
      <c r="B7" s="332">
        <f t="shared" ref="B7:G7" si="0">SUM(B8:B13)</f>
        <v>3823</v>
      </c>
      <c r="C7" s="332">
        <f t="shared" si="0"/>
        <v>4669</v>
      </c>
      <c r="D7" s="332">
        <f t="shared" si="0"/>
        <v>68002</v>
      </c>
      <c r="E7" s="332">
        <f t="shared" si="0"/>
        <v>3765</v>
      </c>
      <c r="F7" s="332">
        <f t="shared" si="0"/>
        <v>4604</v>
      </c>
      <c r="G7" s="332">
        <f t="shared" si="0"/>
        <v>70042</v>
      </c>
    </row>
    <row r="8" spans="1:7" ht="15" customHeight="1" x14ac:dyDescent="0.2">
      <c r="A8" s="8" t="s">
        <v>514</v>
      </c>
      <c r="B8" s="333">
        <v>224</v>
      </c>
      <c r="C8" s="333">
        <v>377</v>
      </c>
      <c r="D8" s="333">
        <v>15620</v>
      </c>
      <c r="E8" s="333">
        <v>200</v>
      </c>
      <c r="F8" s="333">
        <v>331</v>
      </c>
      <c r="G8" s="333">
        <v>15213</v>
      </c>
    </row>
    <row r="9" spans="1:7" ht="15" customHeight="1" x14ac:dyDescent="0.2">
      <c r="A9" s="8" t="s">
        <v>515</v>
      </c>
      <c r="B9" s="333">
        <v>490</v>
      </c>
      <c r="C9" s="333">
        <v>530</v>
      </c>
      <c r="D9" s="333">
        <v>13990</v>
      </c>
      <c r="E9" s="333">
        <v>569</v>
      </c>
      <c r="F9" s="333">
        <v>618</v>
      </c>
      <c r="G9" s="333">
        <v>15562</v>
      </c>
    </row>
    <row r="10" spans="1:7" ht="15" customHeight="1" x14ac:dyDescent="0.2">
      <c r="A10" s="8" t="s">
        <v>516</v>
      </c>
      <c r="B10" s="333">
        <v>1279</v>
      </c>
      <c r="C10" s="333">
        <v>1591</v>
      </c>
      <c r="D10" s="333">
        <v>17020</v>
      </c>
      <c r="E10" s="333">
        <v>1304</v>
      </c>
      <c r="F10" s="333">
        <v>1619</v>
      </c>
      <c r="G10" s="333">
        <v>18106</v>
      </c>
    </row>
    <row r="11" spans="1:7" ht="15" customHeight="1" x14ac:dyDescent="0.2">
      <c r="A11" s="8" t="s">
        <v>517</v>
      </c>
      <c r="B11" s="333">
        <v>690</v>
      </c>
      <c r="C11" s="333">
        <v>768</v>
      </c>
      <c r="D11" s="333">
        <v>3993</v>
      </c>
      <c r="E11" s="333">
        <v>674</v>
      </c>
      <c r="F11" s="333">
        <v>752</v>
      </c>
      <c r="G11" s="333">
        <v>4085</v>
      </c>
    </row>
    <row r="12" spans="1:7" ht="15" customHeight="1" x14ac:dyDescent="0.2">
      <c r="A12" s="8" t="s">
        <v>518</v>
      </c>
      <c r="B12" s="333">
        <v>149</v>
      </c>
      <c r="C12" s="333">
        <v>284</v>
      </c>
      <c r="D12" s="238">
        <v>13681</v>
      </c>
      <c r="E12" s="333">
        <v>129</v>
      </c>
      <c r="F12" s="333">
        <v>249</v>
      </c>
      <c r="G12" s="238">
        <v>13522</v>
      </c>
    </row>
    <row r="13" spans="1:7" ht="15" customHeight="1" x14ac:dyDescent="0.2">
      <c r="A13" s="334" t="s">
        <v>519</v>
      </c>
      <c r="B13" s="335">
        <v>991</v>
      </c>
      <c r="C13" s="335">
        <v>1119</v>
      </c>
      <c r="D13" s="335">
        <v>3698</v>
      </c>
      <c r="E13" s="335">
        <v>889</v>
      </c>
      <c r="F13" s="335">
        <v>1035</v>
      </c>
      <c r="G13" s="335">
        <v>3554</v>
      </c>
    </row>
    <row r="14" spans="1:7" ht="15" customHeight="1" x14ac:dyDescent="0.2">
      <c r="A14" s="25"/>
      <c r="B14" s="25"/>
      <c r="C14" s="25"/>
      <c r="D14" s="22"/>
      <c r="E14" s="25"/>
      <c r="F14" s="25"/>
      <c r="G14" s="107" t="s">
        <v>487</v>
      </c>
    </row>
  </sheetData>
  <mergeCells count="2">
    <mergeCell ref="B5:D5"/>
    <mergeCell ref="E5:G5"/>
  </mergeCells>
  <phoneticPr fontId="2"/>
  <hyperlinks>
    <hyperlink ref="A1" location="目次!A1" display="目次へもどる" xr:uid="{A66D9600-D3D2-43FE-ADE8-2B3C7F36284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1764-EB8B-427E-B266-ECA11F335C4C}">
  <sheetPr codeName="Sheet28"/>
  <dimension ref="A1:G17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ht="15" customHeight="1" x14ac:dyDescent="0.2">
      <c r="A3" s="1" t="s">
        <v>520</v>
      </c>
      <c r="B3" s="1"/>
      <c r="C3" s="1"/>
      <c r="D3" s="1"/>
      <c r="E3" s="327"/>
      <c r="F3" s="327"/>
      <c r="G3" s="327"/>
    </row>
    <row r="4" spans="1:7" ht="15" customHeight="1" x14ac:dyDescent="0.15">
      <c r="A4" s="261"/>
      <c r="B4" s="261"/>
      <c r="C4" s="261"/>
      <c r="D4" s="261"/>
      <c r="E4" s="261"/>
      <c r="F4" s="261"/>
      <c r="G4" s="101" t="s">
        <v>467</v>
      </c>
    </row>
    <row r="5" spans="1:7" ht="15" customHeight="1" x14ac:dyDescent="0.2">
      <c r="A5" s="230" t="s">
        <v>489</v>
      </c>
      <c r="B5" s="430" t="s">
        <v>521</v>
      </c>
      <c r="C5" s="431"/>
      <c r="D5" s="431"/>
      <c r="E5" s="430" t="s">
        <v>522</v>
      </c>
      <c r="F5" s="431"/>
      <c r="G5" s="431"/>
    </row>
    <row r="6" spans="1:7" ht="15" customHeight="1" x14ac:dyDescent="0.2">
      <c r="A6" s="230" t="s">
        <v>468</v>
      </c>
      <c r="B6" s="229" t="s">
        <v>472</v>
      </c>
      <c r="C6" s="229" t="s">
        <v>491</v>
      </c>
      <c r="D6" s="265" t="s">
        <v>473</v>
      </c>
      <c r="E6" s="229" t="s">
        <v>472</v>
      </c>
      <c r="F6" s="229" t="s">
        <v>491</v>
      </c>
      <c r="G6" s="265" t="s">
        <v>473</v>
      </c>
    </row>
    <row r="7" spans="1:7" ht="15" customHeight="1" x14ac:dyDescent="0.2">
      <c r="A7" s="233" t="s">
        <v>110</v>
      </c>
      <c r="B7" s="336">
        <f t="shared" ref="B7:G7" si="0">SUM(B8:B16)</f>
        <v>9382</v>
      </c>
      <c r="C7" s="336">
        <f t="shared" si="0"/>
        <v>14129</v>
      </c>
      <c r="D7" s="336">
        <f t="shared" si="0"/>
        <v>154648</v>
      </c>
      <c r="E7" s="336">
        <f t="shared" si="0"/>
        <v>9283</v>
      </c>
      <c r="F7" s="336">
        <f t="shared" si="0"/>
        <v>13712</v>
      </c>
      <c r="G7" s="336">
        <f t="shared" si="0"/>
        <v>186078</v>
      </c>
    </row>
    <row r="8" spans="1:7" ht="15" customHeight="1" x14ac:dyDescent="0.2">
      <c r="A8" s="8" t="s">
        <v>514</v>
      </c>
      <c r="B8" s="169">
        <v>288</v>
      </c>
      <c r="C8" s="169">
        <v>521</v>
      </c>
      <c r="D8" s="169">
        <v>33397</v>
      </c>
      <c r="E8" s="169">
        <v>313</v>
      </c>
      <c r="F8" s="169">
        <v>567</v>
      </c>
      <c r="G8" s="169">
        <v>60618</v>
      </c>
    </row>
    <row r="9" spans="1:7" ht="15" customHeight="1" x14ac:dyDescent="0.2">
      <c r="A9" s="8" t="s">
        <v>515</v>
      </c>
      <c r="B9" s="169">
        <v>800</v>
      </c>
      <c r="C9" s="169">
        <v>829</v>
      </c>
      <c r="D9" s="169">
        <v>18088</v>
      </c>
      <c r="E9" s="169">
        <v>833</v>
      </c>
      <c r="F9" s="169">
        <v>865</v>
      </c>
      <c r="G9" s="169">
        <v>21020</v>
      </c>
    </row>
    <row r="10" spans="1:7" ht="15" customHeight="1" x14ac:dyDescent="0.2">
      <c r="A10" s="8" t="s">
        <v>517</v>
      </c>
      <c r="B10" s="169">
        <v>206</v>
      </c>
      <c r="C10" s="169">
        <v>362</v>
      </c>
      <c r="D10" s="169">
        <v>1880</v>
      </c>
      <c r="E10" s="169">
        <v>204</v>
      </c>
      <c r="F10" s="169">
        <v>360</v>
      </c>
      <c r="G10" s="169">
        <v>2176</v>
      </c>
    </row>
    <row r="11" spans="1:7" ht="15" customHeight="1" x14ac:dyDescent="0.2">
      <c r="A11" s="8" t="s">
        <v>523</v>
      </c>
      <c r="B11" s="169">
        <v>112</v>
      </c>
      <c r="C11" s="169">
        <v>316</v>
      </c>
      <c r="D11" s="169">
        <v>6488</v>
      </c>
      <c r="E11" s="169">
        <v>105</v>
      </c>
      <c r="F11" s="169">
        <v>295</v>
      </c>
      <c r="G11" s="169">
        <v>5611</v>
      </c>
    </row>
    <row r="12" spans="1:7" ht="15" customHeight="1" x14ac:dyDescent="0.2">
      <c r="A12" s="8" t="s">
        <v>524</v>
      </c>
      <c r="B12" s="169">
        <v>144</v>
      </c>
      <c r="C12" s="169">
        <v>201</v>
      </c>
      <c r="D12" s="169">
        <v>953</v>
      </c>
      <c r="E12" s="169">
        <v>161</v>
      </c>
      <c r="F12" s="169">
        <v>225</v>
      </c>
      <c r="G12" s="169">
        <v>1177</v>
      </c>
    </row>
    <row r="13" spans="1:7" ht="15" customHeight="1" x14ac:dyDescent="0.2">
      <c r="A13" s="8" t="s">
        <v>525</v>
      </c>
      <c r="B13" s="39">
        <v>255</v>
      </c>
      <c r="C13" s="39">
        <v>386</v>
      </c>
      <c r="D13" s="39">
        <v>2092</v>
      </c>
      <c r="E13" s="39">
        <v>292</v>
      </c>
      <c r="F13" s="39">
        <v>433</v>
      </c>
      <c r="G13" s="39">
        <v>2192</v>
      </c>
    </row>
    <row r="14" spans="1:7" ht="15" customHeight="1" x14ac:dyDescent="0.2">
      <c r="A14" s="8" t="s">
        <v>519</v>
      </c>
      <c r="B14" s="169">
        <v>545</v>
      </c>
      <c r="C14" s="169">
        <v>727</v>
      </c>
      <c r="D14" s="337">
        <v>2963</v>
      </c>
      <c r="E14" s="169">
        <v>583</v>
      </c>
      <c r="F14" s="169">
        <v>786</v>
      </c>
      <c r="G14" s="337">
        <v>2870</v>
      </c>
    </row>
    <row r="15" spans="1:7" ht="15" customHeight="1" x14ac:dyDescent="0.2">
      <c r="A15" s="8" t="s">
        <v>526</v>
      </c>
      <c r="B15" s="169">
        <v>79</v>
      </c>
      <c r="C15" s="169">
        <v>130</v>
      </c>
      <c r="D15" s="169">
        <v>777</v>
      </c>
      <c r="E15" s="169">
        <v>73</v>
      </c>
      <c r="F15" s="169">
        <v>141</v>
      </c>
      <c r="G15" s="169">
        <v>666</v>
      </c>
    </row>
    <row r="16" spans="1:7" ht="15" customHeight="1" x14ac:dyDescent="0.2">
      <c r="A16" s="334" t="s">
        <v>527</v>
      </c>
      <c r="B16" s="34">
        <v>6953</v>
      </c>
      <c r="C16" s="34">
        <v>10657</v>
      </c>
      <c r="D16" s="34">
        <v>88010</v>
      </c>
      <c r="E16" s="34">
        <v>6719</v>
      </c>
      <c r="F16" s="34">
        <v>10040</v>
      </c>
      <c r="G16" s="34">
        <v>89748</v>
      </c>
    </row>
    <row r="17" spans="1:7" ht="15" customHeight="1" x14ac:dyDescent="0.2">
      <c r="A17" s="261"/>
      <c r="B17" s="261"/>
      <c r="C17" s="261"/>
      <c r="D17" s="22"/>
      <c r="E17" s="261"/>
      <c r="F17" s="261"/>
      <c r="G17" s="107" t="s">
        <v>487</v>
      </c>
    </row>
  </sheetData>
  <mergeCells count="2">
    <mergeCell ref="B5:D5"/>
    <mergeCell ref="E5:G5"/>
  </mergeCells>
  <phoneticPr fontId="2"/>
  <hyperlinks>
    <hyperlink ref="A1" location="目次!A1" display="目次へもどる" xr:uid="{E3DB11BE-F137-4EB5-90E4-3960F69CEC1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1A4B-949C-4644-853A-976140D6B913}">
  <sheetPr codeName="Sheet2"/>
  <dimension ref="A1:J10"/>
  <sheetViews>
    <sheetView zoomScale="110" zoomScaleNormal="110" workbookViewId="0"/>
  </sheetViews>
  <sheetFormatPr defaultColWidth="8.21875" defaultRowHeight="15" customHeight="1" x14ac:dyDescent="0.2"/>
  <cols>
    <col min="1" max="1" width="11.21875" style="23" customWidth="1"/>
    <col min="2" max="2" width="8.77734375" style="23" customWidth="1"/>
    <col min="3" max="8" width="8.109375" style="23" customWidth="1"/>
    <col min="9" max="10" width="8.77734375" style="23" customWidth="1"/>
    <col min="11" max="16384" width="8.21875" style="23"/>
  </cols>
  <sheetData>
    <row r="1" spans="1:10" ht="15" customHeight="1" x14ac:dyDescent="0.2">
      <c r="A1" s="418" t="s">
        <v>796</v>
      </c>
    </row>
    <row r="3" spans="1:10" ht="15" customHeight="1" x14ac:dyDescent="0.2">
      <c r="A3" s="1" t="s">
        <v>26</v>
      </c>
    </row>
    <row r="4" spans="1:10" s="25" customFormat="1" ht="15" customHeight="1" x14ac:dyDescent="0.15">
      <c r="A4" s="24" t="s">
        <v>27</v>
      </c>
      <c r="J4" s="5" t="s">
        <v>28</v>
      </c>
    </row>
    <row r="5" spans="1:10" s="25" customFormat="1" ht="15" customHeight="1" x14ac:dyDescent="0.2">
      <c r="A5" s="433" t="s">
        <v>29</v>
      </c>
      <c r="B5" s="428" t="s">
        <v>30</v>
      </c>
      <c r="C5" s="430" t="s">
        <v>31</v>
      </c>
      <c r="D5" s="431"/>
      <c r="E5" s="431"/>
      <c r="F5" s="430" t="s">
        <v>32</v>
      </c>
      <c r="G5" s="431"/>
      <c r="H5" s="435"/>
      <c r="I5" s="428" t="s">
        <v>33</v>
      </c>
      <c r="J5" s="428" t="s">
        <v>34</v>
      </c>
    </row>
    <row r="6" spans="1:10" s="25" customFormat="1" ht="15" customHeight="1" x14ac:dyDescent="0.2">
      <c r="A6" s="434"/>
      <c r="B6" s="432"/>
      <c r="C6" s="26" t="s">
        <v>35</v>
      </c>
      <c r="D6" s="27" t="s">
        <v>36</v>
      </c>
      <c r="E6" s="27" t="s">
        <v>37</v>
      </c>
      <c r="F6" s="27" t="s">
        <v>38</v>
      </c>
      <c r="G6" s="27" t="s">
        <v>39</v>
      </c>
      <c r="H6" s="27" t="s">
        <v>40</v>
      </c>
      <c r="I6" s="432"/>
      <c r="J6" s="432"/>
    </row>
    <row r="7" spans="1:10" s="25" customFormat="1" ht="15" customHeight="1" x14ac:dyDescent="0.2">
      <c r="A7" s="28" t="s">
        <v>41</v>
      </c>
      <c r="B7" s="29">
        <v>20</v>
      </c>
      <c r="C7" s="30">
        <v>4259</v>
      </c>
      <c r="D7" s="30">
        <v>2158</v>
      </c>
      <c r="E7" s="30">
        <v>2101</v>
      </c>
      <c r="F7" s="30">
        <v>1300</v>
      </c>
      <c r="G7" s="30">
        <v>1421</v>
      </c>
      <c r="H7" s="30">
        <v>1538</v>
      </c>
      <c r="I7" s="31">
        <v>176</v>
      </c>
      <c r="J7" s="30">
        <v>312</v>
      </c>
    </row>
    <row r="8" spans="1:10" s="25" customFormat="1" ht="15" customHeight="1" x14ac:dyDescent="0.2">
      <c r="A8" s="28">
        <v>5</v>
      </c>
      <c r="B8" s="30">
        <v>20</v>
      </c>
      <c r="C8" s="30">
        <v>3956</v>
      </c>
      <c r="D8" s="30">
        <v>2045</v>
      </c>
      <c r="E8" s="30">
        <v>1911</v>
      </c>
      <c r="F8" s="30">
        <v>1193</v>
      </c>
      <c r="G8" s="30">
        <v>1334</v>
      </c>
      <c r="H8" s="30">
        <v>1429</v>
      </c>
      <c r="I8" s="31">
        <v>175</v>
      </c>
      <c r="J8" s="30">
        <v>303</v>
      </c>
    </row>
    <row r="9" spans="1:10" s="25" customFormat="1" ht="15" customHeight="1" x14ac:dyDescent="0.2">
      <c r="A9" s="32">
        <v>6</v>
      </c>
      <c r="B9" s="33">
        <v>19</v>
      </c>
      <c r="C9" s="34">
        <f>SUM(D9:E9)</f>
        <v>3506</v>
      </c>
      <c r="D9" s="35">
        <v>1787</v>
      </c>
      <c r="E9" s="35">
        <v>1719</v>
      </c>
      <c r="F9" s="35">
        <v>999</v>
      </c>
      <c r="G9" s="35">
        <v>1200</v>
      </c>
      <c r="H9" s="35">
        <v>1307</v>
      </c>
      <c r="I9" s="36">
        <v>159</v>
      </c>
      <c r="J9" s="35">
        <v>295</v>
      </c>
    </row>
    <row r="10" spans="1:10" s="25" customFormat="1" ht="15" customHeight="1" x14ac:dyDescent="0.2">
      <c r="J10" s="22" t="s">
        <v>42</v>
      </c>
    </row>
  </sheetData>
  <mergeCells count="6">
    <mergeCell ref="J5:J6"/>
    <mergeCell ref="A5:A6"/>
    <mergeCell ref="B5:B6"/>
    <mergeCell ref="C5:E5"/>
    <mergeCell ref="F5:H5"/>
    <mergeCell ref="I5:I6"/>
  </mergeCells>
  <phoneticPr fontId="2"/>
  <hyperlinks>
    <hyperlink ref="A1" location="目次!A1" display="目次へもどる" xr:uid="{3456AD12-B9D1-45D1-8EA4-6BD22D8895B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EDF7-6285-4806-890C-6D44E12ADA7F}">
  <sheetPr codeName="Sheet29"/>
  <dimension ref="A1:G11"/>
  <sheetViews>
    <sheetView zoomScale="110" zoomScaleNormal="110" workbookViewId="0"/>
  </sheetViews>
  <sheetFormatPr defaultColWidth="8.88671875" defaultRowHeight="15" customHeight="1" x14ac:dyDescent="0.2"/>
  <cols>
    <col min="1" max="1" width="22.44140625" style="23" customWidth="1"/>
    <col min="2" max="7" width="10.6640625" style="23" customWidth="1"/>
    <col min="8" max="16384" width="8.88671875" style="23"/>
  </cols>
  <sheetData>
    <row r="1" spans="1:7" ht="15" customHeight="1" x14ac:dyDescent="0.2">
      <c r="A1" s="418" t="s">
        <v>796</v>
      </c>
    </row>
    <row r="3" spans="1:7" ht="15" customHeight="1" x14ac:dyDescent="0.2">
      <c r="A3" s="338" t="s">
        <v>528</v>
      </c>
      <c r="B3" s="339"/>
      <c r="C3" s="339"/>
      <c r="D3" s="340"/>
      <c r="E3" s="340"/>
      <c r="F3" s="340"/>
      <c r="G3" s="340"/>
    </row>
    <row r="4" spans="1:7" ht="15" customHeight="1" x14ac:dyDescent="0.15">
      <c r="A4" s="341"/>
      <c r="B4" s="341"/>
      <c r="C4" s="340"/>
      <c r="D4" s="340"/>
      <c r="E4" s="340"/>
      <c r="F4" s="340"/>
      <c r="G4" s="342" t="s">
        <v>529</v>
      </c>
    </row>
    <row r="5" spans="1:7" ht="15" customHeight="1" x14ac:dyDescent="0.2">
      <c r="A5" s="343" t="s">
        <v>489</v>
      </c>
      <c r="B5" s="523" t="s">
        <v>490</v>
      </c>
      <c r="C5" s="524"/>
      <c r="D5" s="525"/>
      <c r="E5" s="523" t="s">
        <v>143</v>
      </c>
      <c r="F5" s="524"/>
      <c r="G5" s="524"/>
    </row>
    <row r="6" spans="1:7" ht="15" customHeight="1" x14ac:dyDescent="0.2">
      <c r="A6" s="343" t="s">
        <v>468</v>
      </c>
      <c r="B6" s="344" t="s">
        <v>530</v>
      </c>
      <c r="C6" s="345" t="s">
        <v>531</v>
      </c>
      <c r="D6" s="346" t="s">
        <v>532</v>
      </c>
      <c r="E6" s="344" t="s">
        <v>530</v>
      </c>
      <c r="F6" s="345" t="s">
        <v>531</v>
      </c>
      <c r="G6" s="346" t="s">
        <v>532</v>
      </c>
    </row>
    <row r="7" spans="1:7" ht="15" customHeight="1" x14ac:dyDescent="0.2">
      <c r="A7" s="347" t="s">
        <v>110</v>
      </c>
      <c r="B7" s="348">
        <f>SUM(B8:B10)</f>
        <v>240546</v>
      </c>
      <c r="C7" s="349" t="s">
        <v>311</v>
      </c>
      <c r="D7" s="349" t="s">
        <v>311</v>
      </c>
      <c r="E7" s="348">
        <f>SUM(E8:E10)</f>
        <v>297675</v>
      </c>
      <c r="F7" s="349" t="s">
        <v>311</v>
      </c>
      <c r="G7" s="349" t="s">
        <v>311</v>
      </c>
    </row>
    <row r="8" spans="1:7" ht="15" customHeight="1" x14ac:dyDescent="0.2">
      <c r="A8" s="350" t="s">
        <v>533</v>
      </c>
      <c r="B8" s="203">
        <v>43667</v>
      </c>
      <c r="C8" s="235">
        <v>359</v>
      </c>
      <c r="D8" s="235">
        <v>195</v>
      </c>
      <c r="E8" s="203">
        <v>66798</v>
      </c>
      <c r="F8" s="235">
        <v>360</v>
      </c>
      <c r="G8" s="235">
        <v>193</v>
      </c>
    </row>
    <row r="9" spans="1:7" ht="15" customHeight="1" x14ac:dyDescent="0.2">
      <c r="A9" s="350" t="s">
        <v>534</v>
      </c>
      <c r="B9" s="203">
        <v>4576</v>
      </c>
      <c r="C9" s="235">
        <v>359</v>
      </c>
      <c r="D9" s="349" t="s">
        <v>311</v>
      </c>
      <c r="E9" s="203">
        <v>6988</v>
      </c>
      <c r="F9" s="235">
        <v>360</v>
      </c>
      <c r="G9" s="349" t="s">
        <v>311</v>
      </c>
    </row>
    <row r="10" spans="1:7" ht="15" customHeight="1" x14ac:dyDescent="0.2">
      <c r="A10" s="351" t="s">
        <v>535</v>
      </c>
      <c r="B10" s="352">
        <v>192303</v>
      </c>
      <c r="C10" s="352">
        <v>351</v>
      </c>
      <c r="D10" s="353" t="s">
        <v>311</v>
      </c>
      <c r="E10" s="352">
        <v>223889</v>
      </c>
      <c r="F10" s="352">
        <v>356</v>
      </c>
      <c r="G10" s="353" t="s">
        <v>311</v>
      </c>
    </row>
    <row r="11" spans="1:7" ht="15" customHeight="1" x14ac:dyDescent="0.2">
      <c r="A11" s="354"/>
      <c r="B11" s="340"/>
      <c r="C11" s="43"/>
      <c r="D11" s="340"/>
      <c r="E11" s="340"/>
      <c r="F11" s="340"/>
      <c r="G11" s="355" t="s">
        <v>487</v>
      </c>
    </row>
  </sheetData>
  <mergeCells count="2">
    <mergeCell ref="B5:D5"/>
    <mergeCell ref="E5:G5"/>
  </mergeCells>
  <phoneticPr fontId="2"/>
  <hyperlinks>
    <hyperlink ref="A1" location="目次!A1" display="目次へもどる" xr:uid="{4F7C8B0F-8A14-48FE-83B3-A1839A65954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F1BB-026B-498A-A21C-7C403D282936}">
  <sheetPr codeName="Sheet30"/>
  <dimension ref="A1:C9"/>
  <sheetViews>
    <sheetView zoomScale="110" zoomScaleNormal="110" workbookViewId="0"/>
  </sheetViews>
  <sheetFormatPr defaultColWidth="9" defaultRowHeight="15" customHeight="1" x14ac:dyDescent="0.15"/>
  <cols>
    <col min="1" max="1" width="11.21875" style="247" customWidth="1"/>
    <col min="2" max="3" width="37.44140625" style="247" customWidth="1"/>
    <col min="4" max="16384" width="9" style="247"/>
  </cols>
  <sheetData>
    <row r="1" spans="1:3" s="25" customFormat="1" ht="15" customHeight="1" x14ac:dyDescent="0.2">
      <c r="A1" s="418" t="s">
        <v>796</v>
      </c>
    </row>
    <row r="2" spans="1:3" s="25" customFormat="1" ht="15" customHeight="1" x14ac:dyDescent="0.2"/>
    <row r="3" spans="1:3" s="356" customFormat="1" ht="15" customHeight="1" x14ac:dyDescent="0.15">
      <c r="A3" s="1" t="s">
        <v>536</v>
      </c>
      <c r="B3" s="247"/>
      <c r="C3" s="247"/>
    </row>
    <row r="4" spans="1:3" ht="15" customHeight="1" x14ac:dyDescent="0.15">
      <c r="A4" s="357"/>
      <c r="B4" s="357"/>
      <c r="C4" s="358" t="s">
        <v>537</v>
      </c>
    </row>
    <row r="5" spans="1:3" ht="15" customHeight="1" x14ac:dyDescent="0.15">
      <c r="A5" s="265" t="s">
        <v>538</v>
      </c>
      <c r="B5" s="229" t="s">
        <v>539</v>
      </c>
      <c r="C5" s="27" t="s">
        <v>540</v>
      </c>
    </row>
    <row r="6" spans="1:3" ht="15" customHeight="1" x14ac:dyDescent="0.15">
      <c r="A6" s="359" t="s">
        <v>541</v>
      </c>
      <c r="B6" s="48">
        <v>1533</v>
      </c>
      <c r="C6" s="39">
        <v>12401</v>
      </c>
    </row>
    <row r="7" spans="1:3" ht="15" customHeight="1" x14ac:dyDescent="0.15">
      <c r="A7" s="50" t="s">
        <v>542</v>
      </c>
      <c r="B7" s="48">
        <v>1723</v>
      </c>
      <c r="C7" s="39">
        <v>16088</v>
      </c>
    </row>
    <row r="8" spans="1:3" ht="15" customHeight="1" x14ac:dyDescent="0.15">
      <c r="A8" s="360" t="s">
        <v>193</v>
      </c>
      <c r="B8" s="172">
        <v>1695</v>
      </c>
      <c r="C8" s="34">
        <v>17594</v>
      </c>
    </row>
    <row r="9" spans="1:3" ht="15" customHeight="1" x14ac:dyDescent="0.15">
      <c r="C9" s="22" t="s">
        <v>465</v>
      </c>
    </row>
  </sheetData>
  <phoneticPr fontId="2"/>
  <hyperlinks>
    <hyperlink ref="A1" location="目次!A1" display="目次へもどる" xr:uid="{D043E81E-6C2D-4859-8548-7EED2DCC270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54AD-8C22-4D67-910C-3D7190ED9958}">
  <sheetPr codeName="Sheet31"/>
  <dimension ref="A1:E27"/>
  <sheetViews>
    <sheetView zoomScale="110" zoomScaleNormal="110" workbookViewId="0"/>
  </sheetViews>
  <sheetFormatPr defaultColWidth="8.77734375" defaultRowHeight="15" customHeight="1" x14ac:dyDescent="0.2"/>
  <cols>
    <col min="1" max="1" width="2.44140625" style="23" customWidth="1"/>
    <col min="2" max="2" width="16.21875" style="23" customWidth="1"/>
    <col min="3" max="5" width="22.44140625" style="23" customWidth="1"/>
    <col min="6" max="16384" width="8.77734375" style="23"/>
  </cols>
  <sheetData>
    <row r="1" spans="1:5" ht="15" customHeight="1" x14ac:dyDescent="0.2">
      <c r="A1" s="418" t="s">
        <v>796</v>
      </c>
    </row>
    <row r="3" spans="1:5" ht="15" customHeight="1" x14ac:dyDescent="0.2">
      <c r="A3" s="1" t="s">
        <v>543</v>
      </c>
    </row>
    <row r="4" spans="1:5" s="25" customFormat="1" ht="15" customHeight="1" x14ac:dyDescent="0.2">
      <c r="A4" s="526"/>
      <c r="B4" s="527"/>
      <c r="C4" s="5"/>
      <c r="D4" s="5"/>
      <c r="E4" s="5" t="s">
        <v>544</v>
      </c>
    </row>
    <row r="5" spans="1:5" s="25" customFormat="1" ht="15" customHeight="1" x14ac:dyDescent="0.2">
      <c r="A5" s="431" t="s">
        <v>545</v>
      </c>
      <c r="B5" s="435"/>
      <c r="C5" s="27" t="s">
        <v>141</v>
      </c>
      <c r="D5" s="27" t="s">
        <v>142</v>
      </c>
      <c r="E5" s="27" t="s">
        <v>143</v>
      </c>
    </row>
    <row r="6" spans="1:5" s="25" customFormat="1" ht="15" customHeight="1" x14ac:dyDescent="0.2">
      <c r="A6" s="441" t="s">
        <v>546</v>
      </c>
      <c r="B6" s="427"/>
      <c r="C6" s="361">
        <v>674192</v>
      </c>
      <c r="D6" s="361">
        <f>SUM(D7:D23)</f>
        <v>682051</v>
      </c>
      <c r="E6" s="361">
        <f>SUM(E7:E23)</f>
        <v>677549</v>
      </c>
    </row>
    <row r="7" spans="1:5" s="25" customFormat="1" ht="15" customHeight="1" x14ac:dyDescent="0.2">
      <c r="A7" s="6">
        <v>0</v>
      </c>
      <c r="B7" s="63" t="s">
        <v>547</v>
      </c>
      <c r="C7" s="337">
        <v>10223</v>
      </c>
      <c r="D7" s="337">
        <v>10045</v>
      </c>
      <c r="E7" s="337">
        <v>10325</v>
      </c>
    </row>
    <row r="8" spans="1:5" s="25" customFormat="1" ht="15" customHeight="1" x14ac:dyDescent="0.2">
      <c r="A8" s="6">
        <v>1</v>
      </c>
      <c r="B8" s="63" t="s">
        <v>548</v>
      </c>
      <c r="C8" s="337">
        <v>19421</v>
      </c>
      <c r="D8" s="337">
        <v>19600</v>
      </c>
      <c r="E8" s="337">
        <v>20003</v>
      </c>
    </row>
    <row r="9" spans="1:5" s="25" customFormat="1" ht="15" customHeight="1" x14ac:dyDescent="0.2">
      <c r="A9" s="6">
        <v>2</v>
      </c>
      <c r="B9" s="63" t="s">
        <v>549</v>
      </c>
      <c r="C9" s="337">
        <v>34104</v>
      </c>
      <c r="D9" s="337">
        <v>34497</v>
      </c>
      <c r="E9" s="337">
        <v>35208</v>
      </c>
    </row>
    <row r="10" spans="1:5" s="25" customFormat="1" ht="15" customHeight="1" x14ac:dyDescent="0.2">
      <c r="A10" s="6">
        <v>3</v>
      </c>
      <c r="B10" s="63" t="s">
        <v>550</v>
      </c>
      <c r="C10" s="337">
        <v>54574</v>
      </c>
      <c r="D10" s="337">
        <v>54951</v>
      </c>
      <c r="E10" s="337">
        <v>55805</v>
      </c>
    </row>
    <row r="11" spans="1:5" s="25" customFormat="1" ht="15" customHeight="1" x14ac:dyDescent="0.2">
      <c r="A11" s="6">
        <v>4</v>
      </c>
      <c r="B11" s="63" t="s">
        <v>551</v>
      </c>
      <c r="C11" s="337">
        <v>32083</v>
      </c>
      <c r="D11" s="337">
        <v>32291</v>
      </c>
      <c r="E11" s="337">
        <v>32849</v>
      </c>
    </row>
    <row r="12" spans="1:5" s="25" customFormat="1" ht="15" customHeight="1" x14ac:dyDescent="0.2">
      <c r="A12" s="6">
        <v>5</v>
      </c>
      <c r="B12" s="362" t="s">
        <v>552</v>
      </c>
      <c r="C12" s="337">
        <v>47822</v>
      </c>
      <c r="D12" s="337">
        <v>47529</v>
      </c>
      <c r="E12" s="337">
        <v>47629</v>
      </c>
    </row>
    <row r="13" spans="1:5" s="25" customFormat="1" ht="15" customHeight="1" x14ac:dyDescent="0.2">
      <c r="A13" s="6">
        <v>6</v>
      </c>
      <c r="B13" s="63" t="s">
        <v>553</v>
      </c>
      <c r="C13" s="337">
        <v>13849</v>
      </c>
      <c r="D13" s="337">
        <v>13827</v>
      </c>
      <c r="E13" s="337">
        <v>13997</v>
      </c>
    </row>
    <row r="14" spans="1:5" s="25" customFormat="1" ht="15" customHeight="1" x14ac:dyDescent="0.2">
      <c r="A14" s="6">
        <v>7</v>
      </c>
      <c r="B14" s="63" t="s">
        <v>554</v>
      </c>
      <c r="C14" s="337">
        <v>34961</v>
      </c>
      <c r="D14" s="337">
        <v>34988</v>
      </c>
      <c r="E14" s="337">
        <v>35540</v>
      </c>
    </row>
    <row r="15" spans="1:5" s="25" customFormat="1" ht="15" customHeight="1" x14ac:dyDescent="0.2">
      <c r="A15" s="6">
        <v>8</v>
      </c>
      <c r="B15" s="362" t="s">
        <v>555</v>
      </c>
      <c r="C15" s="337">
        <v>6195</v>
      </c>
      <c r="D15" s="337">
        <v>6164</v>
      </c>
      <c r="E15" s="337">
        <v>6278</v>
      </c>
    </row>
    <row r="16" spans="1:5" s="25" customFormat="1" ht="15" customHeight="1" x14ac:dyDescent="0.2">
      <c r="A16" s="6">
        <v>9</v>
      </c>
      <c r="B16" s="63" t="s">
        <v>556</v>
      </c>
      <c r="C16" s="337">
        <v>172893</v>
      </c>
      <c r="D16" s="337">
        <v>172044</v>
      </c>
      <c r="E16" s="337">
        <v>173270</v>
      </c>
    </row>
    <row r="17" spans="1:5" s="25" customFormat="1" ht="15" customHeight="1" x14ac:dyDescent="0.2">
      <c r="A17" s="6" t="s">
        <v>557</v>
      </c>
      <c r="B17" s="63" t="s">
        <v>558</v>
      </c>
      <c r="C17" s="337">
        <v>854</v>
      </c>
      <c r="D17" s="337">
        <v>1000</v>
      </c>
      <c r="E17" s="337">
        <v>1018</v>
      </c>
    </row>
    <row r="18" spans="1:5" s="25" customFormat="1" ht="15" customHeight="1" x14ac:dyDescent="0.2">
      <c r="A18" s="6" t="s">
        <v>559</v>
      </c>
      <c r="B18" s="63" t="s">
        <v>560</v>
      </c>
      <c r="C18" s="337">
        <v>22507</v>
      </c>
      <c r="D18" s="337">
        <v>23506</v>
      </c>
      <c r="E18" s="337">
        <v>23944</v>
      </c>
    </row>
    <row r="19" spans="1:5" s="25" customFormat="1" ht="15" customHeight="1" x14ac:dyDescent="0.2">
      <c r="A19" s="6" t="s">
        <v>561</v>
      </c>
      <c r="B19" s="63" t="s">
        <v>562</v>
      </c>
      <c r="C19" s="337">
        <v>23630</v>
      </c>
      <c r="D19" s="337">
        <v>24368</v>
      </c>
      <c r="E19" s="337">
        <v>24566</v>
      </c>
    </row>
    <row r="20" spans="1:5" s="25" customFormat="1" ht="15" customHeight="1" x14ac:dyDescent="0.2">
      <c r="B20" s="63" t="s">
        <v>563</v>
      </c>
      <c r="C20" s="337">
        <v>1707</v>
      </c>
      <c r="D20" s="337">
        <v>4611</v>
      </c>
      <c r="E20" s="337">
        <v>4639</v>
      </c>
    </row>
    <row r="21" spans="1:5" s="25" customFormat="1" ht="15" customHeight="1" x14ac:dyDescent="0.2">
      <c r="A21" s="6" t="s">
        <v>564</v>
      </c>
      <c r="B21" s="312" t="s">
        <v>565</v>
      </c>
      <c r="C21" s="142">
        <v>183182</v>
      </c>
      <c r="D21" s="142">
        <v>185390</v>
      </c>
      <c r="E21" s="142">
        <v>174979</v>
      </c>
    </row>
    <row r="22" spans="1:5" s="25" customFormat="1" ht="15" customHeight="1" x14ac:dyDescent="0.2">
      <c r="A22" s="6"/>
      <c r="B22" s="312" t="s">
        <v>566</v>
      </c>
      <c r="C22" s="142">
        <v>3903</v>
      </c>
      <c r="D22" s="142">
        <v>3855</v>
      </c>
      <c r="E22" s="142">
        <v>3818</v>
      </c>
    </row>
    <row r="23" spans="1:5" s="25" customFormat="1" ht="15" customHeight="1" x14ac:dyDescent="0.2">
      <c r="A23" s="232"/>
      <c r="B23" s="315" t="s">
        <v>567</v>
      </c>
      <c r="C23" s="211">
        <v>12284</v>
      </c>
      <c r="D23" s="211">
        <v>13385</v>
      </c>
      <c r="E23" s="211">
        <v>13681</v>
      </c>
    </row>
    <row r="24" spans="1:5" s="25" customFormat="1" ht="15" customHeight="1" x14ac:dyDescent="0.2">
      <c r="A24" s="25" t="s">
        <v>568</v>
      </c>
    </row>
    <row r="25" spans="1:5" ht="15" customHeight="1" x14ac:dyDescent="0.2">
      <c r="A25" s="25" t="s">
        <v>569</v>
      </c>
      <c r="B25" s="25"/>
      <c r="C25" s="25"/>
      <c r="D25" s="25"/>
      <c r="E25" s="25"/>
    </row>
    <row r="26" spans="1:5" ht="15" customHeight="1" x14ac:dyDescent="0.2">
      <c r="A26" s="25" t="s">
        <v>570</v>
      </c>
      <c r="B26" s="25"/>
      <c r="C26" s="25"/>
      <c r="D26" s="25"/>
      <c r="E26" s="25"/>
    </row>
    <row r="27" spans="1:5" ht="15" customHeight="1" x14ac:dyDescent="0.2">
      <c r="A27" s="25" t="s">
        <v>571</v>
      </c>
      <c r="B27" s="25"/>
      <c r="C27" s="25"/>
      <c r="D27" s="25"/>
      <c r="E27" s="22" t="s">
        <v>572</v>
      </c>
    </row>
  </sheetData>
  <mergeCells count="3">
    <mergeCell ref="A4:B4"/>
    <mergeCell ref="A5:B5"/>
    <mergeCell ref="A6:B6"/>
  </mergeCells>
  <phoneticPr fontId="2"/>
  <hyperlinks>
    <hyperlink ref="A1" location="目次!A1" display="目次へもどる" xr:uid="{4C10190D-EBE1-4CEA-AA19-6049CAA0F3B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2748-61D2-44E9-88CE-7BC32C6FC18E}">
  <sheetPr codeName="Sheet32"/>
  <dimension ref="A1:D14"/>
  <sheetViews>
    <sheetView zoomScale="110" zoomScaleNormal="110" workbookViewId="0"/>
  </sheetViews>
  <sheetFormatPr defaultColWidth="9.109375" defaultRowHeight="15" customHeight="1" x14ac:dyDescent="0.2"/>
  <cols>
    <col min="1" max="1" width="41.21875" style="23" customWidth="1"/>
    <col min="2" max="4" width="15" style="23" customWidth="1"/>
    <col min="5" max="16384" width="9.109375" style="23"/>
  </cols>
  <sheetData>
    <row r="1" spans="1:4" ht="15" customHeight="1" x14ac:dyDescent="0.2">
      <c r="A1" s="418" t="s">
        <v>796</v>
      </c>
    </row>
    <row r="3" spans="1:4" ht="15" customHeight="1" x14ac:dyDescent="0.2">
      <c r="A3" s="1" t="s">
        <v>573</v>
      </c>
    </row>
    <row r="4" spans="1:4" ht="15" customHeight="1" x14ac:dyDescent="0.2">
      <c r="A4" s="25"/>
    </row>
    <row r="5" spans="1:4" s="25" customFormat="1" ht="15" customHeight="1" x14ac:dyDescent="0.2">
      <c r="A5" s="265" t="s">
        <v>574</v>
      </c>
      <c r="B5" s="27" t="s">
        <v>141</v>
      </c>
      <c r="C5" s="27" t="s">
        <v>142</v>
      </c>
      <c r="D5" s="27" t="s">
        <v>143</v>
      </c>
    </row>
    <row r="6" spans="1:4" s="25" customFormat="1" ht="15" customHeight="1" x14ac:dyDescent="0.2">
      <c r="A6" s="253" t="s">
        <v>575</v>
      </c>
      <c r="B6" s="156">
        <v>4.2</v>
      </c>
      <c r="C6" s="156">
        <v>4.3</v>
      </c>
      <c r="D6" s="156">
        <v>4.2</v>
      </c>
    </row>
    <row r="7" spans="1:4" s="25" customFormat="1" ht="15" customHeight="1" x14ac:dyDescent="0.2">
      <c r="A7" s="8" t="s">
        <v>576</v>
      </c>
      <c r="B7" s="156">
        <v>39.700000000000003</v>
      </c>
      <c r="C7" s="156">
        <v>41.5</v>
      </c>
      <c r="D7" s="156">
        <v>43.1</v>
      </c>
    </row>
    <row r="8" spans="1:4" s="25" customFormat="1" ht="15" customHeight="1" x14ac:dyDescent="0.2">
      <c r="A8" s="8" t="s">
        <v>577</v>
      </c>
      <c r="B8" s="156">
        <v>10.5</v>
      </c>
      <c r="C8" s="156">
        <v>10.5</v>
      </c>
      <c r="D8" s="156">
        <v>9.6999999999999993</v>
      </c>
    </row>
    <row r="9" spans="1:4" s="25" customFormat="1" ht="15" customHeight="1" x14ac:dyDescent="0.2">
      <c r="A9" s="8" t="s">
        <v>578</v>
      </c>
      <c r="B9" s="156">
        <v>213.7</v>
      </c>
      <c r="C9" s="156">
        <v>221.4</v>
      </c>
      <c r="D9" s="156">
        <v>212</v>
      </c>
    </row>
    <row r="10" spans="1:4" s="25" customFormat="1" ht="15" customHeight="1" x14ac:dyDescent="0.2">
      <c r="A10" s="8" t="s">
        <v>579</v>
      </c>
      <c r="B10" s="156">
        <v>1.9</v>
      </c>
      <c r="C10" s="156">
        <v>1.9</v>
      </c>
      <c r="D10" s="156">
        <v>2</v>
      </c>
    </row>
    <row r="11" spans="1:4" s="25" customFormat="1" ht="15" customHeight="1" x14ac:dyDescent="0.2">
      <c r="A11" s="8" t="s">
        <v>580</v>
      </c>
      <c r="B11" s="156">
        <v>120.4</v>
      </c>
      <c r="C11" s="156">
        <v>120.7</v>
      </c>
      <c r="D11" s="156">
        <v>121</v>
      </c>
    </row>
    <row r="12" spans="1:4" s="25" customFormat="1" ht="15" customHeight="1" x14ac:dyDescent="0.2">
      <c r="A12" s="334" t="s">
        <v>581</v>
      </c>
      <c r="B12" s="158">
        <v>309</v>
      </c>
      <c r="C12" s="158">
        <v>270.5</v>
      </c>
      <c r="D12" s="158">
        <v>272.8</v>
      </c>
    </row>
    <row r="13" spans="1:4" s="25" customFormat="1" ht="15" customHeight="1" x14ac:dyDescent="0.2">
      <c r="A13" s="227" t="s">
        <v>582</v>
      </c>
      <c r="B13" s="22"/>
      <c r="C13" s="22"/>
      <c r="D13" s="22" t="s">
        <v>572</v>
      </c>
    </row>
    <row r="14" spans="1:4" s="25" customFormat="1" ht="15" customHeight="1" x14ac:dyDescent="0.2">
      <c r="A14" s="227" t="s">
        <v>583</v>
      </c>
    </row>
  </sheetData>
  <phoneticPr fontId="2"/>
  <hyperlinks>
    <hyperlink ref="A1" location="目次!A1" display="目次へもどる" xr:uid="{42D7C0CA-4848-4B6A-8055-A18B4F31B9A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E1E0-A1EE-47CA-8B1D-59736B68AD6B}">
  <sheetPr codeName="Sheet33"/>
  <dimension ref="A1:E21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1" t="s">
        <v>584</v>
      </c>
    </row>
    <row r="4" spans="1:5" ht="15" customHeight="1" x14ac:dyDescent="0.15">
      <c r="A4" s="227" t="s">
        <v>585</v>
      </c>
    </row>
    <row r="5" spans="1:5" ht="15" customHeight="1" x14ac:dyDescent="0.15">
      <c r="A5" s="431" t="s">
        <v>586</v>
      </c>
      <c r="B5" s="435"/>
      <c r="C5" s="27" t="s">
        <v>141</v>
      </c>
      <c r="D5" s="27" t="s">
        <v>142</v>
      </c>
      <c r="E5" s="27" t="s">
        <v>143</v>
      </c>
    </row>
    <row r="6" spans="1:5" ht="15" customHeight="1" x14ac:dyDescent="0.15">
      <c r="A6" s="533" t="s">
        <v>587</v>
      </c>
      <c r="B6" s="534"/>
      <c r="C6" s="169">
        <v>213405</v>
      </c>
      <c r="D6" s="169">
        <v>228351</v>
      </c>
      <c r="E6" s="169">
        <v>214454</v>
      </c>
    </row>
    <row r="7" spans="1:5" ht="15" customHeight="1" x14ac:dyDescent="0.15">
      <c r="A7" s="535" t="s">
        <v>588</v>
      </c>
      <c r="B7" s="536"/>
      <c r="C7" s="337">
        <v>270</v>
      </c>
      <c r="D7" s="337">
        <v>289</v>
      </c>
      <c r="E7" s="337">
        <v>273</v>
      </c>
    </row>
    <row r="8" spans="1:5" ht="15" customHeight="1" x14ac:dyDescent="0.15">
      <c r="A8" s="535" t="s">
        <v>589</v>
      </c>
      <c r="B8" s="536"/>
      <c r="C8" s="337">
        <v>136665</v>
      </c>
      <c r="D8" s="337">
        <v>142819</v>
      </c>
      <c r="E8" s="337">
        <v>147853</v>
      </c>
    </row>
    <row r="9" spans="1:5" ht="15" customHeight="1" x14ac:dyDescent="0.15">
      <c r="A9" s="537" t="s">
        <v>590</v>
      </c>
      <c r="B9" s="538"/>
      <c r="C9" s="142">
        <v>125865</v>
      </c>
      <c r="D9" s="142">
        <v>155168</v>
      </c>
      <c r="E9" s="142">
        <v>139805</v>
      </c>
    </row>
    <row r="10" spans="1:5" ht="15" customHeight="1" x14ac:dyDescent="0.15">
      <c r="A10" s="539" t="s">
        <v>591</v>
      </c>
      <c r="B10" s="253" t="s">
        <v>592</v>
      </c>
      <c r="C10" s="142">
        <v>317046</v>
      </c>
      <c r="D10" s="142">
        <v>331438</v>
      </c>
      <c r="E10" s="142">
        <v>295747</v>
      </c>
    </row>
    <row r="11" spans="1:5" ht="15" customHeight="1" x14ac:dyDescent="0.15">
      <c r="A11" s="540"/>
      <c r="B11" s="8" t="s">
        <v>593</v>
      </c>
      <c r="C11" s="142">
        <v>170852</v>
      </c>
      <c r="D11" s="142">
        <v>176559</v>
      </c>
      <c r="E11" s="142">
        <v>157168</v>
      </c>
    </row>
    <row r="12" spans="1:5" ht="15" customHeight="1" x14ac:dyDescent="0.15">
      <c r="A12" s="540"/>
      <c r="B12" s="8" t="s">
        <v>594</v>
      </c>
      <c r="C12" s="142">
        <v>6041</v>
      </c>
      <c r="D12" s="142">
        <v>5102</v>
      </c>
      <c r="E12" s="142">
        <v>3929</v>
      </c>
    </row>
    <row r="13" spans="1:5" ht="15" customHeight="1" x14ac:dyDescent="0.15">
      <c r="A13" s="540"/>
      <c r="B13" s="8" t="s">
        <v>595</v>
      </c>
      <c r="C13" s="142">
        <v>593</v>
      </c>
      <c r="D13" s="142">
        <v>639</v>
      </c>
      <c r="E13" s="142">
        <v>684</v>
      </c>
    </row>
    <row r="14" spans="1:5" ht="15" customHeight="1" x14ac:dyDescent="0.15">
      <c r="A14" s="540"/>
      <c r="B14" s="8" t="s">
        <v>596</v>
      </c>
      <c r="C14" s="142">
        <v>21771</v>
      </c>
      <c r="D14" s="142">
        <v>23269</v>
      </c>
      <c r="E14" s="142">
        <v>20491</v>
      </c>
    </row>
    <row r="15" spans="1:5" ht="15" customHeight="1" x14ac:dyDescent="0.15">
      <c r="A15" s="540"/>
      <c r="B15" s="8" t="s">
        <v>597</v>
      </c>
      <c r="C15" s="142">
        <v>219</v>
      </c>
      <c r="D15" s="142">
        <v>1264</v>
      </c>
      <c r="E15" s="142">
        <v>1749</v>
      </c>
    </row>
    <row r="16" spans="1:5" ht="15" customHeight="1" x14ac:dyDescent="0.15">
      <c r="A16" s="541"/>
      <c r="B16" s="363" t="s">
        <v>598</v>
      </c>
      <c r="C16" s="39">
        <v>516522</v>
      </c>
      <c r="D16" s="39">
        <f>SUM(D10:D15)</f>
        <v>538271</v>
      </c>
      <c r="E16" s="39">
        <f>SUM(E10:E15)</f>
        <v>479768</v>
      </c>
    </row>
    <row r="17" spans="1:5" ht="15" customHeight="1" x14ac:dyDescent="0.15">
      <c r="A17" s="528" t="s">
        <v>599</v>
      </c>
      <c r="B17" s="529"/>
      <c r="C17" s="169">
        <v>5742</v>
      </c>
      <c r="D17" s="169">
        <v>4905</v>
      </c>
      <c r="E17" s="169">
        <v>4217</v>
      </c>
    </row>
    <row r="18" spans="1:5" ht="15" customHeight="1" x14ac:dyDescent="0.15">
      <c r="A18" s="530" t="s">
        <v>600</v>
      </c>
      <c r="B18" s="8" t="s">
        <v>601</v>
      </c>
      <c r="C18" s="169">
        <v>4</v>
      </c>
      <c r="D18" s="169">
        <v>6</v>
      </c>
      <c r="E18" s="169">
        <v>9</v>
      </c>
    </row>
    <row r="19" spans="1:5" ht="15" customHeight="1" x14ac:dyDescent="0.15">
      <c r="A19" s="531"/>
      <c r="B19" s="8" t="s">
        <v>602</v>
      </c>
      <c r="C19" s="169">
        <v>798</v>
      </c>
      <c r="D19" s="169">
        <v>740</v>
      </c>
      <c r="E19" s="169">
        <v>859</v>
      </c>
    </row>
    <row r="20" spans="1:5" ht="15" customHeight="1" x14ac:dyDescent="0.15">
      <c r="A20" s="532"/>
      <c r="B20" s="334" t="s">
        <v>603</v>
      </c>
      <c r="C20" s="211">
        <v>111</v>
      </c>
      <c r="D20" s="211">
        <v>160</v>
      </c>
      <c r="E20" s="211">
        <v>135</v>
      </c>
    </row>
    <row r="21" spans="1:5" ht="15" customHeight="1" x14ac:dyDescent="0.15">
      <c r="A21" s="25"/>
      <c r="B21" s="364"/>
      <c r="C21" s="364"/>
      <c r="D21" s="364"/>
      <c r="E21" s="22" t="s">
        <v>604</v>
      </c>
    </row>
  </sheetData>
  <mergeCells count="8">
    <mergeCell ref="A17:B17"/>
    <mergeCell ref="A18:A20"/>
    <mergeCell ref="A5:B5"/>
    <mergeCell ref="A6:B6"/>
    <mergeCell ref="A7:B7"/>
    <mergeCell ref="A8:B8"/>
    <mergeCell ref="A9:B9"/>
    <mergeCell ref="A10:A16"/>
  </mergeCells>
  <phoneticPr fontId="2"/>
  <hyperlinks>
    <hyperlink ref="A1" location="目次!A1" display="目次へもどる" xr:uid="{3E9C19A9-275E-456F-AE44-B5A4ABA8149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6:E16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F5C2-C4A4-444A-85B5-690EB0B82D14}">
  <sheetPr codeName="Sheet34"/>
  <dimension ref="A1:E15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227" t="s">
        <v>605</v>
      </c>
    </row>
    <row r="4" spans="1:5" ht="15" customHeight="1" x14ac:dyDescent="0.15">
      <c r="A4" s="431" t="s">
        <v>586</v>
      </c>
      <c r="B4" s="435"/>
      <c r="C4" s="27" t="s">
        <v>141</v>
      </c>
      <c r="D4" s="27" t="s">
        <v>142</v>
      </c>
      <c r="E4" s="27" t="s">
        <v>143</v>
      </c>
    </row>
    <row r="5" spans="1:5" ht="15" customHeight="1" x14ac:dyDescent="0.15">
      <c r="A5" s="542" t="s">
        <v>606</v>
      </c>
      <c r="B5" s="543"/>
      <c r="C5" s="169">
        <v>308</v>
      </c>
      <c r="D5" s="169">
        <v>332</v>
      </c>
      <c r="E5" s="169">
        <v>331</v>
      </c>
    </row>
    <row r="6" spans="1:5" ht="15" customHeight="1" x14ac:dyDescent="0.15">
      <c r="A6" s="544" t="s">
        <v>607</v>
      </c>
      <c r="B6" s="545"/>
      <c r="C6" s="169">
        <v>64918</v>
      </c>
      <c r="D6" s="169">
        <v>77301</v>
      </c>
      <c r="E6" s="169">
        <v>78140</v>
      </c>
    </row>
    <row r="7" spans="1:5" ht="15" customHeight="1" x14ac:dyDescent="0.15">
      <c r="A7" s="539" t="s">
        <v>591</v>
      </c>
      <c r="B7" s="253" t="s">
        <v>592</v>
      </c>
      <c r="C7" s="39">
        <v>151050</v>
      </c>
      <c r="D7" s="39">
        <v>157941</v>
      </c>
      <c r="E7" s="39">
        <v>157295</v>
      </c>
    </row>
    <row r="8" spans="1:5" ht="15" customHeight="1" x14ac:dyDescent="0.15">
      <c r="A8" s="540"/>
      <c r="B8" s="8" t="s">
        <v>593</v>
      </c>
      <c r="C8" s="39">
        <v>62404</v>
      </c>
      <c r="D8" s="39">
        <v>65619</v>
      </c>
      <c r="E8" s="39">
        <v>61045</v>
      </c>
    </row>
    <row r="9" spans="1:5" ht="15" customHeight="1" x14ac:dyDescent="0.15">
      <c r="A9" s="540"/>
      <c r="B9" s="8" t="s">
        <v>594</v>
      </c>
      <c r="C9" s="39">
        <v>2106</v>
      </c>
      <c r="D9" s="39">
        <v>2002</v>
      </c>
      <c r="E9" s="39">
        <v>1846</v>
      </c>
    </row>
    <row r="10" spans="1:5" ht="15" customHeight="1" x14ac:dyDescent="0.15">
      <c r="A10" s="540"/>
      <c r="B10" s="8" t="s">
        <v>595</v>
      </c>
      <c r="C10" s="39">
        <v>412</v>
      </c>
      <c r="D10" s="39">
        <v>433</v>
      </c>
      <c r="E10" s="39">
        <v>507</v>
      </c>
    </row>
    <row r="11" spans="1:5" ht="15" customHeight="1" x14ac:dyDescent="0.15">
      <c r="A11" s="540"/>
      <c r="B11" s="8" t="s">
        <v>596</v>
      </c>
      <c r="C11" s="39">
        <v>9985</v>
      </c>
      <c r="D11" s="39">
        <v>10979</v>
      </c>
      <c r="E11" s="39">
        <v>9919</v>
      </c>
    </row>
    <row r="12" spans="1:5" ht="15" customHeight="1" x14ac:dyDescent="0.15">
      <c r="A12" s="540"/>
      <c r="B12" s="365" t="s">
        <v>597</v>
      </c>
      <c r="C12" s="39">
        <v>42</v>
      </c>
      <c r="D12" s="39">
        <v>107</v>
      </c>
      <c r="E12" s="39">
        <v>112</v>
      </c>
    </row>
    <row r="13" spans="1:5" ht="15" customHeight="1" x14ac:dyDescent="0.15">
      <c r="A13" s="541"/>
      <c r="B13" s="363" t="s">
        <v>598</v>
      </c>
      <c r="C13" s="39">
        <v>225999</v>
      </c>
      <c r="D13" s="39">
        <f>SUM(D7:D12)</f>
        <v>237081</v>
      </c>
      <c r="E13" s="39">
        <f>SUM(E7:E12)</f>
        <v>230724</v>
      </c>
    </row>
    <row r="14" spans="1:5" ht="15" customHeight="1" x14ac:dyDescent="0.15">
      <c r="A14" s="528" t="s">
        <v>599</v>
      </c>
      <c r="B14" s="529"/>
      <c r="C14" s="34">
        <v>859</v>
      </c>
      <c r="D14" s="34">
        <v>639</v>
      </c>
      <c r="E14" s="34">
        <v>567</v>
      </c>
    </row>
    <row r="15" spans="1:5" ht="15" customHeight="1" x14ac:dyDescent="0.15">
      <c r="A15" s="227"/>
      <c r="C15" s="22"/>
      <c r="D15" s="22"/>
      <c r="E15" s="22" t="s">
        <v>608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D20717F8-6439-4009-B4F1-DD275F453B9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3:E13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5656-BF06-40ED-91E1-14DD0E66F1E9}">
  <sheetPr codeName="Sheet35"/>
  <dimension ref="A1:E15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227" t="s">
        <v>609</v>
      </c>
    </row>
    <row r="4" spans="1:5" ht="15" customHeight="1" x14ac:dyDescent="0.15">
      <c r="A4" s="431" t="s">
        <v>586</v>
      </c>
      <c r="B4" s="435"/>
      <c r="C4" s="27" t="s">
        <v>141</v>
      </c>
      <c r="D4" s="27" t="s">
        <v>142</v>
      </c>
      <c r="E4" s="27" t="s">
        <v>143</v>
      </c>
    </row>
    <row r="5" spans="1:5" ht="15" customHeight="1" x14ac:dyDescent="0.15">
      <c r="A5" s="542" t="s">
        <v>606</v>
      </c>
      <c r="B5" s="543"/>
      <c r="C5" s="337">
        <v>325</v>
      </c>
      <c r="D5" s="337">
        <v>351</v>
      </c>
      <c r="E5" s="337">
        <v>352</v>
      </c>
    </row>
    <row r="6" spans="1:5" ht="15" customHeight="1" x14ac:dyDescent="0.15">
      <c r="A6" s="544" t="s">
        <v>607</v>
      </c>
      <c r="B6" s="545"/>
      <c r="C6" s="39">
        <v>128046</v>
      </c>
      <c r="D6" s="39">
        <v>150054</v>
      </c>
      <c r="E6" s="39">
        <v>150993</v>
      </c>
    </row>
    <row r="7" spans="1:5" ht="15" customHeight="1" x14ac:dyDescent="0.15">
      <c r="A7" s="539" t="s">
        <v>591</v>
      </c>
      <c r="B7" s="253" t="s">
        <v>592</v>
      </c>
      <c r="C7" s="39">
        <v>262493</v>
      </c>
      <c r="D7" s="39">
        <v>272237</v>
      </c>
      <c r="E7" s="39">
        <v>270752</v>
      </c>
    </row>
    <row r="8" spans="1:5" ht="15" customHeight="1" x14ac:dyDescent="0.15">
      <c r="A8" s="540"/>
      <c r="B8" s="8" t="s">
        <v>593</v>
      </c>
      <c r="C8" s="39">
        <v>149861</v>
      </c>
      <c r="D8" s="39">
        <v>157032</v>
      </c>
      <c r="E8" s="39">
        <v>149761</v>
      </c>
    </row>
    <row r="9" spans="1:5" ht="15" customHeight="1" x14ac:dyDescent="0.15">
      <c r="A9" s="540"/>
      <c r="B9" s="8" t="s">
        <v>594</v>
      </c>
      <c r="C9" s="39">
        <v>1479</v>
      </c>
      <c r="D9" s="39">
        <v>1534</v>
      </c>
      <c r="E9" s="39">
        <v>1383</v>
      </c>
    </row>
    <row r="10" spans="1:5" ht="15" customHeight="1" x14ac:dyDescent="0.15">
      <c r="A10" s="540"/>
      <c r="B10" s="8" t="s">
        <v>595</v>
      </c>
      <c r="C10" s="39">
        <v>868</v>
      </c>
      <c r="D10" s="39">
        <v>1040</v>
      </c>
      <c r="E10" s="39">
        <v>1339</v>
      </c>
    </row>
    <row r="11" spans="1:5" ht="15" customHeight="1" x14ac:dyDescent="0.15">
      <c r="A11" s="540"/>
      <c r="B11" s="8" t="s">
        <v>596</v>
      </c>
      <c r="C11" s="39">
        <v>15879</v>
      </c>
      <c r="D11" s="39">
        <v>15599</v>
      </c>
      <c r="E11" s="39">
        <v>14910</v>
      </c>
    </row>
    <row r="12" spans="1:5" ht="15" customHeight="1" x14ac:dyDescent="0.15">
      <c r="A12" s="540"/>
      <c r="B12" s="8" t="s">
        <v>597</v>
      </c>
      <c r="C12" s="39">
        <v>67</v>
      </c>
      <c r="D12" s="39">
        <v>629</v>
      </c>
      <c r="E12" s="39">
        <v>1158</v>
      </c>
    </row>
    <row r="13" spans="1:5" ht="15" customHeight="1" x14ac:dyDescent="0.15">
      <c r="A13" s="541"/>
      <c r="B13" s="363" t="s">
        <v>598</v>
      </c>
      <c r="C13" s="39">
        <v>430647</v>
      </c>
      <c r="D13" s="39">
        <f>SUM(D7:D12)</f>
        <v>448071</v>
      </c>
      <c r="E13" s="39">
        <f>SUM(E7:E12)</f>
        <v>439303</v>
      </c>
    </row>
    <row r="14" spans="1:5" ht="15" customHeight="1" x14ac:dyDescent="0.15">
      <c r="A14" s="528" t="s">
        <v>599</v>
      </c>
      <c r="B14" s="529"/>
      <c r="C14" s="34">
        <v>9979</v>
      </c>
      <c r="D14" s="34">
        <v>9993</v>
      </c>
      <c r="E14" s="34">
        <v>7763</v>
      </c>
    </row>
    <row r="15" spans="1:5" s="25" customFormat="1" ht="15" customHeight="1" x14ac:dyDescent="0.2">
      <c r="C15" s="22"/>
      <c r="D15" s="22"/>
      <c r="E15" s="22" t="s">
        <v>610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64B88651-728B-46F2-8493-6EB740844B0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3:E13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7E39-3306-477A-BA8D-C30191EE77E4}">
  <sheetPr codeName="Sheet36"/>
  <dimension ref="A1:E15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227" t="s">
        <v>611</v>
      </c>
    </row>
    <row r="4" spans="1:5" ht="15" customHeight="1" x14ac:dyDescent="0.15">
      <c r="A4" s="431" t="s">
        <v>586</v>
      </c>
      <c r="B4" s="435"/>
      <c r="C4" s="27" t="s">
        <v>612</v>
      </c>
      <c r="D4" s="27" t="s">
        <v>613</v>
      </c>
      <c r="E4" s="27" t="s">
        <v>154</v>
      </c>
    </row>
    <row r="5" spans="1:5" ht="15" customHeight="1" x14ac:dyDescent="0.15">
      <c r="A5" s="542" t="s">
        <v>614</v>
      </c>
      <c r="B5" s="543"/>
      <c r="C5" s="195">
        <v>326</v>
      </c>
      <c r="D5" s="195">
        <v>356</v>
      </c>
      <c r="E5" s="195">
        <v>356</v>
      </c>
    </row>
    <row r="6" spans="1:5" ht="15" customHeight="1" x14ac:dyDescent="0.15">
      <c r="A6" s="544" t="s">
        <v>615</v>
      </c>
      <c r="B6" s="545"/>
      <c r="C6" s="39">
        <v>80241</v>
      </c>
      <c r="D6" s="39">
        <v>96605</v>
      </c>
      <c r="E6" s="39">
        <v>99350</v>
      </c>
    </row>
    <row r="7" spans="1:5" ht="15" customHeight="1" x14ac:dyDescent="0.15">
      <c r="A7" s="539" t="s">
        <v>616</v>
      </c>
      <c r="B7" s="253" t="s">
        <v>617</v>
      </c>
      <c r="C7" s="39">
        <v>172798</v>
      </c>
      <c r="D7" s="39">
        <v>187233</v>
      </c>
      <c r="E7" s="39">
        <v>188148</v>
      </c>
    </row>
    <row r="8" spans="1:5" ht="15" customHeight="1" x14ac:dyDescent="0.15">
      <c r="A8" s="540"/>
      <c r="B8" s="8" t="s">
        <v>618</v>
      </c>
      <c r="C8" s="39">
        <v>58901</v>
      </c>
      <c r="D8" s="39">
        <v>65829</v>
      </c>
      <c r="E8" s="39">
        <v>64425</v>
      </c>
    </row>
    <row r="9" spans="1:5" ht="15" customHeight="1" x14ac:dyDescent="0.15">
      <c r="A9" s="540"/>
      <c r="B9" s="8" t="s">
        <v>619</v>
      </c>
      <c r="C9" s="39">
        <v>2146</v>
      </c>
      <c r="D9" s="39">
        <v>2079</v>
      </c>
      <c r="E9" s="39">
        <v>2007</v>
      </c>
    </row>
    <row r="10" spans="1:5" ht="15" customHeight="1" x14ac:dyDescent="0.15">
      <c r="A10" s="540"/>
      <c r="B10" s="8" t="s">
        <v>620</v>
      </c>
      <c r="C10" s="39">
        <v>717</v>
      </c>
      <c r="D10" s="39">
        <v>801</v>
      </c>
      <c r="E10" s="39">
        <v>868</v>
      </c>
    </row>
    <row r="11" spans="1:5" ht="15" customHeight="1" x14ac:dyDescent="0.15">
      <c r="A11" s="540"/>
      <c r="B11" s="8" t="s">
        <v>596</v>
      </c>
      <c r="C11" s="39">
        <v>10593</v>
      </c>
      <c r="D11" s="39">
        <v>8927</v>
      </c>
      <c r="E11" s="39">
        <v>9759</v>
      </c>
    </row>
    <row r="12" spans="1:5" ht="15" customHeight="1" x14ac:dyDescent="0.15">
      <c r="A12" s="540"/>
      <c r="B12" s="8" t="s">
        <v>621</v>
      </c>
      <c r="C12" s="39">
        <v>37</v>
      </c>
      <c r="D12" s="39">
        <v>323</v>
      </c>
      <c r="E12" s="39">
        <v>688</v>
      </c>
    </row>
    <row r="13" spans="1:5" ht="15" customHeight="1" x14ac:dyDescent="0.15">
      <c r="A13" s="541"/>
      <c r="B13" s="363" t="s">
        <v>598</v>
      </c>
      <c r="C13" s="39">
        <v>245192</v>
      </c>
      <c r="D13" s="39">
        <f>SUM(D7:D12)</f>
        <v>265192</v>
      </c>
      <c r="E13" s="39">
        <f>SUM(E7:E12)</f>
        <v>265895</v>
      </c>
    </row>
    <row r="14" spans="1:5" ht="15" customHeight="1" x14ac:dyDescent="0.15">
      <c r="A14" s="528" t="s">
        <v>599</v>
      </c>
      <c r="B14" s="529"/>
      <c r="C14" s="34">
        <v>7320</v>
      </c>
      <c r="D14" s="34">
        <v>7753</v>
      </c>
      <c r="E14" s="34">
        <v>7150</v>
      </c>
    </row>
    <row r="15" spans="1:5" s="25" customFormat="1" ht="15" customHeight="1" x14ac:dyDescent="0.2">
      <c r="A15" s="227"/>
      <c r="B15" s="366"/>
      <c r="C15" s="22"/>
      <c r="D15" s="22"/>
      <c r="E15" s="22" t="s">
        <v>622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62ADD996-2BAF-460B-BE28-905EDCB3832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3:E13" formulaRange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50D8-2973-4E0C-9880-8258A92E8F60}">
  <sheetPr codeName="Sheet37"/>
  <dimension ref="A1:E15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227" t="s">
        <v>623</v>
      </c>
    </row>
    <row r="4" spans="1:5" ht="15" customHeight="1" x14ac:dyDescent="0.15">
      <c r="A4" s="431" t="s">
        <v>586</v>
      </c>
      <c r="B4" s="435"/>
      <c r="C4" s="27" t="s">
        <v>469</v>
      </c>
      <c r="D4" s="27" t="s">
        <v>470</v>
      </c>
      <c r="E4" s="27" t="s">
        <v>471</v>
      </c>
    </row>
    <row r="5" spans="1:5" ht="15" customHeight="1" x14ac:dyDescent="0.15">
      <c r="A5" s="442" t="s">
        <v>624</v>
      </c>
      <c r="B5" s="443"/>
      <c r="C5" s="169">
        <v>3305</v>
      </c>
      <c r="D5" s="169">
        <v>11124</v>
      </c>
      <c r="E5" s="169">
        <v>10088</v>
      </c>
    </row>
    <row r="6" spans="1:5" ht="15" customHeight="1" x14ac:dyDescent="0.15">
      <c r="A6" s="539" t="s">
        <v>591</v>
      </c>
      <c r="B6" s="253" t="s">
        <v>625</v>
      </c>
      <c r="C6" s="142" t="s">
        <v>626</v>
      </c>
      <c r="D6" s="142">
        <v>10505</v>
      </c>
      <c r="E6" s="142">
        <v>9869</v>
      </c>
    </row>
    <row r="7" spans="1:5" ht="15" customHeight="1" x14ac:dyDescent="0.15">
      <c r="A7" s="540"/>
      <c r="B7" s="8" t="s">
        <v>593</v>
      </c>
      <c r="C7" s="142" t="s">
        <v>626</v>
      </c>
      <c r="D7" s="142">
        <v>19604</v>
      </c>
      <c r="E7" s="142">
        <v>18981</v>
      </c>
    </row>
    <row r="8" spans="1:5" ht="15" customHeight="1" x14ac:dyDescent="0.15">
      <c r="A8" s="540"/>
      <c r="B8" s="8" t="s">
        <v>594</v>
      </c>
      <c r="C8" s="142" t="s">
        <v>626</v>
      </c>
      <c r="D8" s="142">
        <v>4209</v>
      </c>
      <c r="E8" s="142">
        <v>4504</v>
      </c>
    </row>
    <row r="9" spans="1:5" ht="15" customHeight="1" x14ac:dyDescent="0.15">
      <c r="A9" s="540"/>
      <c r="B9" s="8" t="s">
        <v>595</v>
      </c>
      <c r="C9" s="142" t="s">
        <v>626</v>
      </c>
      <c r="D9" s="142">
        <v>26</v>
      </c>
      <c r="E9" s="142">
        <v>34</v>
      </c>
    </row>
    <row r="10" spans="1:5" ht="15" customHeight="1" x14ac:dyDescent="0.15">
      <c r="A10" s="540"/>
      <c r="B10" s="8" t="s">
        <v>596</v>
      </c>
      <c r="C10" s="142" t="s">
        <v>626</v>
      </c>
      <c r="D10" s="142">
        <v>79</v>
      </c>
      <c r="E10" s="142">
        <v>42</v>
      </c>
    </row>
    <row r="11" spans="1:5" ht="15" customHeight="1" x14ac:dyDescent="0.15">
      <c r="A11" s="540"/>
      <c r="B11" s="8" t="s">
        <v>597</v>
      </c>
      <c r="C11" s="142" t="s">
        <v>626</v>
      </c>
      <c r="D11" s="142">
        <v>2</v>
      </c>
      <c r="E11" s="142">
        <v>18</v>
      </c>
    </row>
    <row r="12" spans="1:5" ht="15" customHeight="1" x14ac:dyDescent="0.15">
      <c r="A12" s="540"/>
      <c r="B12" s="367" t="s">
        <v>598</v>
      </c>
      <c r="C12" s="39">
        <v>30367</v>
      </c>
      <c r="D12" s="39">
        <v>34425</v>
      </c>
      <c r="E12" s="39">
        <v>33448</v>
      </c>
    </row>
    <row r="13" spans="1:5" ht="15" customHeight="1" x14ac:dyDescent="0.15">
      <c r="A13" s="20" t="s">
        <v>627</v>
      </c>
      <c r="B13" s="364"/>
      <c r="C13" s="364"/>
      <c r="D13" s="364"/>
      <c r="E13" s="21"/>
    </row>
    <row r="14" spans="1:5" ht="15" customHeight="1" x14ac:dyDescent="0.15">
      <c r="A14" s="25" t="s">
        <v>628</v>
      </c>
    </row>
    <row r="15" spans="1:5" ht="15" customHeight="1" x14ac:dyDescent="0.15">
      <c r="A15" s="25" t="s">
        <v>629</v>
      </c>
      <c r="D15" s="22"/>
      <c r="E15" s="22" t="s">
        <v>610</v>
      </c>
    </row>
  </sheetData>
  <mergeCells count="3">
    <mergeCell ref="A4:B4"/>
    <mergeCell ref="A5:B5"/>
    <mergeCell ref="A6:A12"/>
  </mergeCells>
  <phoneticPr fontId="2"/>
  <hyperlinks>
    <hyperlink ref="A1" location="目次!A1" display="目次へもどる" xr:uid="{B61F70E6-0E48-45F9-9E44-59B587BF36E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9F81-836E-4F6C-BECE-D16AF7E4A22D}">
  <sheetPr codeName="Sheet38"/>
  <dimension ref="A1:E16"/>
  <sheetViews>
    <sheetView zoomScale="110" zoomScaleNormal="110" workbookViewId="0"/>
  </sheetViews>
  <sheetFormatPr defaultColWidth="8.88671875" defaultRowHeight="15" customHeight="1" x14ac:dyDescent="0.15"/>
  <cols>
    <col min="1" max="1" width="6.21875" style="247" customWidth="1"/>
    <col min="2" max="5" width="20" style="247" customWidth="1"/>
    <col min="6" max="16384" width="8.88671875" style="247"/>
  </cols>
  <sheetData>
    <row r="1" spans="1:5" s="25" customFormat="1" ht="15" customHeight="1" x14ac:dyDescent="0.2">
      <c r="A1" s="418" t="s">
        <v>796</v>
      </c>
    </row>
    <row r="2" spans="1:5" s="25" customFormat="1" ht="15" customHeight="1" x14ac:dyDescent="0.2"/>
    <row r="3" spans="1:5" ht="15" customHeight="1" x14ac:dyDescent="0.15">
      <c r="A3" s="1" t="s">
        <v>630</v>
      </c>
    </row>
    <row r="4" spans="1:5" ht="15" customHeight="1" x14ac:dyDescent="0.15">
      <c r="A4" s="227"/>
    </row>
    <row r="5" spans="1:5" ht="15" customHeight="1" x14ac:dyDescent="0.15">
      <c r="A5" s="431" t="s">
        <v>586</v>
      </c>
      <c r="B5" s="435"/>
      <c r="C5" s="27" t="s">
        <v>141</v>
      </c>
      <c r="D5" s="27" t="s">
        <v>142</v>
      </c>
      <c r="E5" s="27" t="s">
        <v>143</v>
      </c>
    </row>
    <row r="6" spans="1:5" ht="15" customHeight="1" x14ac:dyDescent="0.15">
      <c r="A6" s="542" t="s">
        <v>631</v>
      </c>
      <c r="B6" s="543"/>
      <c r="C6" s="169">
        <v>32</v>
      </c>
      <c r="D6" s="169">
        <v>32</v>
      </c>
      <c r="E6" s="169">
        <v>32</v>
      </c>
    </row>
    <row r="7" spans="1:5" ht="15" customHeight="1" x14ac:dyDescent="0.15">
      <c r="A7" s="544" t="s">
        <v>607</v>
      </c>
      <c r="B7" s="545"/>
      <c r="C7" s="39">
        <v>5417</v>
      </c>
      <c r="D7" s="39">
        <v>6350</v>
      </c>
      <c r="E7" s="39">
        <v>5561</v>
      </c>
    </row>
    <row r="8" spans="1:5" ht="15" customHeight="1" x14ac:dyDescent="0.15">
      <c r="A8" s="539" t="s">
        <v>591</v>
      </c>
      <c r="B8" s="253" t="s">
        <v>592</v>
      </c>
      <c r="C8" s="39">
        <v>12068</v>
      </c>
      <c r="D8" s="39">
        <v>12110</v>
      </c>
      <c r="E8" s="39">
        <v>12179</v>
      </c>
    </row>
    <row r="9" spans="1:5" ht="15" customHeight="1" x14ac:dyDescent="0.15">
      <c r="A9" s="540"/>
      <c r="B9" s="8" t="s">
        <v>593</v>
      </c>
      <c r="C9" s="39">
        <v>9529</v>
      </c>
      <c r="D9" s="39">
        <v>9029</v>
      </c>
      <c r="E9" s="39">
        <v>8128</v>
      </c>
    </row>
    <row r="10" spans="1:5" ht="15" customHeight="1" x14ac:dyDescent="0.15">
      <c r="A10" s="540"/>
      <c r="B10" s="8" t="s">
        <v>594</v>
      </c>
      <c r="C10" s="39">
        <v>315</v>
      </c>
      <c r="D10" s="39">
        <v>270</v>
      </c>
      <c r="E10" s="39">
        <v>128</v>
      </c>
    </row>
    <row r="11" spans="1:5" ht="15" customHeight="1" x14ac:dyDescent="0.15">
      <c r="A11" s="540"/>
      <c r="B11" s="8" t="s">
        <v>595</v>
      </c>
      <c r="C11" s="39">
        <v>6</v>
      </c>
      <c r="D11" s="39">
        <v>9</v>
      </c>
      <c r="E11" s="39">
        <v>24</v>
      </c>
    </row>
    <row r="12" spans="1:5" ht="15" customHeight="1" x14ac:dyDescent="0.15">
      <c r="A12" s="540"/>
      <c r="B12" s="8" t="s">
        <v>596</v>
      </c>
      <c r="C12" s="39">
        <v>323</v>
      </c>
      <c r="D12" s="39">
        <v>363</v>
      </c>
      <c r="E12" s="39">
        <v>347</v>
      </c>
    </row>
    <row r="13" spans="1:5" ht="15" customHeight="1" x14ac:dyDescent="0.15">
      <c r="A13" s="540"/>
      <c r="B13" s="365" t="s">
        <v>597</v>
      </c>
      <c r="C13" s="39">
        <v>6</v>
      </c>
      <c r="D13" s="39">
        <v>47</v>
      </c>
      <c r="E13" s="39">
        <v>340</v>
      </c>
    </row>
    <row r="14" spans="1:5" ht="15" customHeight="1" x14ac:dyDescent="0.15">
      <c r="A14" s="541"/>
      <c r="B14" s="363" t="s">
        <v>598</v>
      </c>
      <c r="C14" s="39">
        <v>22247</v>
      </c>
      <c r="D14" s="39">
        <f>SUM(D8:D13)</f>
        <v>21828</v>
      </c>
      <c r="E14" s="39">
        <f>SUM(E8:E13)</f>
        <v>21146</v>
      </c>
    </row>
    <row r="15" spans="1:5" ht="15" customHeight="1" x14ac:dyDescent="0.15">
      <c r="A15" s="528" t="s">
        <v>599</v>
      </c>
      <c r="B15" s="529"/>
      <c r="C15" s="34">
        <v>68</v>
      </c>
      <c r="D15" s="34">
        <v>114</v>
      </c>
      <c r="E15" s="34">
        <v>126</v>
      </c>
    </row>
    <row r="16" spans="1:5" ht="15" customHeight="1" x14ac:dyDescent="0.15">
      <c r="A16" s="227"/>
      <c r="C16" s="22"/>
      <c r="D16" s="22"/>
      <c r="E16" s="22" t="s">
        <v>608</v>
      </c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A1" display="目次へもどる" xr:uid="{10107D04-3305-4210-ACB5-55C0A41CF15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4: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A996-EB1B-433E-BC79-C3DB0AD1C792}">
  <sheetPr codeName="Sheet3"/>
  <dimension ref="A1:F11"/>
  <sheetViews>
    <sheetView zoomScale="110" zoomScaleNormal="110" workbookViewId="0"/>
  </sheetViews>
  <sheetFormatPr defaultColWidth="8.21875" defaultRowHeight="15" customHeight="1" x14ac:dyDescent="0.2"/>
  <cols>
    <col min="1" max="1" width="11.21875" style="23" customWidth="1"/>
    <col min="2" max="6" width="15" style="23" customWidth="1"/>
    <col min="7" max="16384" width="8.21875" style="23"/>
  </cols>
  <sheetData>
    <row r="1" spans="1:6" ht="15" customHeight="1" x14ac:dyDescent="0.2">
      <c r="A1" s="418" t="s">
        <v>796</v>
      </c>
    </row>
    <row r="3" spans="1:6" ht="15" customHeight="1" x14ac:dyDescent="0.2">
      <c r="A3" s="1" t="s">
        <v>43</v>
      </c>
      <c r="B3" s="25"/>
      <c r="C3" s="25"/>
      <c r="D3" s="25"/>
      <c r="E3" s="25"/>
      <c r="F3" s="25"/>
    </row>
    <row r="4" spans="1:6" s="25" customFormat="1" ht="15" customHeight="1" x14ac:dyDescent="0.15">
      <c r="A4" s="37" t="s">
        <v>44</v>
      </c>
      <c r="F4" s="5" t="s">
        <v>28</v>
      </c>
    </row>
    <row r="5" spans="1:6" s="25" customFormat="1" ht="15" customHeight="1" x14ac:dyDescent="0.2">
      <c r="A5" s="433" t="s">
        <v>29</v>
      </c>
      <c r="B5" s="428" t="s">
        <v>30</v>
      </c>
      <c r="C5" s="428" t="s">
        <v>3</v>
      </c>
      <c r="D5" s="430" t="s">
        <v>32</v>
      </c>
      <c r="E5" s="431"/>
      <c r="F5" s="431"/>
    </row>
    <row r="6" spans="1:6" s="25" customFormat="1" ht="15" customHeight="1" x14ac:dyDescent="0.2">
      <c r="A6" s="434"/>
      <c r="B6" s="432"/>
      <c r="C6" s="436"/>
      <c r="D6" s="26" t="s">
        <v>38</v>
      </c>
      <c r="E6" s="26" t="s">
        <v>39</v>
      </c>
      <c r="F6" s="26" t="s">
        <v>40</v>
      </c>
    </row>
    <row r="7" spans="1:6" s="25" customFormat="1" ht="15" customHeight="1" x14ac:dyDescent="0.2">
      <c r="A7" s="38" t="s">
        <v>45</v>
      </c>
      <c r="B7" s="39">
        <v>8</v>
      </c>
      <c r="C7" s="39">
        <v>715</v>
      </c>
      <c r="D7" s="39">
        <v>212</v>
      </c>
      <c r="E7" s="39">
        <v>252</v>
      </c>
      <c r="F7" s="39">
        <v>251</v>
      </c>
    </row>
    <row r="8" spans="1:6" s="25" customFormat="1" ht="15" customHeight="1" x14ac:dyDescent="0.2">
      <c r="A8" s="40">
        <v>5</v>
      </c>
      <c r="B8" s="39">
        <v>8</v>
      </c>
      <c r="C8" s="39">
        <v>629</v>
      </c>
      <c r="D8" s="39">
        <v>186</v>
      </c>
      <c r="E8" s="39">
        <v>203</v>
      </c>
      <c r="F8" s="39">
        <v>240</v>
      </c>
    </row>
    <row r="9" spans="1:6" s="25" customFormat="1" ht="15" customHeight="1" x14ac:dyDescent="0.2">
      <c r="A9" s="41">
        <v>6</v>
      </c>
      <c r="B9" s="34">
        <v>9</v>
      </c>
      <c r="C9" s="34">
        <v>713</v>
      </c>
      <c r="D9" s="34">
        <v>227</v>
      </c>
      <c r="E9" s="34">
        <v>230</v>
      </c>
      <c r="F9" s="42">
        <v>256</v>
      </c>
    </row>
    <row r="10" spans="1:6" s="25" customFormat="1" ht="15" customHeight="1" x14ac:dyDescent="0.2">
      <c r="A10" s="43" t="s">
        <v>46</v>
      </c>
      <c r="B10" s="44"/>
      <c r="C10" s="44"/>
      <c r="D10" s="44"/>
      <c r="F10" s="45"/>
    </row>
    <row r="11" spans="1:6" ht="15" customHeight="1" x14ac:dyDescent="0.2">
      <c r="E11" s="25"/>
      <c r="F11" s="22" t="s">
        <v>47</v>
      </c>
    </row>
  </sheetData>
  <mergeCells count="4">
    <mergeCell ref="A5:A6"/>
    <mergeCell ref="B5:B6"/>
    <mergeCell ref="C5:C6"/>
    <mergeCell ref="D5:F5"/>
  </mergeCells>
  <phoneticPr fontId="2"/>
  <hyperlinks>
    <hyperlink ref="A1" location="目次!A1" display="目次へもどる" xr:uid="{F51731F0-8798-4A61-8B26-2E623B29BEA9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79AA-3D64-4248-B396-BC5E2F81D3FA}">
  <sheetPr codeName="Sheet39"/>
  <dimension ref="A1:G10"/>
  <sheetViews>
    <sheetView zoomScale="110" zoomScaleNormal="110" workbookViewId="0"/>
  </sheetViews>
  <sheetFormatPr defaultColWidth="8.77734375" defaultRowHeight="15" customHeight="1" x14ac:dyDescent="0.2"/>
  <cols>
    <col min="1" max="1" width="11.21875" style="25" customWidth="1"/>
    <col min="2" max="7" width="12.44140625" style="25" customWidth="1"/>
    <col min="8" max="16384" width="8.77734375" style="25"/>
  </cols>
  <sheetData>
    <row r="1" spans="1:7" ht="15" customHeight="1" x14ac:dyDescent="0.2">
      <c r="A1" s="418" t="s">
        <v>796</v>
      </c>
    </row>
    <row r="3" spans="1:7" ht="15" customHeight="1" x14ac:dyDescent="0.2">
      <c r="A3" s="1" t="s">
        <v>632</v>
      </c>
    </row>
    <row r="4" spans="1:7" ht="15" customHeight="1" x14ac:dyDescent="0.15">
      <c r="A4" s="25" t="s">
        <v>633</v>
      </c>
      <c r="G4" s="5" t="s">
        <v>28</v>
      </c>
    </row>
    <row r="5" spans="1:7" ht="15" customHeight="1" x14ac:dyDescent="0.2">
      <c r="A5" s="429" t="s">
        <v>634</v>
      </c>
      <c r="B5" s="547" t="s">
        <v>635</v>
      </c>
      <c r="C5" s="479" t="s">
        <v>636</v>
      </c>
      <c r="D5" s="449" t="s">
        <v>637</v>
      </c>
      <c r="E5" s="430" t="s">
        <v>638</v>
      </c>
      <c r="F5" s="435"/>
      <c r="G5" s="428" t="s">
        <v>639</v>
      </c>
    </row>
    <row r="6" spans="1:7" ht="15" customHeight="1" x14ac:dyDescent="0.2">
      <c r="A6" s="546"/>
      <c r="B6" s="548"/>
      <c r="C6" s="436"/>
      <c r="D6" s="436"/>
      <c r="E6" s="229" t="s">
        <v>640</v>
      </c>
      <c r="F6" s="229" t="s">
        <v>641</v>
      </c>
      <c r="G6" s="432"/>
    </row>
    <row r="7" spans="1:7" ht="15" customHeight="1" x14ac:dyDescent="0.2">
      <c r="A7" s="368" t="s">
        <v>642</v>
      </c>
      <c r="B7" s="369">
        <v>65979</v>
      </c>
      <c r="C7" s="370">
        <v>301</v>
      </c>
      <c r="D7" s="370">
        <v>219</v>
      </c>
      <c r="E7" s="370">
        <v>5986</v>
      </c>
      <c r="F7" s="370">
        <v>81</v>
      </c>
      <c r="G7" s="82">
        <v>0</v>
      </c>
    </row>
    <row r="8" spans="1:7" ht="15" customHeight="1" x14ac:dyDescent="0.2">
      <c r="A8" s="87" t="s">
        <v>542</v>
      </c>
      <c r="B8" s="369">
        <v>75155</v>
      </c>
      <c r="C8" s="370">
        <v>301</v>
      </c>
      <c r="D8" s="370">
        <v>250</v>
      </c>
      <c r="E8" s="370">
        <v>5947</v>
      </c>
      <c r="F8" s="370">
        <v>1562</v>
      </c>
      <c r="G8" s="82">
        <v>450</v>
      </c>
    </row>
    <row r="9" spans="1:7" ht="15" customHeight="1" x14ac:dyDescent="0.2">
      <c r="A9" s="87" t="s">
        <v>193</v>
      </c>
      <c r="B9" s="369">
        <v>103178</v>
      </c>
      <c r="C9" s="370">
        <v>303</v>
      </c>
      <c r="D9" s="370">
        <v>341</v>
      </c>
      <c r="E9" s="370">
        <v>6098</v>
      </c>
      <c r="F9" s="370">
        <v>2172</v>
      </c>
      <c r="G9" s="82">
        <v>459</v>
      </c>
    </row>
    <row r="10" spans="1:7" ht="15" customHeight="1" x14ac:dyDescent="0.2">
      <c r="A10" s="51" t="s">
        <v>643</v>
      </c>
      <c r="B10" s="51"/>
      <c r="C10" s="51"/>
      <c r="D10" s="51"/>
      <c r="E10" s="51"/>
      <c r="F10" s="51"/>
      <c r="G10" s="21" t="s">
        <v>644</v>
      </c>
    </row>
  </sheetData>
  <mergeCells count="6">
    <mergeCell ref="G5:G6"/>
    <mergeCell ref="A5:A6"/>
    <mergeCell ref="B5:B6"/>
    <mergeCell ref="C5:C6"/>
    <mergeCell ref="D5:D6"/>
    <mergeCell ref="E5:F5"/>
  </mergeCells>
  <phoneticPr fontId="2"/>
  <hyperlinks>
    <hyperlink ref="A1" location="目次!A1" display="目次へもどる" xr:uid="{1E60D155-124F-4B1D-98A8-59B5DF3E155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EC67-105F-441F-891D-B135D269E6DD}">
  <sheetPr codeName="Sheet40"/>
  <dimension ref="A1:I9"/>
  <sheetViews>
    <sheetView zoomScale="110" zoomScaleNormal="110" workbookViewId="0"/>
  </sheetViews>
  <sheetFormatPr defaultColWidth="8.77734375" defaultRowHeight="15" customHeight="1" x14ac:dyDescent="0.2"/>
  <cols>
    <col min="1" max="1" width="11.21875" style="25" customWidth="1"/>
    <col min="2" max="2" width="10" style="25" customWidth="1"/>
    <col min="3" max="4" width="9.33203125" style="25" customWidth="1"/>
    <col min="5" max="9" width="9.21875" style="25" customWidth="1"/>
    <col min="10" max="16384" width="8.77734375" style="25"/>
  </cols>
  <sheetData>
    <row r="1" spans="1:9" ht="15" customHeight="1" x14ac:dyDescent="0.2">
      <c r="A1" s="418" t="s">
        <v>796</v>
      </c>
    </row>
    <row r="3" spans="1:9" ht="15" customHeight="1" x14ac:dyDescent="0.15">
      <c r="A3" s="25" t="s">
        <v>645</v>
      </c>
      <c r="I3" s="5" t="s">
        <v>28</v>
      </c>
    </row>
    <row r="4" spans="1:9" ht="15" customHeight="1" x14ac:dyDescent="0.2">
      <c r="A4" s="424" t="s">
        <v>634</v>
      </c>
      <c r="B4" s="547" t="s">
        <v>646</v>
      </c>
      <c r="C4" s="550" t="s">
        <v>647</v>
      </c>
      <c r="D4" s="448" t="s">
        <v>648</v>
      </c>
      <c r="E4" s="448" t="s">
        <v>649</v>
      </c>
      <c r="F4" s="448"/>
      <c r="G4" s="448"/>
      <c r="H4" s="430" t="s">
        <v>650</v>
      </c>
      <c r="I4" s="431"/>
    </row>
    <row r="5" spans="1:9" ht="30" customHeight="1" x14ac:dyDescent="0.2">
      <c r="A5" s="549"/>
      <c r="B5" s="548"/>
      <c r="C5" s="550"/>
      <c r="D5" s="448"/>
      <c r="E5" s="229" t="s">
        <v>651</v>
      </c>
      <c r="F5" s="229" t="s">
        <v>652</v>
      </c>
      <c r="G5" s="371" t="s">
        <v>653</v>
      </c>
      <c r="H5" s="229" t="s">
        <v>654</v>
      </c>
      <c r="I5" s="266" t="s">
        <v>655</v>
      </c>
    </row>
    <row r="6" spans="1:9" ht="15" customHeight="1" x14ac:dyDescent="0.2">
      <c r="A6" s="368" t="s">
        <v>656</v>
      </c>
      <c r="B6" s="369">
        <v>34953</v>
      </c>
      <c r="C6" s="69">
        <v>51.1</v>
      </c>
      <c r="D6" s="64">
        <v>5986</v>
      </c>
      <c r="E6" s="370">
        <v>3803</v>
      </c>
      <c r="F6" s="370">
        <v>1511</v>
      </c>
      <c r="G6" s="370">
        <v>4912</v>
      </c>
      <c r="H6" s="370">
        <v>18419</v>
      </c>
      <c r="I6" s="370">
        <v>315</v>
      </c>
    </row>
    <row r="7" spans="1:9" ht="15" customHeight="1" x14ac:dyDescent="0.2">
      <c r="A7" s="87" t="s">
        <v>542</v>
      </c>
      <c r="B7" s="369">
        <v>59550</v>
      </c>
      <c r="C7" s="69">
        <v>79</v>
      </c>
      <c r="D7" s="64">
        <v>5947</v>
      </c>
      <c r="E7" s="370">
        <v>5038</v>
      </c>
      <c r="F7" s="370">
        <v>2249</v>
      </c>
      <c r="G7" s="370">
        <v>4747</v>
      </c>
      <c r="H7" s="370">
        <v>41562</v>
      </c>
      <c r="I7" s="370">
        <v>405</v>
      </c>
    </row>
    <row r="8" spans="1:9" ht="15" customHeight="1" x14ac:dyDescent="0.2">
      <c r="A8" s="360" t="s">
        <v>193</v>
      </c>
      <c r="B8" s="372">
        <v>72934</v>
      </c>
      <c r="C8" s="72">
        <v>70.8</v>
      </c>
      <c r="D8" s="373">
        <v>6098</v>
      </c>
      <c r="E8" s="373">
        <v>3317</v>
      </c>
      <c r="F8" s="373">
        <v>2428</v>
      </c>
      <c r="G8" s="373">
        <v>5169</v>
      </c>
      <c r="H8" s="373">
        <v>54532</v>
      </c>
      <c r="I8" s="373">
        <v>298</v>
      </c>
    </row>
    <row r="9" spans="1:9" ht="15" customHeight="1" x14ac:dyDescent="0.2">
      <c r="I9" s="22" t="s">
        <v>644</v>
      </c>
    </row>
  </sheetData>
  <mergeCells count="6">
    <mergeCell ref="H4:I4"/>
    <mergeCell ref="A4:A5"/>
    <mergeCell ref="B4:B5"/>
    <mergeCell ref="C4:C5"/>
    <mergeCell ref="D4:D5"/>
    <mergeCell ref="E4:G4"/>
  </mergeCells>
  <phoneticPr fontId="2"/>
  <hyperlinks>
    <hyperlink ref="A1" location="目次!A1" display="目次へもどる" xr:uid="{E126D19D-4514-4DB5-9B90-D67333E1BBD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3226-5B9C-47E1-BE40-C916C16D3474}">
  <sheetPr codeName="Sheet41"/>
  <dimension ref="A1:F34"/>
  <sheetViews>
    <sheetView zoomScale="110" zoomScaleNormal="110" workbookViewId="0"/>
  </sheetViews>
  <sheetFormatPr defaultColWidth="8.88671875" defaultRowHeight="15" customHeight="1" x14ac:dyDescent="0.2"/>
  <cols>
    <col min="1" max="1" width="11.21875" style="23" customWidth="1"/>
    <col min="2" max="2" width="22.44140625" style="23" customWidth="1"/>
    <col min="3" max="4" width="13.77734375" style="23" customWidth="1"/>
    <col min="5" max="5" width="12.44140625" style="23" customWidth="1"/>
    <col min="6" max="6" width="12.44140625" style="99" customWidth="1"/>
    <col min="7" max="16384" width="8.88671875" style="23"/>
  </cols>
  <sheetData>
    <row r="1" spans="1:6" ht="15" customHeight="1" x14ac:dyDescent="0.2">
      <c r="A1" s="418" t="s">
        <v>796</v>
      </c>
    </row>
    <row r="3" spans="1:6" ht="15" customHeight="1" x14ac:dyDescent="0.2">
      <c r="A3" s="1" t="s">
        <v>657</v>
      </c>
      <c r="C3" s="88"/>
    </row>
    <row r="4" spans="1:6" s="25" customFormat="1" ht="15" customHeight="1" x14ac:dyDescent="0.2">
      <c r="F4" s="100"/>
    </row>
    <row r="5" spans="1:6" s="6" customFormat="1" ht="15" customHeight="1" x14ac:dyDescent="0.2">
      <c r="A5" s="265" t="s">
        <v>658</v>
      </c>
      <c r="B5" s="27" t="s">
        <v>659</v>
      </c>
      <c r="C5" s="229" t="s">
        <v>660</v>
      </c>
      <c r="D5" s="229" t="s">
        <v>661</v>
      </c>
      <c r="E5" s="456" t="s">
        <v>662</v>
      </c>
      <c r="F5" s="457"/>
    </row>
    <row r="6" spans="1:6" s="25" customFormat="1" ht="15" customHeight="1" x14ac:dyDescent="0.2">
      <c r="A6" s="6" t="s">
        <v>663</v>
      </c>
      <c r="B6" s="374" t="s">
        <v>664</v>
      </c>
      <c r="C6" s="6" t="s">
        <v>665</v>
      </c>
      <c r="D6" s="375">
        <v>4.25</v>
      </c>
      <c r="E6" s="80" t="s">
        <v>666</v>
      </c>
      <c r="F6" s="169">
        <v>14900</v>
      </c>
    </row>
    <row r="7" spans="1:6" s="25" customFormat="1" ht="15" customHeight="1" x14ac:dyDescent="0.2">
      <c r="A7" s="6" t="s">
        <v>667</v>
      </c>
      <c r="B7" s="374" t="s">
        <v>668</v>
      </c>
      <c r="C7" s="6" t="s">
        <v>669</v>
      </c>
      <c r="D7" s="375">
        <v>2.4500000000000002</v>
      </c>
      <c r="E7" s="80" t="s">
        <v>666</v>
      </c>
      <c r="F7" s="169">
        <v>8600</v>
      </c>
    </row>
    <row r="8" spans="1:6" s="25" customFormat="1" ht="15" customHeight="1" x14ac:dyDescent="0.2">
      <c r="A8" s="6" t="s">
        <v>670</v>
      </c>
      <c r="B8" s="374" t="s">
        <v>671</v>
      </c>
      <c r="C8" s="6" t="s">
        <v>672</v>
      </c>
      <c r="D8" s="375">
        <v>2.76</v>
      </c>
      <c r="E8" s="80" t="s">
        <v>666</v>
      </c>
      <c r="F8" s="169">
        <v>9700</v>
      </c>
    </row>
    <row r="9" spans="1:6" s="25" customFormat="1" ht="15" customHeight="1" x14ac:dyDescent="0.2">
      <c r="A9" s="6" t="s">
        <v>673</v>
      </c>
      <c r="B9" s="374" t="s">
        <v>674</v>
      </c>
      <c r="C9" s="6" t="s">
        <v>675</v>
      </c>
      <c r="D9" s="375">
        <v>5.84</v>
      </c>
      <c r="E9" s="80" t="s">
        <v>676</v>
      </c>
      <c r="F9" s="169">
        <v>16900</v>
      </c>
    </row>
    <row r="10" spans="1:6" s="25" customFormat="1" ht="15" customHeight="1" x14ac:dyDescent="0.2">
      <c r="A10" s="6"/>
      <c r="B10" s="374"/>
      <c r="C10" s="6"/>
      <c r="D10" s="375"/>
      <c r="E10" s="80" t="s">
        <v>677</v>
      </c>
      <c r="F10" s="169">
        <v>600</v>
      </c>
    </row>
    <row r="11" spans="1:6" s="25" customFormat="1" ht="15" customHeight="1" x14ac:dyDescent="0.2">
      <c r="A11" s="6" t="s">
        <v>678</v>
      </c>
      <c r="B11" s="374" t="s">
        <v>679</v>
      </c>
      <c r="C11" s="6" t="s">
        <v>680</v>
      </c>
      <c r="D11" s="375">
        <v>3.71</v>
      </c>
      <c r="E11" s="80" t="s">
        <v>681</v>
      </c>
      <c r="F11" s="169">
        <v>7700</v>
      </c>
    </row>
    <row r="12" spans="1:6" s="25" customFormat="1" ht="15" customHeight="1" x14ac:dyDescent="0.2">
      <c r="A12" s="6"/>
      <c r="B12" s="374"/>
      <c r="C12" s="6"/>
      <c r="D12" s="375"/>
      <c r="E12" s="80" t="s">
        <v>666</v>
      </c>
      <c r="F12" s="169">
        <v>4000</v>
      </c>
    </row>
    <row r="13" spans="1:6" s="25" customFormat="1" ht="15" customHeight="1" x14ac:dyDescent="0.2">
      <c r="A13" s="6" t="s">
        <v>682</v>
      </c>
      <c r="B13" s="374" t="s">
        <v>683</v>
      </c>
      <c r="C13" s="6" t="s">
        <v>684</v>
      </c>
      <c r="D13" s="375">
        <v>4.6447000000000003</v>
      </c>
      <c r="E13" s="80" t="s">
        <v>681</v>
      </c>
      <c r="F13" s="169">
        <v>7900</v>
      </c>
    </row>
    <row r="14" spans="1:6" s="25" customFormat="1" ht="15" customHeight="1" x14ac:dyDescent="0.2">
      <c r="A14" s="6"/>
      <c r="B14" s="374"/>
      <c r="C14" s="6"/>
      <c r="D14" s="375"/>
      <c r="E14" s="80" t="s">
        <v>666</v>
      </c>
      <c r="F14" s="169">
        <v>7100</v>
      </c>
    </row>
    <row r="15" spans="1:6" s="25" customFormat="1" ht="15" customHeight="1" x14ac:dyDescent="0.2">
      <c r="A15" s="6" t="s">
        <v>685</v>
      </c>
      <c r="B15" s="374" t="s">
        <v>686</v>
      </c>
      <c r="C15" s="6" t="s">
        <v>687</v>
      </c>
      <c r="D15" s="375">
        <v>4.72</v>
      </c>
      <c r="E15" s="80" t="s">
        <v>666</v>
      </c>
      <c r="F15" s="169">
        <v>16500</v>
      </c>
    </row>
    <row r="16" spans="1:6" s="25" customFormat="1" ht="15" customHeight="1" x14ac:dyDescent="0.2">
      <c r="A16" s="6" t="s">
        <v>688</v>
      </c>
      <c r="B16" s="374" t="s">
        <v>689</v>
      </c>
      <c r="C16" s="6" t="s">
        <v>690</v>
      </c>
      <c r="D16" s="375">
        <v>4.5442999999999998</v>
      </c>
      <c r="E16" s="80" t="s">
        <v>666</v>
      </c>
      <c r="F16" s="169">
        <v>16000</v>
      </c>
    </row>
    <row r="17" spans="1:6" s="25" customFormat="1" ht="15" customHeight="1" x14ac:dyDescent="0.2">
      <c r="A17" s="6" t="s">
        <v>691</v>
      </c>
      <c r="B17" s="374" t="s">
        <v>692</v>
      </c>
      <c r="C17" s="6" t="s">
        <v>693</v>
      </c>
      <c r="D17" s="375">
        <v>6.1638999999999999</v>
      </c>
      <c r="E17" s="80" t="s">
        <v>681</v>
      </c>
      <c r="F17" s="169">
        <v>18500</v>
      </c>
    </row>
    <row r="18" spans="1:6" s="25" customFormat="1" ht="15" customHeight="1" x14ac:dyDescent="0.2">
      <c r="A18" s="6" t="s">
        <v>694</v>
      </c>
      <c r="B18" s="374" t="s">
        <v>695</v>
      </c>
      <c r="C18" s="6" t="s">
        <v>696</v>
      </c>
      <c r="D18" s="375">
        <v>4.0231000000000003</v>
      </c>
      <c r="E18" s="80" t="s">
        <v>681</v>
      </c>
      <c r="F18" s="169">
        <v>12100</v>
      </c>
    </row>
    <row r="19" spans="1:6" s="25" customFormat="1" ht="15" customHeight="1" x14ac:dyDescent="0.2">
      <c r="A19" s="6" t="s">
        <v>697</v>
      </c>
      <c r="B19" s="374" t="s">
        <v>698</v>
      </c>
      <c r="C19" s="6" t="s">
        <v>699</v>
      </c>
      <c r="D19" s="375">
        <v>4.0639000000000003</v>
      </c>
      <c r="E19" s="80" t="s">
        <v>681</v>
      </c>
      <c r="F19" s="169">
        <v>12200</v>
      </c>
    </row>
    <row r="20" spans="1:6" s="25" customFormat="1" ht="15" customHeight="1" x14ac:dyDescent="0.2">
      <c r="A20" s="6" t="s">
        <v>700</v>
      </c>
      <c r="B20" s="374" t="s">
        <v>701</v>
      </c>
      <c r="C20" s="6" t="s">
        <v>702</v>
      </c>
      <c r="D20" s="375">
        <v>4.1582999999999997</v>
      </c>
      <c r="E20" s="80" t="s">
        <v>681</v>
      </c>
      <c r="F20" s="169">
        <v>12500</v>
      </c>
    </row>
    <row r="21" spans="1:6" s="25" customFormat="1" ht="15" customHeight="1" x14ac:dyDescent="0.2">
      <c r="A21" s="6" t="s">
        <v>703</v>
      </c>
      <c r="B21" s="374" t="s">
        <v>704</v>
      </c>
      <c r="C21" s="6" t="s">
        <v>705</v>
      </c>
      <c r="D21" s="375">
        <v>1.7036</v>
      </c>
      <c r="E21" s="80" t="s">
        <v>666</v>
      </c>
      <c r="F21" s="169">
        <v>1900</v>
      </c>
    </row>
    <row r="22" spans="1:6" s="25" customFormat="1" ht="15" customHeight="1" x14ac:dyDescent="0.2">
      <c r="B22" s="374"/>
      <c r="C22" s="6"/>
      <c r="D22" s="375"/>
      <c r="E22" s="80" t="s">
        <v>681</v>
      </c>
      <c r="F22" s="169">
        <v>3500</v>
      </c>
    </row>
    <row r="23" spans="1:6" s="25" customFormat="1" ht="15" customHeight="1" x14ac:dyDescent="0.2">
      <c r="A23" s="6" t="s">
        <v>706</v>
      </c>
      <c r="B23" s="374" t="s">
        <v>707</v>
      </c>
      <c r="C23" s="6" t="s">
        <v>708</v>
      </c>
      <c r="D23" s="375">
        <v>5.0507999999999997</v>
      </c>
      <c r="E23" s="80" t="s">
        <v>666</v>
      </c>
      <c r="F23" s="169">
        <v>17700</v>
      </c>
    </row>
    <row r="24" spans="1:6" s="25" customFormat="1" ht="15" customHeight="1" x14ac:dyDescent="0.2">
      <c r="A24" s="6" t="s">
        <v>709</v>
      </c>
      <c r="B24" s="374" t="s">
        <v>710</v>
      </c>
      <c r="C24" s="6" t="s">
        <v>711</v>
      </c>
      <c r="D24" s="375">
        <v>5.5518000000000001</v>
      </c>
      <c r="E24" s="80" t="s">
        <v>666</v>
      </c>
      <c r="F24" s="169">
        <v>11300</v>
      </c>
    </row>
    <row r="25" spans="1:6" s="25" customFormat="1" ht="15" customHeight="1" x14ac:dyDescent="0.2">
      <c r="A25" s="6"/>
      <c r="B25" s="374"/>
      <c r="C25" s="6"/>
      <c r="D25" s="375"/>
      <c r="E25" s="80" t="s">
        <v>681</v>
      </c>
      <c r="F25" s="169">
        <v>7000</v>
      </c>
    </row>
    <row r="26" spans="1:6" s="25" customFormat="1" ht="15" customHeight="1" x14ac:dyDescent="0.2">
      <c r="A26" s="6" t="s">
        <v>712</v>
      </c>
      <c r="B26" s="374" t="s">
        <v>713</v>
      </c>
      <c r="C26" s="6" t="s">
        <v>714</v>
      </c>
      <c r="D26" s="375">
        <v>0.98629999999999995</v>
      </c>
      <c r="E26" s="80" t="s">
        <v>715</v>
      </c>
      <c r="F26" s="169">
        <v>3000</v>
      </c>
    </row>
    <row r="27" spans="1:6" s="25" customFormat="1" ht="15" customHeight="1" x14ac:dyDescent="0.2">
      <c r="A27" s="6" t="s">
        <v>716</v>
      </c>
      <c r="B27" s="374" t="s">
        <v>717</v>
      </c>
      <c r="C27" s="6" t="s">
        <v>718</v>
      </c>
      <c r="D27" s="375">
        <v>1.3089999999999999</v>
      </c>
      <c r="E27" s="80" t="s">
        <v>715</v>
      </c>
      <c r="F27" s="169">
        <v>4000</v>
      </c>
    </row>
    <row r="28" spans="1:6" s="25" customFormat="1" ht="15" customHeight="1" x14ac:dyDescent="0.2">
      <c r="A28" s="6" t="s">
        <v>719</v>
      </c>
      <c r="B28" s="374" t="s">
        <v>720</v>
      </c>
      <c r="C28" s="6" t="s">
        <v>721</v>
      </c>
      <c r="D28" s="375">
        <v>1.1706000000000001</v>
      </c>
      <c r="E28" s="80" t="s">
        <v>666</v>
      </c>
      <c r="F28" s="169">
        <v>4100</v>
      </c>
    </row>
    <row r="29" spans="1:6" s="25" customFormat="1" ht="15" customHeight="1" x14ac:dyDescent="0.2">
      <c r="A29" s="6" t="s">
        <v>722</v>
      </c>
      <c r="B29" s="374" t="s">
        <v>723</v>
      </c>
      <c r="C29" s="6" t="s">
        <v>724</v>
      </c>
      <c r="D29" s="375">
        <v>1.5526</v>
      </c>
      <c r="E29" s="80" t="s">
        <v>715</v>
      </c>
      <c r="F29" s="169">
        <v>4700</v>
      </c>
    </row>
    <row r="30" spans="1:6" s="25" customFormat="1" ht="15" customHeight="1" x14ac:dyDescent="0.2">
      <c r="A30" s="6" t="s">
        <v>725</v>
      </c>
      <c r="B30" s="374" t="s">
        <v>726</v>
      </c>
      <c r="C30" s="6" t="s">
        <v>727</v>
      </c>
      <c r="D30" s="375">
        <v>2.1436000000000002</v>
      </c>
      <c r="E30" s="80" t="s">
        <v>715</v>
      </c>
      <c r="F30" s="39">
        <v>6400</v>
      </c>
    </row>
    <row r="31" spans="1:6" s="25" customFormat="1" ht="15" customHeight="1" x14ac:dyDescent="0.2">
      <c r="A31" s="376" t="s">
        <v>728</v>
      </c>
      <c r="B31" s="377" t="s">
        <v>729</v>
      </c>
      <c r="C31" s="378" t="s">
        <v>730</v>
      </c>
      <c r="D31" s="379">
        <v>70.796499999999995</v>
      </c>
      <c r="E31" s="380" t="s">
        <v>666</v>
      </c>
      <c r="F31" s="234">
        <v>111800</v>
      </c>
    </row>
    <row r="32" spans="1:6" s="25" customFormat="1" ht="15" customHeight="1" x14ac:dyDescent="0.2">
      <c r="A32" s="381"/>
      <c r="B32" s="377"/>
      <c r="C32" s="381"/>
      <c r="D32" s="382"/>
      <c r="E32" s="380" t="s">
        <v>681</v>
      </c>
      <c r="F32" s="234">
        <v>116400</v>
      </c>
    </row>
    <row r="33" spans="1:6" s="25" customFormat="1" ht="15" customHeight="1" x14ac:dyDescent="0.2">
      <c r="A33" s="383"/>
      <c r="B33" s="384"/>
      <c r="C33" s="383"/>
      <c r="D33" s="385"/>
      <c r="E33" s="386" t="s">
        <v>677</v>
      </c>
      <c r="F33" s="387">
        <v>600</v>
      </c>
    </row>
    <row r="34" spans="1:6" s="25" customFormat="1" ht="15" customHeight="1" x14ac:dyDescent="0.2">
      <c r="F34" s="22" t="s">
        <v>465</v>
      </c>
    </row>
  </sheetData>
  <mergeCells count="1">
    <mergeCell ref="E5:F5"/>
  </mergeCells>
  <phoneticPr fontId="2"/>
  <hyperlinks>
    <hyperlink ref="A1" location="目次!A1" display="目次へもどる" xr:uid="{578CC5FA-1320-4263-A89E-CBE02DFA53B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9885-0B02-4C3D-A9DD-3D8736A13BAF}">
  <sheetPr codeName="Sheet42"/>
  <dimension ref="A1:F25"/>
  <sheetViews>
    <sheetView zoomScale="110" zoomScaleNormal="110" workbookViewId="0"/>
  </sheetViews>
  <sheetFormatPr defaultColWidth="9.88671875" defaultRowHeight="15" customHeight="1" x14ac:dyDescent="0.15"/>
  <cols>
    <col min="1" max="1" width="31.21875" style="247" customWidth="1"/>
    <col min="2" max="6" width="11" style="247" customWidth="1"/>
    <col min="7" max="16384" width="9.88671875" style="247"/>
  </cols>
  <sheetData>
    <row r="1" spans="1:6" s="25" customFormat="1" ht="15" customHeight="1" x14ac:dyDescent="0.2">
      <c r="A1" s="418" t="s">
        <v>796</v>
      </c>
    </row>
    <row r="2" spans="1:6" s="25" customFormat="1" ht="15" customHeight="1" x14ac:dyDescent="0.2"/>
    <row r="3" spans="1:6" s="25" customFormat="1" ht="15" customHeight="1" x14ac:dyDescent="0.2">
      <c r="A3" s="1" t="s">
        <v>731</v>
      </c>
      <c r="B3" s="388"/>
      <c r="C3" s="388"/>
      <c r="D3" s="388"/>
      <c r="E3" s="388"/>
      <c r="F3" s="388"/>
    </row>
    <row r="4" spans="1:6" s="25" customFormat="1" ht="15" customHeight="1" x14ac:dyDescent="0.2">
      <c r="A4" s="73" t="s">
        <v>732</v>
      </c>
      <c r="F4" s="25" t="s">
        <v>733</v>
      </c>
    </row>
    <row r="5" spans="1:6" s="25" customFormat="1" ht="15" customHeight="1" x14ac:dyDescent="0.2">
      <c r="A5" s="230" t="s">
        <v>734</v>
      </c>
      <c r="B5" s="265" t="s">
        <v>735</v>
      </c>
      <c r="C5" s="27" t="s">
        <v>736</v>
      </c>
      <c r="D5" s="27" t="s">
        <v>737</v>
      </c>
      <c r="E5" s="27" t="s">
        <v>738</v>
      </c>
      <c r="F5" s="27" t="s">
        <v>218</v>
      </c>
    </row>
    <row r="6" spans="1:6" s="25" customFormat="1" ht="15" customHeight="1" x14ac:dyDescent="0.2">
      <c r="A6" s="8" t="s">
        <v>739</v>
      </c>
      <c r="B6" s="83" t="s">
        <v>387</v>
      </c>
      <c r="C6" s="83" t="s">
        <v>387</v>
      </c>
      <c r="D6" s="83" t="s">
        <v>387</v>
      </c>
      <c r="E6" s="83" t="s">
        <v>387</v>
      </c>
      <c r="F6" s="83" t="s">
        <v>387</v>
      </c>
    </row>
    <row r="7" spans="1:6" s="25" customFormat="1" ht="15" customHeight="1" x14ac:dyDescent="0.2">
      <c r="A7" s="8" t="s">
        <v>740</v>
      </c>
      <c r="B7" s="83" t="s">
        <v>387</v>
      </c>
      <c r="C7" s="83" t="s">
        <v>387</v>
      </c>
      <c r="D7" s="82">
        <v>2</v>
      </c>
      <c r="E7" s="389">
        <v>13</v>
      </c>
      <c r="F7" s="389">
        <v>15</v>
      </c>
    </row>
    <row r="8" spans="1:6" s="25" customFormat="1" ht="15" customHeight="1" x14ac:dyDescent="0.2">
      <c r="A8" s="8" t="s">
        <v>741</v>
      </c>
      <c r="B8" s="83" t="s">
        <v>387</v>
      </c>
      <c r="C8" s="83" t="s">
        <v>387</v>
      </c>
      <c r="D8" s="82">
        <v>2</v>
      </c>
      <c r="E8" s="83" t="s">
        <v>387</v>
      </c>
      <c r="F8" s="82">
        <v>2</v>
      </c>
    </row>
    <row r="9" spans="1:6" s="25" customFormat="1" ht="15" customHeight="1" x14ac:dyDescent="0.2">
      <c r="A9" s="8" t="s">
        <v>742</v>
      </c>
      <c r="B9" s="389">
        <v>1</v>
      </c>
      <c r="C9" s="389">
        <v>1</v>
      </c>
      <c r="D9" s="82">
        <v>12</v>
      </c>
      <c r="E9" s="83" t="s">
        <v>387</v>
      </c>
      <c r="F9" s="82">
        <v>14</v>
      </c>
    </row>
    <row r="10" spans="1:6" s="25" customFormat="1" ht="15" customHeight="1" x14ac:dyDescent="0.2">
      <c r="A10" s="8" t="s">
        <v>743</v>
      </c>
      <c r="B10" s="83" t="s">
        <v>387</v>
      </c>
      <c r="C10" s="83" t="s">
        <v>387</v>
      </c>
      <c r="D10" s="82">
        <v>3</v>
      </c>
      <c r="E10" s="83" t="s">
        <v>387</v>
      </c>
      <c r="F10" s="82">
        <v>3</v>
      </c>
    </row>
    <row r="11" spans="1:6" s="25" customFormat="1" ht="15" customHeight="1" x14ac:dyDescent="0.2">
      <c r="A11" s="15" t="s">
        <v>744</v>
      </c>
      <c r="B11" s="83" t="s">
        <v>387</v>
      </c>
      <c r="C11" s="83" t="s">
        <v>387</v>
      </c>
      <c r="D11" s="82">
        <v>8</v>
      </c>
      <c r="E11" s="83" t="s">
        <v>387</v>
      </c>
      <c r="F11" s="82">
        <v>8</v>
      </c>
    </row>
    <row r="12" spans="1:6" s="25" customFormat="1" ht="15" customHeight="1" x14ac:dyDescent="0.2">
      <c r="A12" s="8" t="s">
        <v>745</v>
      </c>
      <c r="B12" s="83" t="s">
        <v>387</v>
      </c>
      <c r="C12" s="82">
        <v>1</v>
      </c>
      <c r="D12" s="82">
        <v>7</v>
      </c>
      <c r="E12" s="83" t="s">
        <v>387</v>
      </c>
      <c r="F12" s="82">
        <v>8</v>
      </c>
    </row>
    <row r="13" spans="1:6" s="25" customFormat="1" ht="15" customHeight="1" x14ac:dyDescent="0.2">
      <c r="A13" s="8" t="s">
        <v>746</v>
      </c>
      <c r="B13" s="83" t="s">
        <v>387</v>
      </c>
      <c r="C13" s="83" t="s">
        <v>387</v>
      </c>
      <c r="D13" s="82">
        <v>11</v>
      </c>
      <c r="E13" s="83" t="s">
        <v>387</v>
      </c>
      <c r="F13" s="82">
        <v>11</v>
      </c>
    </row>
    <row r="14" spans="1:6" s="25" customFormat="1" ht="15" customHeight="1" x14ac:dyDescent="0.2">
      <c r="A14" s="8" t="s">
        <v>747</v>
      </c>
      <c r="B14" s="83" t="s">
        <v>387</v>
      </c>
      <c r="C14" s="83" t="s">
        <v>387</v>
      </c>
      <c r="D14" s="83" t="s">
        <v>387</v>
      </c>
      <c r="E14" s="83" t="s">
        <v>387</v>
      </c>
      <c r="F14" s="83" t="s">
        <v>387</v>
      </c>
    </row>
    <row r="15" spans="1:6" s="25" customFormat="1" ht="15" customHeight="1" x14ac:dyDescent="0.2">
      <c r="A15" s="8" t="s">
        <v>748</v>
      </c>
      <c r="B15" s="83" t="s">
        <v>387</v>
      </c>
      <c r="C15" s="83" t="s">
        <v>387</v>
      </c>
      <c r="D15" s="82">
        <v>2</v>
      </c>
      <c r="E15" s="83" t="s">
        <v>387</v>
      </c>
      <c r="F15" s="82">
        <v>2</v>
      </c>
    </row>
    <row r="16" spans="1:6" s="25" customFormat="1" ht="15" customHeight="1" x14ac:dyDescent="0.2">
      <c r="A16" s="8" t="s">
        <v>749</v>
      </c>
      <c r="B16" s="83" t="s">
        <v>387</v>
      </c>
      <c r="C16" s="82">
        <v>2</v>
      </c>
      <c r="D16" s="82">
        <v>1</v>
      </c>
      <c r="E16" s="83" t="s">
        <v>387</v>
      </c>
      <c r="F16" s="82">
        <v>3</v>
      </c>
    </row>
    <row r="17" spans="1:6" s="25" customFormat="1" ht="15" customHeight="1" x14ac:dyDescent="0.2">
      <c r="A17" s="8" t="s">
        <v>750</v>
      </c>
      <c r="B17" s="83" t="s">
        <v>387</v>
      </c>
      <c r="C17" s="82">
        <v>1</v>
      </c>
      <c r="D17" s="82">
        <v>3</v>
      </c>
      <c r="E17" s="83" t="s">
        <v>387</v>
      </c>
      <c r="F17" s="82">
        <v>4</v>
      </c>
    </row>
    <row r="18" spans="1:6" s="25" customFormat="1" ht="15" customHeight="1" x14ac:dyDescent="0.2">
      <c r="A18" s="8" t="s">
        <v>751</v>
      </c>
      <c r="B18" s="83" t="s">
        <v>387</v>
      </c>
      <c r="C18" s="82">
        <v>1</v>
      </c>
      <c r="D18" s="82">
        <v>2</v>
      </c>
      <c r="E18" s="83" t="s">
        <v>387</v>
      </c>
      <c r="F18" s="82">
        <v>3</v>
      </c>
    </row>
    <row r="19" spans="1:6" s="25" customFormat="1" ht="15" customHeight="1" x14ac:dyDescent="0.2">
      <c r="A19" s="8" t="s">
        <v>752</v>
      </c>
      <c r="B19" s="83" t="s">
        <v>387</v>
      </c>
      <c r="C19" s="83" t="s">
        <v>387</v>
      </c>
      <c r="D19" s="82">
        <v>1</v>
      </c>
      <c r="E19" s="83" t="s">
        <v>387</v>
      </c>
      <c r="F19" s="82">
        <v>1</v>
      </c>
    </row>
    <row r="20" spans="1:6" s="25" customFormat="1" ht="15" customHeight="1" x14ac:dyDescent="0.2">
      <c r="A20" s="8" t="s">
        <v>753</v>
      </c>
      <c r="B20" s="82">
        <v>1</v>
      </c>
      <c r="C20" s="82">
        <v>1</v>
      </c>
      <c r="D20" s="82">
        <v>10</v>
      </c>
      <c r="E20" s="83" t="s">
        <v>387</v>
      </c>
      <c r="F20" s="82">
        <v>12</v>
      </c>
    </row>
    <row r="21" spans="1:6" s="25" customFormat="1" ht="15" customHeight="1" x14ac:dyDescent="0.2">
      <c r="A21" s="390" t="s">
        <v>64</v>
      </c>
      <c r="B21" s="391">
        <f>SUM(B6:B20)</f>
        <v>2</v>
      </c>
      <c r="C21" s="391">
        <f>SUM(C6:C20)</f>
        <v>7</v>
      </c>
      <c r="D21" s="391">
        <f>SUM(D6:D20)</f>
        <v>64</v>
      </c>
      <c r="E21" s="392">
        <f>SUM(E6:E20)</f>
        <v>13</v>
      </c>
      <c r="F21" s="392">
        <f>SUM(F6:F20)</f>
        <v>86</v>
      </c>
    </row>
    <row r="22" spans="1:6" s="25" customFormat="1" ht="15" customHeight="1" x14ac:dyDescent="0.2">
      <c r="F22" s="22" t="s">
        <v>754</v>
      </c>
    </row>
    <row r="25" spans="1:6" ht="15" customHeight="1" x14ac:dyDescent="0.15">
      <c r="E25" s="393"/>
    </row>
  </sheetData>
  <phoneticPr fontId="2"/>
  <hyperlinks>
    <hyperlink ref="A1" location="目次!A1" display="目次へもどる" xr:uid="{872FA3E1-ED85-4D68-9DBE-904E321DB76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9434-C4A6-492D-91FB-60129AADAF64}">
  <sheetPr codeName="Sheet43"/>
  <dimension ref="A1:G16"/>
  <sheetViews>
    <sheetView zoomScale="110" zoomScaleNormal="110" workbookViewId="0"/>
  </sheetViews>
  <sheetFormatPr defaultColWidth="8.77734375" defaultRowHeight="15.75" customHeight="1" x14ac:dyDescent="0.2"/>
  <cols>
    <col min="1" max="1" width="22.44140625" style="395" customWidth="1"/>
    <col min="2" max="7" width="10.6640625" style="395" customWidth="1"/>
    <col min="8" max="16384" width="8.77734375" style="395"/>
  </cols>
  <sheetData>
    <row r="1" spans="1:7" ht="15" customHeight="1" x14ac:dyDescent="0.2">
      <c r="A1" s="422" t="s">
        <v>796</v>
      </c>
    </row>
    <row r="2" spans="1:7" ht="15" customHeight="1" x14ac:dyDescent="0.2"/>
    <row r="3" spans="1:7" ht="15" customHeight="1" x14ac:dyDescent="0.2">
      <c r="A3" s="394" t="s">
        <v>755</v>
      </c>
    </row>
    <row r="4" spans="1:7" ht="15" customHeight="1" x14ac:dyDescent="0.15">
      <c r="A4" s="395" t="s">
        <v>756</v>
      </c>
      <c r="B4" s="396"/>
      <c r="C4" s="396"/>
      <c r="D4" s="396"/>
      <c r="E4" s="396"/>
      <c r="G4" s="397" t="s">
        <v>28</v>
      </c>
    </row>
    <row r="5" spans="1:7" ht="15" customHeight="1" x14ac:dyDescent="0.2">
      <c r="A5" s="551" t="s">
        <v>468</v>
      </c>
      <c r="B5" s="552" t="s">
        <v>141</v>
      </c>
      <c r="C5" s="553"/>
      <c r="D5" s="554" t="s">
        <v>142</v>
      </c>
      <c r="E5" s="552"/>
      <c r="F5" s="554" t="s">
        <v>143</v>
      </c>
      <c r="G5" s="552"/>
    </row>
    <row r="6" spans="1:7" ht="15" customHeight="1" x14ac:dyDescent="0.2">
      <c r="A6" s="551"/>
      <c r="B6" s="398" t="s">
        <v>757</v>
      </c>
      <c r="C6" s="398" t="s">
        <v>758</v>
      </c>
      <c r="D6" s="398" t="s">
        <v>757</v>
      </c>
      <c r="E6" s="399" t="s">
        <v>758</v>
      </c>
      <c r="F6" s="398" t="s">
        <v>757</v>
      </c>
      <c r="G6" s="399" t="s">
        <v>758</v>
      </c>
    </row>
    <row r="7" spans="1:7" ht="15" customHeight="1" x14ac:dyDescent="0.2">
      <c r="A7" s="400" t="s">
        <v>759</v>
      </c>
      <c r="B7" s="64">
        <v>139</v>
      </c>
      <c r="C7" s="64">
        <v>21995</v>
      </c>
      <c r="D7" s="64">
        <v>252</v>
      </c>
      <c r="E7" s="64">
        <v>25384</v>
      </c>
      <c r="F7" s="64">
        <v>185</v>
      </c>
      <c r="G7" s="64">
        <v>30939</v>
      </c>
    </row>
    <row r="8" spans="1:7" ht="15" customHeight="1" x14ac:dyDescent="0.2">
      <c r="A8" s="401" t="s">
        <v>760</v>
      </c>
      <c r="B8" s="64">
        <v>299</v>
      </c>
      <c r="C8" s="64">
        <v>4808</v>
      </c>
      <c r="D8" s="64">
        <v>325</v>
      </c>
      <c r="E8" s="64">
        <v>5180</v>
      </c>
      <c r="F8" s="64">
        <v>425</v>
      </c>
      <c r="G8" s="64">
        <v>6637</v>
      </c>
    </row>
    <row r="9" spans="1:7" ht="15" customHeight="1" x14ac:dyDescent="0.2">
      <c r="A9" s="401" t="s">
        <v>761</v>
      </c>
      <c r="B9" s="64">
        <v>535</v>
      </c>
      <c r="C9" s="64">
        <v>10125</v>
      </c>
      <c r="D9" s="64">
        <v>423</v>
      </c>
      <c r="E9" s="64">
        <v>7687</v>
      </c>
      <c r="F9" s="64">
        <v>516</v>
      </c>
      <c r="G9" s="64">
        <v>9817</v>
      </c>
    </row>
    <row r="10" spans="1:7" ht="15" customHeight="1" x14ac:dyDescent="0.2">
      <c r="A10" s="400" t="s">
        <v>762</v>
      </c>
      <c r="B10" s="64">
        <v>514</v>
      </c>
      <c r="C10" s="64">
        <v>9837</v>
      </c>
      <c r="D10" s="64">
        <v>471</v>
      </c>
      <c r="E10" s="64">
        <v>7701</v>
      </c>
      <c r="F10" s="64">
        <v>346</v>
      </c>
      <c r="G10" s="64">
        <v>6805</v>
      </c>
    </row>
    <row r="11" spans="1:7" ht="15" customHeight="1" x14ac:dyDescent="0.2">
      <c r="A11" s="400" t="s">
        <v>763</v>
      </c>
      <c r="B11" s="64">
        <v>513</v>
      </c>
      <c r="C11" s="64">
        <v>10606</v>
      </c>
      <c r="D11" s="64">
        <v>440</v>
      </c>
      <c r="E11" s="64">
        <v>9649</v>
      </c>
      <c r="F11" s="64">
        <v>435</v>
      </c>
      <c r="G11" s="64">
        <v>9300</v>
      </c>
    </row>
    <row r="12" spans="1:7" ht="15" customHeight="1" x14ac:dyDescent="0.2">
      <c r="A12" s="401" t="s">
        <v>764</v>
      </c>
      <c r="B12" s="64">
        <v>562</v>
      </c>
      <c r="C12" s="64">
        <v>11545</v>
      </c>
      <c r="D12" s="64">
        <v>580</v>
      </c>
      <c r="E12" s="64">
        <v>11946</v>
      </c>
      <c r="F12" s="64">
        <v>598</v>
      </c>
      <c r="G12" s="64">
        <v>13208</v>
      </c>
    </row>
    <row r="13" spans="1:7" ht="15" customHeight="1" x14ac:dyDescent="0.2">
      <c r="A13" s="400" t="s">
        <v>765</v>
      </c>
      <c r="B13" s="64">
        <v>302</v>
      </c>
      <c r="C13" s="64">
        <v>7574</v>
      </c>
      <c r="D13" s="64">
        <v>288</v>
      </c>
      <c r="E13" s="64">
        <v>7955</v>
      </c>
      <c r="F13" s="64">
        <v>361</v>
      </c>
      <c r="G13" s="64">
        <v>9482</v>
      </c>
    </row>
    <row r="14" spans="1:7" ht="15" customHeight="1" x14ac:dyDescent="0.2">
      <c r="A14" s="401" t="s">
        <v>766</v>
      </c>
      <c r="B14" s="64">
        <v>816</v>
      </c>
      <c r="C14" s="64">
        <v>7177</v>
      </c>
      <c r="D14" s="64">
        <v>1048</v>
      </c>
      <c r="E14" s="64">
        <v>19703</v>
      </c>
      <c r="F14" s="64">
        <v>880</v>
      </c>
      <c r="G14" s="64">
        <v>17196</v>
      </c>
    </row>
    <row r="15" spans="1:7" ht="15" customHeight="1" x14ac:dyDescent="0.2">
      <c r="A15" s="402" t="s">
        <v>64</v>
      </c>
      <c r="B15" s="403">
        <v>3680</v>
      </c>
      <c r="C15" s="403">
        <v>83667</v>
      </c>
      <c r="D15" s="403">
        <f>SUM(D7:D14)</f>
        <v>3827</v>
      </c>
      <c r="E15" s="403">
        <f>SUM(E7:E14)</f>
        <v>95205</v>
      </c>
      <c r="F15" s="403">
        <f>SUM(F7:F14)</f>
        <v>3746</v>
      </c>
      <c r="G15" s="403">
        <f>SUM(G7:G14)</f>
        <v>103384</v>
      </c>
    </row>
    <row r="16" spans="1:7" ht="15" customHeight="1" x14ac:dyDescent="0.2">
      <c r="A16" s="404"/>
      <c r="B16" s="22"/>
      <c r="C16" s="22"/>
      <c r="D16" s="22"/>
      <c r="E16" s="22"/>
      <c r="G16" s="22" t="s">
        <v>767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A079EAB7-EA49-4C8D-9D8A-FC42BABF242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5:G15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B24C-C6A2-416A-B78C-196392748B28}">
  <sheetPr codeName="Sheet44"/>
  <dimension ref="A1:G14"/>
  <sheetViews>
    <sheetView zoomScale="110" zoomScaleNormal="110" workbookViewId="0"/>
  </sheetViews>
  <sheetFormatPr defaultColWidth="8.77734375" defaultRowHeight="15.75" customHeight="1" x14ac:dyDescent="0.2"/>
  <cols>
    <col min="1" max="1" width="22.44140625" style="395" customWidth="1"/>
    <col min="2" max="7" width="10.6640625" style="395" customWidth="1"/>
    <col min="8" max="16384" width="8.77734375" style="395"/>
  </cols>
  <sheetData>
    <row r="1" spans="1:7" ht="15" customHeight="1" x14ac:dyDescent="0.2">
      <c r="A1" s="422" t="s">
        <v>796</v>
      </c>
    </row>
    <row r="2" spans="1:7" ht="15" customHeight="1" x14ac:dyDescent="0.2"/>
    <row r="3" spans="1:7" ht="15" customHeight="1" x14ac:dyDescent="0.15">
      <c r="A3" s="405" t="s">
        <v>768</v>
      </c>
      <c r="B3" s="396"/>
      <c r="C3" s="396"/>
      <c r="D3" s="396"/>
      <c r="E3" s="396"/>
      <c r="G3" s="397" t="s">
        <v>28</v>
      </c>
    </row>
    <row r="4" spans="1:7" ht="15" customHeight="1" x14ac:dyDescent="0.2">
      <c r="A4" s="551" t="s">
        <v>468</v>
      </c>
      <c r="B4" s="552" t="s">
        <v>141</v>
      </c>
      <c r="C4" s="553"/>
      <c r="D4" s="554" t="s">
        <v>142</v>
      </c>
      <c r="E4" s="552"/>
      <c r="F4" s="554" t="s">
        <v>143</v>
      </c>
      <c r="G4" s="552"/>
    </row>
    <row r="5" spans="1:7" ht="15" customHeight="1" x14ac:dyDescent="0.2">
      <c r="A5" s="551"/>
      <c r="B5" s="398" t="s">
        <v>757</v>
      </c>
      <c r="C5" s="398" t="s">
        <v>758</v>
      </c>
      <c r="D5" s="398" t="s">
        <v>757</v>
      </c>
      <c r="E5" s="399" t="s">
        <v>758</v>
      </c>
      <c r="F5" s="398" t="s">
        <v>757</v>
      </c>
      <c r="G5" s="399" t="s">
        <v>758</v>
      </c>
    </row>
    <row r="6" spans="1:7" ht="15" customHeight="1" x14ac:dyDescent="0.2">
      <c r="A6" s="401" t="s">
        <v>769</v>
      </c>
      <c r="B6" s="64">
        <v>6505</v>
      </c>
      <c r="C6" s="64">
        <v>30267</v>
      </c>
      <c r="D6" s="64">
        <v>6593</v>
      </c>
      <c r="E6" s="64">
        <v>29949</v>
      </c>
      <c r="F6" s="64">
        <v>6334</v>
      </c>
      <c r="G6" s="64">
        <v>28443</v>
      </c>
    </row>
    <row r="7" spans="1:7" ht="15" customHeight="1" x14ac:dyDescent="0.2">
      <c r="A7" s="400" t="s">
        <v>770</v>
      </c>
      <c r="B7" s="64">
        <v>7871</v>
      </c>
      <c r="C7" s="64">
        <v>43220</v>
      </c>
      <c r="D7" s="64">
        <v>7422</v>
      </c>
      <c r="E7" s="64">
        <v>40885</v>
      </c>
      <c r="F7" s="64">
        <v>7498</v>
      </c>
      <c r="G7" s="64">
        <v>41566</v>
      </c>
    </row>
    <row r="8" spans="1:7" ht="15" customHeight="1" x14ac:dyDescent="0.2">
      <c r="A8" s="401" t="s">
        <v>771</v>
      </c>
      <c r="B8" s="64">
        <v>999</v>
      </c>
      <c r="C8" s="64">
        <v>5044</v>
      </c>
      <c r="D8" s="64">
        <v>968</v>
      </c>
      <c r="E8" s="64">
        <v>4907</v>
      </c>
      <c r="F8" s="64">
        <v>842</v>
      </c>
      <c r="G8" s="64">
        <v>4341</v>
      </c>
    </row>
    <row r="9" spans="1:7" ht="15" customHeight="1" x14ac:dyDescent="0.2">
      <c r="A9" s="400" t="s">
        <v>762</v>
      </c>
      <c r="B9" s="64">
        <v>1070</v>
      </c>
      <c r="C9" s="64">
        <v>6223</v>
      </c>
      <c r="D9" s="64">
        <v>890</v>
      </c>
      <c r="E9" s="64">
        <v>4873</v>
      </c>
      <c r="F9" s="64">
        <v>746</v>
      </c>
      <c r="G9" s="64">
        <v>3720</v>
      </c>
    </row>
    <row r="10" spans="1:7" ht="15" customHeight="1" x14ac:dyDescent="0.2">
      <c r="A10" s="400" t="s">
        <v>772</v>
      </c>
      <c r="B10" s="64">
        <v>2571</v>
      </c>
      <c r="C10" s="64">
        <v>13836</v>
      </c>
      <c r="D10" s="64">
        <v>1521</v>
      </c>
      <c r="E10" s="64">
        <v>7997</v>
      </c>
      <c r="F10" s="64">
        <v>3017</v>
      </c>
      <c r="G10" s="64">
        <v>16136</v>
      </c>
    </row>
    <row r="11" spans="1:7" ht="15" customHeight="1" x14ac:dyDescent="0.2">
      <c r="A11" s="401" t="s">
        <v>764</v>
      </c>
      <c r="B11" s="64">
        <v>8935</v>
      </c>
      <c r="C11" s="64">
        <v>42800</v>
      </c>
      <c r="D11" s="64">
        <v>8766</v>
      </c>
      <c r="E11" s="64">
        <v>42480</v>
      </c>
      <c r="F11" s="64">
        <v>8472</v>
      </c>
      <c r="G11" s="64">
        <v>39412</v>
      </c>
    </row>
    <row r="12" spans="1:7" ht="15" customHeight="1" x14ac:dyDescent="0.2">
      <c r="A12" s="400" t="s">
        <v>765</v>
      </c>
      <c r="B12" s="64">
        <v>575</v>
      </c>
      <c r="C12" s="64">
        <v>2594</v>
      </c>
      <c r="D12" s="64">
        <v>570</v>
      </c>
      <c r="E12" s="64">
        <v>2724</v>
      </c>
      <c r="F12" s="64">
        <v>520</v>
      </c>
      <c r="G12" s="64">
        <v>2624</v>
      </c>
    </row>
    <row r="13" spans="1:7" ht="15" customHeight="1" x14ac:dyDescent="0.2">
      <c r="A13" s="402" t="s">
        <v>64</v>
      </c>
      <c r="B13" s="403">
        <v>28526</v>
      </c>
      <c r="C13" s="403">
        <v>143984</v>
      </c>
      <c r="D13" s="403">
        <f>SUM(D6:D12)</f>
        <v>26730</v>
      </c>
      <c r="E13" s="403">
        <f>SUM(E6:E12)</f>
        <v>133815</v>
      </c>
      <c r="F13" s="403">
        <f>SUM(F6:F12)</f>
        <v>27429</v>
      </c>
      <c r="G13" s="403">
        <f>SUM(G6:G12)</f>
        <v>136242</v>
      </c>
    </row>
    <row r="14" spans="1:7" ht="15" customHeight="1" x14ac:dyDescent="0.2">
      <c r="A14" s="404"/>
      <c r="B14" s="22"/>
      <c r="C14" s="22"/>
      <c r="D14" s="22"/>
      <c r="E14" s="22"/>
      <c r="G14" s="22" t="s">
        <v>767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9776F5F2-476F-4596-92C7-5267419F1C1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3:G13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B04C-E5ED-4E7F-B364-C8E719B49ECB}">
  <sheetPr codeName="Sheet45"/>
  <dimension ref="A1:G14"/>
  <sheetViews>
    <sheetView zoomScale="110" zoomScaleNormal="110" workbookViewId="0"/>
  </sheetViews>
  <sheetFormatPr defaultColWidth="8.77734375" defaultRowHeight="15.75" customHeight="1" x14ac:dyDescent="0.2"/>
  <cols>
    <col min="1" max="1" width="22.44140625" style="406" customWidth="1"/>
    <col min="2" max="7" width="10.6640625" style="406" customWidth="1"/>
    <col min="8" max="16384" width="8.77734375" style="406"/>
  </cols>
  <sheetData>
    <row r="1" spans="1:7" s="52" customFormat="1" ht="15" customHeight="1" x14ac:dyDescent="0.2">
      <c r="A1" s="418" t="s">
        <v>796</v>
      </c>
    </row>
    <row r="2" spans="1:7" s="52" customFormat="1" ht="15" customHeight="1" x14ac:dyDescent="0.2"/>
    <row r="3" spans="1:7" ht="15" customHeight="1" x14ac:dyDescent="0.2">
      <c r="A3" s="395" t="s">
        <v>773</v>
      </c>
      <c r="C3" s="22"/>
      <c r="E3" s="22"/>
      <c r="G3" s="5" t="s">
        <v>28</v>
      </c>
    </row>
    <row r="4" spans="1:7" ht="15" customHeight="1" x14ac:dyDescent="0.2">
      <c r="A4" s="429" t="s">
        <v>468</v>
      </c>
      <c r="B4" s="552" t="s">
        <v>141</v>
      </c>
      <c r="C4" s="553"/>
      <c r="D4" s="554" t="s">
        <v>142</v>
      </c>
      <c r="E4" s="552"/>
      <c r="F4" s="554" t="s">
        <v>143</v>
      </c>
      <c r="G4" s="552"/>
    </row>
    <row r="5" spans="1:7" ht="15" customHeight="1" x14ac:dyDescent="0.2">
      <c r="A5" s="443"/>
      <c r="B5" s="229" t="s">
        <v>774</v>
      </c>
      <c r="C5" s="232" t="s">
        <v>758</v>
      </c>
      <c r="D5" s="229" t="s">
        <v>774</v>
      </c>
      <c r="E5" s="232" t="s">
        <v>758</v>
      </c>
      <c r="F5" s="229" t="s">
        <v>774</v>
      </c>
      <c r="G5" s="232" t="s">
        <v>758</v>
      </c>
    </row>
    <row r="6" spans="1:7" ht="15" customHeight="1" x14ac:dyDescent="0.2">
      <c r="A6" s="8" t="s">
        <v>775</v>
      </c>
      <c r="B6" s="407">
        <v>205</v>
      </c>
      <c r="C6" s="407">
        <v>6008</v>
      </c>
      <c r="D6" s="408" t="s">
        <v>311</v>
      </c>
      <c r="E6" s="408" t="s">
        <v>311</v>
      </c>
      <c r="F6" s="408" t="s">
        <v>311</v>
      </c>
      <c r="G6" s="408" t="s">
        <v>311</v>
      </c>
    </row>
    <row r="7" spans="1:7" ht="15" customHeight="1" x14ac:dyDescent="0.2">
      <c r="A7" s="8" t="s">
        <v>776</v>
      </c>
      <c r="B7" s="407">
        <v>255</v>
      </c>
      <c r="C7" s="407">
        <v>6965</v>
      </c>
      <c r="D7" s="70" t="s">
        <v>311</v>
      </c>
      <c r="E7" s="70" t="s">
        <v>311</v>
      </c>
      <c r="F7" s="70" t="s">
        <v>311</v>
      </c>
      <c r="G7" s="70" t="s">
        <v>311</v>
      </c>
    </row>
    <row r="8" spans="1:7" ht="15" customHeight="1" x14ac:dyDescent="0.2">
      <c r="A8" s="8" t="s">
        <v>777</v>
      </c>
      <c r="B8" s="407">
        <v>1604</v>
      </c>
      <c r="C8" s="407">
        <v>40526</v>
      </c>
      <c r="D8" s="407">
        <v>1760</v>
      </c>
      <c r="E8" s="407">
        <v>46025</v>
      </c>
      <c r="F8" s="407">
        <v>1763</v>
      </c>
      <c r="G8" s="407">
        <v>48514</v>
      </c>
    </row>
    <row r="9" spans="1:7" ht="15" customHeight="1" x14ac:dyDescent="0.2">
      <c r="A9" s="8" t="s">
        <v>778</v>
      </c>
      <c r="B9" s="407">
        <v>1493</v>
      </c>
      <c r="C9" s="407">
        <v>34078</v>
      </c>
      <c r="D9" s="407">
        <v>1749</v>
      </c>
      <c r="E9" s="407">
        <v>38223</v>
      </c>
      <c r="F9" s="407">
        <v>1846</v>
      </c>
      <c r="G9" s="407">
        <v>40298</v>
      </c>
    </row>
    <row r="10" spans="1:7" ht="15" customHeight="1" x14ac:dyDescent="0.2">
      <c r="A10" s="8" t="s">
        <v>779</v>
      </c>
      <c r="B10" s="407">
        <v>1525</v>
      </c>
      <c r="C10" s="407">
        <v>37139</v>
      </c>
      <c r="D10" s="407">
        <v>1654</v>
      </c>
      <c r="E10" s="407">
        <v>40220</v>
      </c>
      <c r="F10" s="407">
        <v>1645</v>
      </c>
      <c r="G10" s="407">
        <v>43320</v>
      </c>
    </row>
    <row r="11" spans="1:7" ht="15" customHeight="1" x14ac:dyDescent="0.2">
      <c r="A11" s="8" t="s">
        <v>780</v>
      </c>
      <c r="B11" s="409">
        <v>2453</v>
      </c>
      <c r="C11" s="409">
        <v>106400</v>
      </c>
      <c r="D11" s="409">
        <v>2689</v>
      </c>
      <c r="E11" s="409">
        <v>224534</v>
      </c>
      <c r="F11" s="409">
        <v>2756</v>
      </c>
      <c r="G11" s="409">
        <v>279255</v>
      </c>
    </row>
    <row r="12" spans="1:7" ht="15" customHeight="1" x14ac:dyDescent="0.2">
      <c r="A12" s="410" t="s">
        <v>64</v>
      </c>
      <c r="B12" s="403">
        <v>7535</v>
      </c>
      <c r="C12" s="403">
        <v>231116</v>
      </c>
      <c r="D12" s="403">
        <f>SUM(D6:D11)</f>
        <v>7852</v>
      </c>
      <c r="E12" s="403">
        <f>SUM(E6:E11)</f>
        <v>349002</v>
      </c>
      <c r="F12" s="403">
        <f>SUM(F6:F11)</f>
        <v>8010</v>
      </c>
      <c r="G12" s="403">
        <f>SUM(G6:G11)</f>
        <v>411387</v>
      </c>
    </row>
    <row r="13" spans="1:7" ht="15" customHeight="1" x14ac:dyDescent="0.2">
      <c r="A13" s="411" t="s">
        <v>781</v>
      </c>
      <c r="B13" s="412"/>
      <c r="C13" s="45"/>
      <c r="D13" s="412"/>
      <c r="E13" s="45"/>
    </row>
    <row r="14" spans="1:7" ht="15.75" customHeight="1" x14ac:dyDescent="0.2">
      <c r="G14" s="22" t="s">
        <v>782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8A526E35-7BFA-4963-B1F7-C3A0F57516E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12:G12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BAAC-B34E-4488-AD72-D69E2633B94F}">
  <sheetPr codeName="Sheet46"/>
  <dimension ref="A1:D8"/>
  <sheetViews>
    <sheetView zoomScale="110" zoomScaleNormal="110" workbookViewId="0"/>
  </sheetViews>
  <sheetFormatPr defaultColWidth="9" defaultRowHeight="15.75" customHeight="1" x14ac:dyDescent="0.2"/>
  <cols>
    <col min="1" max="1" width="22.44140625" style="406" customWidth="1"/>
    <col min="2" max="4" width="21.21875" style="406" customWidth="1"/>
    <col min="5" max="16384" width="9" style="406"/>
  </cols>
  <sheetData>
    <row r="1" spans="1:4" s="52" customFormat="1" ht="15" customHeight="1" x14ac:dyDescent="0.2">
      <c r="A1" s="418" t="s">
        <v>796</v>
      </c>
    </row>
    <row r="2" spans="1:4" s="52" customFormat="1" ht="15" customHeight="1" x14ac:dyDescent="0.2"/>
    <row r="3" spans="1:4" ht="15" customHeight="1" x14ac:dyDescent="0.2">
      <c r="A3" s="395" t="s">
        <v>783</v>
      </c>
      <c r="B3" s="413"/>
      <c r="C3" s="413"/>
      <c r="D3" s="397" t="s">
        <v>28</v>
      </c>
    </row>
    <row r="4" spans="1:4" ht="15" customHeight="1" x14ac:dyDescent="0.2">
      <c r="A4" s="414" t="s">
        <v>468</v>
      </c>
      <c r="B4" s="399" t="s">
        <v>141</v>
      </c>
      <c r="C4" s="399" t="s">
        <v>142</v>
      </c>
      <c r="D4" s="399" t="s">
        <v>143</v>
      </c>
    </row>
    <row r="5" spans="1:4" ht="15" customHeight="1" x14ac:dyDescent="0.2">
      <c r="A5" s="401" t="s">
        <v>784</v>
      </c>
      <c r="B5" s="415">
        <v>35509</v>
      </c>
      <c r="C5" s="415">
        <v>55878</v>
      </c>
      <c r="D5" s="415">
        <v>78155</v>
      </c>
    </row>
    <row r="6" spans="1:4" ht="15" customHeight="1" x14ac:dyDescent="0.2">
      <c r="A6" s="401" t="s">
        <v>785</v>
      </c>
      <c r="B6" s="64">
        <v>20077</v>
      </c>
      <c r="C6" s="64">
        <v>29729</v>
      </c>
      <c r="D6" s="64">
        <v>41543</v>
      </c>
    </row>
    <row r="7" spans="1:4" ht="15" customHeight="1" x14ac:dyDescent="0.2">
      <c r="A7" s="402" t="s">
        <v>64</v>
      </c>
      <c r="B7" s="403">
        <v>55586</v>
      </c>
      <c r="C7" s="403">
        <f>SUM(C5:C6)</f>
        <v>85607</v>
      </c>
      <c r="D7" s="403">
        <f>SUM(D5:D6)</f>
        <v>119698</v>
      </c>
    </row>
    <row r="8" spans="1:4" ht="15" customHeight="1" x14ac:dyDescent="0.2">
      <c r="A8" s="416"/>
      <c r="B8" s="416"/>
      <c r="C8" s="416"/>
      <c r="D8" s="22" t="s">
        <v>782</v>
      </c>
    </row>
  </sheetData>
  <phoneticPr fontId="2"/>
  <hyperlinks>
    <hyperlink ref="A1" location="目次!A1" display="目次へもどる" xr:uid="{F5C44E29-5062-48DF-A51E-7135BF9E7F3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7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66E3-D1D5-4708-B77E-46F5F26F374C}">
  <sheetPr codeName="Sheet47"/>
  <dimension ref="A1:G15"/>
  <sheetViews>
    <sheetView zoomScale="110" zoomScaleNormal="110" workbookViewId="0"/>
  </sheetViews>
  <sheetFormatPr defaultColWidth="8.88671875" defaultRowHeight="15" customHeight="1" x14ac:dyDescent="0.2"/>
  <cols>
    <col min="1" max="1" width="22.44140625" style="405" customWidth="1"/>
    <col min="2" max="7" width="10.6640625" style="405" customWidth="1"/>
    <col min="8" max="16384" width="8.88671875" style="405"/>
  </cols>
  <sheetData>
    <row r="1" spans="1:7" ht="15" customHeight="1" x14ac:dyDescent="0.2">
      <c r="A1" s="423" t="s">
        <v>796</v>
      </c>
    </row>
    <row r="3" spans="1:7" ht="15" customHeight="1" x14ac:dyDescent="0.15">
      <c r="A3" s="405" t="s">
        <v>786</v>
      </c>
      <c r="C3" s="396"/>
      <c r="D3" s="396"/>
      <c r="E3" s="396"/>
      <c r="G3" s="397" t="s">
        <v>467</v>
      </c>
    </row>
    <row r="4" spans="1:7" ht="15" customHeight="1" x14ac:dyDescent="0.2">
      <c r="A4" s="555" t="s">
        <v>586</v>
      </c>
      <c r="B4" s="552" t="s">
        <v>141</v>
      </c>
      <c r="C4" s="553"/>
      <c r="D4" s="554" t="s">
        <v>142</v>
      </c>
      <c r="E4" s="552"/>
      <c r="F4" s="554" t="s">
        <v>143</v>
      </c>
      <c r="G4" s="552"/>
    </row>
    <row r="5" spans="1:7" ht="15" customHeight="1" x14ac:dyDescent="0.2">
      <c r="A5" s="556"/>
      <c r="B5" s="398" t="s">
        <v>757</v>
      </c>
      <c r="C5" s="398" t="s">
        <v>758</v>
      </c>
      <c r="D5" s="398" t="s">
        <v>757</v>
      </c>
      <c r="E5" s="399" t="s">
        <v>758</v>
      </c>
      <c r="F5" s="398" t="s">
        <v>757</v>
      </c>
      <c r="G5" s="399" t="s">
        <v>758</v>
      </c>
    </row>
    <row r="6" spans="1:7" ht="30" customHeight="1" x14ac:dyDescent="0.2">
      <c r="A6" s="401" t="s">
        <v>787</v>
      </c>
      <c r="B6" s="64">
        <v>349</v>
      </c>
      <c r="C6" s="64">
        <v>6039</v>
      </c>
      <c r="D6" s="64">
        <v>360</v>
      </c>
      <c r="E6" s="64">
        <v>5974</v>
      </c>
      <c r="F6" s="64">
        <v>266</v>
      </c>
      <c r="G6" s="64">
        <v>4910</v>
      </c>
    </row>
    <row r="7" spans="1:7" ht="30" customHeight="1" x14ac:dyDescent="0.2">
      <c r="A7" s="401" t="s">
        <v>788</v>
      </c>
      <c r="B7" s="64">
        <v>829</v>
      </c>
      <c r="C7" s="64">
        <v>38133</v>
      </c>
      <c r="D7" s="64">
        <v>734</v>
      </c>
      <c r="E7" s="64">
        <v>38994</v>
      </c>
      <c r="F7" s="64">
        <v>775</v>
      </c>
      <c r="G7" s="64">
        <v>33653</v>
      </c>
    </row>
    <row r="8" spans="1:7" ht="30" customHeight="1" x14ac:dyDescent="0.2">
      <c r="A8" s="401" t="s">
        <v>789</v>
      </c>
      <c r="B8" s="64">
        <v>1525</v>
      </c>
      <c r="C8" s="64">
        <v>13065</v>
      </c>
      <c r="D8" s="64">
        <v>1565</v>
      </c>
      <c r="E8" s="64">
        <v>4483</v>
      </c>
      <c r="F8" s="64">
        <v>1475</v>
      </c>
      <c r="G8" s="64">
        <v>12269</v>
      </c>
    </row>
    <row r="9" spans="1:7" ht="30" customHeight="1" x14ac:dyDescent="0.2">
      <c r="A9" s="401" t="s">
        <v>790</v>
      </c>
      <c r="B9" s="64">
        <v>993</v>
      </c>
      <c r="C9" s="64">
        <v>21082</v>
      </c>
      <c r="D9" s="64">
        <v>1093</v>
      </c>
      <c r="E9" s="64">
        <v>38086</v>
      </c>
      <c r="F9" s="64">
        <v>1081</v>
      </c>
      <c r="G9" s="64">
        <v>58626</v>
      </c>
    </row>
    <row r="10" spans="1:7" ht="30" customHeight="1" x14ac:dyDescent="0.2">
      <c r="A10" s="401" t="s">
        <v>791</v>
      </c>
      <c r="B10" s="64">
        <v>12902</v>
      </c>
      <c r="C10" s="64">
        <v>15050</v>
      </c>
      <c r="D10" s="64">
        <v>13428</v>
      </c>
      <c r="E10" s="64">
        <v>16481</v>
      </c>
      <c r="F10" s="64">
        <v>13571</v>
      </c>
      <c r="G10" s="64">
        <v>17166</v>
      </c>
    </row>
    <row r="11" spans="1:7" ht="30" customHeight="1" x14ac:dyDescent="0.2">
      <c r="A11" s="401" t="s">
        <v>792</v>
      </c>
      <c r="B11" s="64">
        <v>1</v>
      </c>
      <c r="C11" s="64">
        <v>80</v>
      </c>
      <c r="D11" s="64">
        <v>35</v>
      </c>
      <c r="E11" s="64">
        <v>300</v>
      </c>
      <c r="F11" s="64">
        <v>11</v>
      </c>
      <c r="G11" s="64">
        <v>340</v>
      </c>
    </row>
    <row r="12" spans="1:7" ht="30" customHeight="1" x14ac:dyDescent="0.2">
      <c r="A12" s="401" t="s">
        <v>793</v>
      </c>
      <c r="B12" s="64">
        <v>271</v>
      </c>
      <c r="C12" s="64">
        <v>45796</v>
      </c>
      <c r="D12" s="64">
        <v>256</v>
      </c>
      <c r="E12" s="64">
        <v>54268</v>
      </c>
      <c r="F12" s="64">
        <v>206</v>
      </c>
      <c r="G12" s="64">
        <v>44344</v>
      </c>
    </row>
    <row r="13" spans="1:7" ht="30" customHeight="1" x14ac:dyDescent="0.2">
      <c r="A13" s="401" t="s">
        <v>794</v>
      </c>
      <c r="B13" s="64">
        <v>1531</v>
      </c>
      <c r="C13" s="64">
        <v>39233</v>
      </c>
      <c r="D13" s="64">
        <v>1519</v>
      </c>
      <c r="E13" s="64">
        <v>41536</v>
      </c>
      <c r="F13" s="64">
        <v>1847</v>
      </c>
      <c r="G13" s="64">
        <v>49641</v>
      </c>
    </row>
    <row r="14" spans="1:7" ht="15" customHeight="1" x14ac:dyDescent="0.2">
      <c r="A14" s="402" t="s">
        <v>64</v>
      </c>
      <c r="B14" s="417">
        <v>18401</v>
      </c>
      <c r="C14" s="417">
        <v>178478</v>
      </c>
      <c r="D14" s="417">
        <f>SUM(D6:D13)</f>
        <v>18990</v>
      </c>
      <c r="E14" s="417">
        <f>SUM(E6:E13)</f>
        <v>200122</v>
      </c>
      <c r="F14" s="417">
        <f>SUM(F6:F13)</f>
        <v>19232</v>
      </c>
      <c r="G14" s="417">
        <f>SUM(G6:G13)</f>
        <v>220949</v>
      </c>
    </row>
    <row r="15" spans="1:7" ht="15" customHeight="1" x14ac:dyDescent="0.2">
      <c r="B15" s="396"/>
      <c r="C15" s="22"/>
      <c r="D15" s="22"/>
      <c r="E15" s="22"/>
      <c r="G15" s="22" t="s">
        <v>782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DA59729F-1379-4126-A789-F581759EA7A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B5EE-26F9-4F11-AB44-D26D07BC0371}">
  <sheetPr codeName="Sheet4"/>
  <dimension ref="A1:J10"/>
  <sheetViews>
    <sheetView zoomScale="110" zoomScaleNormal="110" workbookViewId="0"/>
  </sheetViews>
  <sheetFormatPr defaultColWidth="7.77734375" defaultRowHeight="15" customHeight="1" x14ac:dyDescent="0.2"/>
  <cols>
    <col min="1" max="1" width="11.21875" style="23" customWidth="1"/>
    <col min="2" max="3" width="8.77734375" style="23" customWidth="1"/>
    <col min="4" max="6" width="8.109375" style="23" customWidth="1"/>
    <col min="7" max="7" width="8.77734375" style="23" customWidth="1"/>
    <col min="8" max="10" width="8.109375" style="23" customWidth="1"/>
    <col min="11" max="16384" width="7.77734375" style="23"/>
  </cols>
  <sheetData>
    <row r="1" spans="1:10" ht="15" customHeight="1" x14ac:dyDescent="0.2">
      <c r="A1" s="418" t="s">
        <v>796</v>
      </c>
    </row>
    <row r="3" spans="1:10" ht="15" customHeight="1" x14ac:dyDescent="0.2">
      <c r="A3" s="1" t="s">
        <v>48</v>
      </c>
    </row>
    <row r="4" spans="1:10" s="25" customFormat="1" ht="15" customHeight="1" x14ac:dyDescent="0.15">
      <c r="A4" s="4" t="s">
        <v>27</v>
      </c>
      <c r="B4" s="46"/>
      <c r="J4" s="5" t="s">
        <v>28</v>
      </c>
    </row>
    <row r="5" spans="1:10" s="25" customFormat="1" ht="15" customHeight="1" x14ac:dyDescent="0.2">
      <c r="A5" s="437" t="s">
        <v>29</v>
      </c>
      <c r="B5" s="428" t="s">
        <v>49</v>
      </c>
      <c r="C5" s="428" t="s">
        <v>33</v>
      </c>
      <c r="D5" s="430" t="s">
        <v>50</v>
      </c>
      <c r="E5" s="431"/>
      <c r="F5" s="435"/>
      <c r="G5" s="439" t="s">
        <v>51</v>
      </c>
      <c r="H5" s="430" t="s">
        <v>52</v>
      </c>
      <c r="I5" s="431"/>
      <c r="J5" s="431"/>
    </row>
    <row r="6" spans="1:10" s="25" customFormat="1" ht="15" customHeight="1" x14ac:dyDescent="0.2">
      <c r="A6" s="438"/>
      <c r="B6" s="432"/>
      <c r="C6" s="432"/>
      <c r="D6" s="27" t="s">
        <v>35</v>
      </c>
      <c r="E6" s="27" t="s">
        <v>36</v>
      </c>
      <c r="F6" s="27" t="s">
        <v>37</v>
      </c>
      <c r="G6" s="440"/>
      <c r="H6" s="26" t="s">
        <v>35</v>
      </c>
      <c r="I6" s="27" t="s">
        <v>36</v>
      </c>
      <c r="J6" s="27" t="s">
        <v>37</v>
      </c>
    </row>
    <row r="7" spans="1:10" s="25" customFormat="1" ht="15" customHeight="1" x14ac:dyDescent="0.2">
      <c r="A7" s="47" t="s">
        <v>45</v>
      </c>
      <c r="B7" s="48">
        <v>29</v>
      </c>
      <c r="C7" s="39">
        <v>638</v>
      </c>
      <c r="D7" s="39">
        <v>17538</v>
      </c>
      <c r="E7" s="39">
        <v>8914</v>
      </c>
      <c r="F7" s="39">
        <v>8624</v>
      </c>
      <c r="G7" s="49">
        <v>27.5</v>
      </c>
      <c r="H7" s="39">
        <v>903</v>
      </c>
      <c r="I7" s="39">
        <v>330</v>
      </c>
      <c r="J7" s="39">
        <v>573</v>
      </c>
    </row>
    <row r="8" spans="1:10" s="25" customFormat="1" ht="15" customHeight="1" x14ac:dyDescent="0.2">
      <c r="A8" s="50">
        <v>5</v>
      </c>
      <c r="B8" s="48">
        <v>29</v>
      </c>
      <c r="C8" s="39">
        <v>649</v>
      </c>
      <c r="D8" s="39">
        <v>17333</v>
      </c>
      <c r="E8" s="39">
        <v>8782</v>
      </c>
      <c r="F8" s="39">
        <v>8551</v>
      </c>
      <c r="G8" s="49">
        <v>26.70724191063174</v>
      </c>
      <c r="H8" s="39">
        <v>944</v>
      </c>
      <c r="I8" s="39">
        <v>340</v>
      </c>
      <c r="J8" s="39">
        <v>604</v>
      </c>
    </row>
    <row r="9" spans="1:10" s="25" customFormat="1" ht="15" customHeight="1" x14ac:dyDescent="0.2">
      <c r="A9" s="50">
        <v>6</v>
      </c>
      <c r="B9" s="48">
        <v>29</v>
      </c>
      <c r="C9" s="39">
        <v>663</v>
      </c>
      <c r="D9" s="39">
        <f>SUM(E9:F9)</f>
        <v>17236</v>
      </c>
      <c r="E9" s="39">
        <v>8769</v>
      </c>
      <c r="F9" s="39">
        <v>8467</v>
      </c>
      <c r="G9" s="49">
        <f>IFERROR(D9/C9,0)</f>
        <v>25.996983408748115</v>
      </c>
      <c r="H9" s="39">
        <f>SUM(I9:J9)</f>
        <v>959</v>
      </c>
      <c r="I9" s="39">
        <v>354</v>
      </c>
      <c r="J9" s="39">
        <v>605</v>
      </c>
    </row>
    <row r="10" spans="1:10" s="25" customFormat="1" ht="1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1" t="s">
        <v>53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 xr:uid="{58F3D64D-C9A0-44BC-A876-08928A628C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3A15-4BA8-4FEE-BC04-D33CEDE732D0}">
  <sheetPr codeName="Sheet5"/>
  <dimension ref="A1:M38"/>
  <sheetViews>
    <sheetView zoomScale="110" zoomScaleNormal="110" workbookViewId="0"/>
  </sheetViews>
  <sheetFormatPr defaultColWidth="8.88671875" defaultRowHeight="15" customHeight="1" x14ac:dyDescent="0.2"/>
  <cols>
    <col min="1" max="1" width="2.5546875" style="23" customWidth="1"/>
    <col min="2" max="2" width="12.109375" style="23" customWidth="1"/>
    <col min="3" max="3" width="7" style="23" customWidth="1"/>
    <col min="4" max="4" width="6.109375" style="23" bestFit="1" customWidth="1"/>
    <col min="5" max="5" width="7.33203125" style="23" customWidth="1"/>
    <col min="6" max="6" width="5.77734375" style="23" customWidth="1"/>
    <col min="7" max="7" width="7.33203125" style="23" customWidth="1"/>
    <col min="8" max="8" width="5.21875" style="23" customWidth="1"/>
    <col min="9" max="9" width="6.109375" style="23" customWidth="1"/>
    <col min="10" max="10" width="5" style="23" customWidth="1"/>
    <col min="11" max="12" width="7.21875" style="23" customWidth="1"/>
    <col min="13" max="13" width="7.33203125" style="23" customWidth="1"/>
    <col min="14" max="16384" width="8.88671875" style="23"/>
  </cols>
  <sheetData>
    <row r="1" spans="1:13" ht="15" customHeight="1" x14ac:dyDescent="0.2">
      <c r="A1" s="418" t="s">
        <v>796</v>
      </c>
    </row>
    <row r="3" spans="1:13" ht="15" customHeight="1" x14ac:dyDescent="0.2">
      <c r="A3" s="1" t="s">
        <v>54</v>
      </c>
      <c r="K3" s="52"/>
    </row>
    <row r="4" spans="1:13" s="25" customFormat="1" ht="15" customHeight="1" x14ac:dyDescent="0.2">
      <c r="A4" s="53" t="s">
        <v>55</v>
      </c>
      <c r="B4" s="46"/>
      <c r="E4" s="54"/>
      <c r="F4" s="55"/>
      <c r="J4" s="46"/>
      <c r="M4" s="22" t="s">
        <v>56</v>
      </c>
    </row>
    <row r="5" spans="1:13" s="25" customFormat="1" ht="15" customHeight="1" x14ac:dyDescent="0.2">
      <c r="A5" s="424" t="s">
        <v>57</v>
      </c>
      <c r="B5" s="429"/>
      <c r="C5" s="430" t="s">
        <v>58</v>
      </c>
      <c r="D5" s="431"/>
      <c r="E5" s="431"/>
      <c r="F5" s="431"/>
      <c r="G5" s="431"/>
      <c r="H5" s="435"/>
      <c r="I5" s="428" t="s">
        <v>33</v>
      </c>
      <c r="J5" s="429"/>
      <c r="K5" s="430" t="s">
        <v>59</v>
      </c>
      <c r="L5" s="431"/>
      <c r="M5" s="431"/>
    </row>
    <row r="6" spans="1:13" s="25" customFormat="1" ht="34.200000000000003" customHeight="1" x14ac:dyDescent="0.2">
      <c r="A6" s="442"/>
      <c r="B6" s="443"/>
      <c r="C6" s="430" t="s">
        <v>35</v>
      </c>
      <c r="D6" s="435"/>
      <c r="E6" s="430" t="s">
        <v>36</v>
      </c>
      <c r="F6" s="435"/>
      <c r="G6" s="430" t="s">
        <v>37</v>
      </c>
      <c r="H6" s="435"/>
      <c r="I6" s="444" t="s">
        <v>60</v>
      </c>
      <c r="J6" s="445"/>
      <c r="K6" s="56" t="s">
        <v>61</v>
      </c>
      <c r="L6" s="57" t="s">
        <v>62</v>
      </c>
      <c r="M6" s="58" t="s">
        <v>63</v>
      </c>
    </row>
    <row r="7" spans="1:13" s="25" customFormat="1" ht="15" customHeight="1" x14ac:dyDescent="0.2">
      <c r="A7" s="441" t="s">
        <v>64</v>
      </c>
      <c r="B7" s="427"/>
      <c r="C7" s="59">
        <f t="shared" ref="C7:J7" si="0">SUM(C8:C36)</f>
        <v>17236</v>
      </c>
      <c r="D7" s="60">
        <f t="shared" si="0"/>
        <v>541</v>
      </c>
      <c r="E7" s="61">
        <f t="shared" si="0"/>
        <v>8769</v>
      </c>
      <c r="F7" s="60">
        <f t="shared" si="0"/>
        <v>375</v>
      </c>
      <c r="G7" s="61">
        <f t="shared" si="0"/>
        <v>8467</v>
      </c>
      <c r="H7" s="60">
        <f t="shared" si="0"/>
        <v>166</v>
      </c>
      <c r="I7" s="61">
        <f t="shared" si="0"/>
        <v>663</v>
      </c>
      <c r="J7" s="60">
        <f t="shared" si="0"/>
        <v>94</v>
      </c>
      <c r="K7" s="62">
        <f>IFERROR(AVERAGE(K8:K36),0)</f>
        <v>39.620689655172406</v>
      </c>
      <c r="L7" s="62">
        <f>IFERROR(AVERAGE(L8:L36),0)</f>
        <v>11.282758620689652</v>
      </c>
      <c r="M7" s="62">
        <f>IFERROR(AVERAGE(M8:M36),0)</f>
        <v>1.7655172413793105</v>
      </c>
    </row>
    <row r="8" spans="1:13" s="25" customFormat="1" ht="15" customHeight="1" x14ac:dyDescent="0.2">
      <c r="A8" s="25">
        <v>1</v>
      </c>
      <c r="B8" s="63" t="s">
        <v>65</v>
      </c>
      <c r="C8" s="64">
        <f>SUM(E8+G8)</f>
        <v>724</v>
      </c>
      <c r="D8" s="65">
        <f>SUM(F8+H8)</f>
        <v>16</v>
      </c>
      <c r="E8" s="66">
        <v>367</v>
      </c>
      <c r="F8" s="67">
        <v>12</v>
      </c>
      <c r="G8" s="66">
        <v>357</v>
      </c>
      <c r="H8" s="67">
        <v>4</v>
      </c>
      <c r="I8" s="68">
        <v>27</v>
      </c>
      <c r="J8" s="67">
        <v>3</v>
      </c>
      <c r="K8" s="69">
        <v>16.899999999999999</v>
      </c>
      <c r="L8" s="69">
        <v>8</v>
      </c>
      <c r="M8" s="69">
        <v>1.2</v>
      </c>
    </row>
    <row r="9" spans="1:13" s="25" customFormat="1" ht="15" customHeight="1" x14ac:dyDescent="0.2">
      <c r="A9" s="25">
        <v>2</v>
      </c>
      <c r="B9" s="63" t="s">
        <v>66</v>
      </c>
      <c r="C9" s="64">
        <f t="shared" ref="C9:D36" si="1">SUM(E9+G9)</f>
        <v>376</v>
      </c>
      <c r="D9" s="65">
        <f t="shared" si="1"/>
        <v>16</v>
      </c>
      <c r="E9" s="66">
        <v>205</v>
      </c>
      <c r="F9" s="67">
        <v>11</v>
      </c>
      <c r="G9" s="70">
        <v>171</v>
      </c>
      <c r="H9" s="67">
        <v>5</v>
      </c>
      <c r="I9" s="68">
        <v>15</v>
      </c>
      <c r="J9" s="67">
        <v>3</v>
      </c>
      <c r="K9" s="69">
        <v>47.7</v>
      </c>
      <c r="L9" s="69">
        <v>16.600000000000001</v>
      </c>
      <c r="M9" s="69">
        <v>2.1</v>
      </c>
    </row>
    <row r="10" spans="1:13" s="25" customFormat="1" ht="15" customHeight="1" x14ac:dyDescent="0.2">
      <c r="A10" s="25">
        <v>3</v>
      </c>
      <c r="B10" s="63" t="s">
        <v>67</v>
      </c>
      <c r="C10" s="64">
        <f t="shared" si="1"/>
        <v>174</v>
      </c>
      <c r="D10" s="65">
        <f t="shared" si="1"/>
        <v>3</v>
      </c>
      <c r="E10" s="66">
        <v>92</v>
      </c>
      <c r="F10" s="67">
        <v>2</v>
      </c>
      <c r="G10" s="70">
        <v>82</v>
      </c>
      <c r="H10" s="67">
        <v>1</v>
      </c>
      <c r="I10" s="68">
        <v>9</v>
      </c>
      <c r="J10" s="67">
        <v>1</v>
      </c>
      <c r="K10" s="69">
        <v>106.2</v>
      </c>
      <c r="L10" s="69">
        <v>19.2</v>
      </c>
      <c r="M10" s="69">
        <v>3.4</v>
      </c>
    </row>
    <row r="11" spans="1:13" s="25" customFormat="1" ht="15" customHeight="1" x14ac:dyDescent="0.2">
      <c r="A11" s="25">
        <v>4</v>
      </c>
      <c r="B11" s="63" t="s">
        <v>68</v>
      </c>
      <c r="C11" s="64">
        <f t="shared" si="1"/>
        <v>469</v>
      </c>
      <c r="D11" s="65">
        <f t="shared" si="1"/>
        <v>10</v>
      </c>
      <c r="E11" s="66">
        <v>231</v>
      </c>
      <c r="F11" s="67">
        <v>5</v>
      </c>
      <c r="G11" s="70">
        <v>238</v>
      </c>
      <c r="H11" s="67">
        <v>5</v>
      </c>
      <c r="I11" s="68">
        <v>18</v>
      </c>
      <c r="J11" s="67">
        <v>2</v>
      </c>
      <c r="K11" s="69">
        <v>30.2</v>
      </c>
      <c r="L11" s="69">
        <v>10.9</v>
      </c>
      <c r="M11" s="69">
        <v>1.4</v>
      </c>
    </row>
    <row r="12" spans="1:13" s="25" customFormat="1" ht="15" customHeight="1" x14ac:dyDescent="0.2">
      <c r="A12" s="25">
        <v>5</v>
      </c>
      <c r="B12" s="63" t="s">
        <v>69</v>
      </c>
      <c r="C12" s="64">
        <f t="shared" si="1"/>
        <v>517</v>
      </c>
      <c r="D12" s="65">
        <f t="shared" si="1"/>
        <v>22</v>
      </c>
      <c r="E12" s="66">
        <v>263</v>
      </c>
      <c r="F12" s="67">
        <v>14</v>
      </c>
      <c r="G12" s="70">
        <v>254</v>
      </c>
      <c r="H12" s="67">
        <v>8</v>
      </c>
      <c r="I12" s="68">
        <v>22</v>
      </c>
      <c r="J12" s="67">
        <v>4</v>
      </c>
      <c r="K12" s="69">
        <v>35.4</v>
      </c>
      <c r="L12" s="69">
        <v>10.6</v>
      </c>
      <c r="M12" s="69">
        <v>1.6</v>
      </c>
    </row>
    <row r="13" spans="1:13" s="25" customFormat="1" ht="15" customHeight="1" x14ac:dyDescent="0.2">
      <c r="A13" s="25">
        <v>6</v>
      </c>
      <c r="B13" s="63" t="s">
        <v>70</v>
      </c>
      <c r="C13" s="64">
        <f t="shared" si="1"/>
        <v>443</v>
      </c>
      <c r="D13" s="65">
        <f t="shared" si="1"/>
        <v>20</v>
      </c>
      <c r="E13" s="66">
        <v>234</v>
      </c>
      <c r="F13" s="67">
        <v>14</v>
      </c>
      <c r="G13" s="70">
        <v>209</v>
      </c>
      <c r="H13" s="67">
        <v>6</v>
      </c>
      <c r="I13" s="68">
        <v>19</v>
      </c>
      <c r="J13" s="67">
        <v>3</v>
      </c>
      <c r="K13" s="69">
        <v>46.9</v>
      </c>
      <c r="L13" s="69">
        <v>11.9</v>
      </c>
      <c r="M13" s="69">
        <v>1.5</v>
      </c>
    </row>
    <row r="14" spans="1:13" s="25" customFormat="1" ht="15" customHeight="1" x14ac:dyDescent="0.2">
      <c r="A14" s="25">
        <v>7</v>
      </c>
      <c r="B14" s="63" t="s">
        <v>71</v>
      </c>
      <c r="C14" s="64">
        <f t="shared" si="1"/>
        <v>675</v>
      </c>
      <c r="D14" s="65">
        <f t="shared" si="1"/>
        <v>21</v>
      </c>
      <c r="E14" s="66">
        <v>352</v>
      </c>
      <c r="F14" s="67">
        <v>19</v>
      </c>
      <c r="G14" s="70">
        <v>323</v>
      </c>
      <c r="H14" s="67">
        <v>2</v>
      </c>
      <c r="I14" s="68">
        <v>25</v>
      </c>
      <c r="J14" s="67">
        <v>4</v>
      </c>
      <c r="K14" s="69">
        <v>25.9</v>
      </c>
      <c r="L14" s="69">
        <v>9.6</v>
      </c>
      <c r="M14" s="69">
        <v>1.7</v>
      </c>
    </row>
    <row r="15" spans="1:13" s="25" customFormat="1" ht="15" customHeight="1" x14ac:dyDescent="0.2">
      <c r="A15" s="25">
        <v>8</v>
      </c>
      <c r="B15" s="63" t="s">
        <v>72</v>
      </c>
      <c r="C15" s="64">
        <f t="shared" si="1"/>
        <v>1072</v>
      </c>
      <c r="D15" s="65">
        <f t="shared" si="1"/>
        <v>18</v>
      </c>
      <c r="E15" s="66">
        <v>520</v>
      </c>
      <c r="F15" s="67">
        <v>13</v>
      </c>
      <c r="G15" s="70">
        <v>552</v>
      </c>
      <c r="H15" s="67">
        <v>5</v>
      </c>
      <c r="I15" s="68">
        <v>37</v>
      </c>
      <c r="J15" s="67">
        <v>3</v>
      </c>
      <c r="K15" s="69">
        <v>20.2</v>
      </c>
      <c r="L15" s="69">
        <v>4.3</v>
      </c>
      <c r="M15" s="69">
        <v>0.7</v>
      </c>
    </row>
    <row r="16" spans="1:13" s="25" customFormat="1" ht="15" customHeight="1" x14ac:dyDescent="0.2">
      <c r="A16" s="25">
        <v>9</v>
      </c>
      <c r="B16" s="63" t="s">
        <v>73</v>
      </c>
      <c r="C16" s="64">
        <f t="shared" si="1"/>
        <v>178</v>
      </c>
      <c r="D16" s="65">
        <f t="shared" si="1"/>
        <v>4</v>
      </c>
      <c r="E16" s="66">
        <v>76</v>
      </c>
      <c r="F16" s="67">
        <v>3</v>
      </c>
      <c r="G16" s="70">
        <v>102</v>
      </c>
      <c r="H16" s="67">
        <v>1</v>
      </c>
      <c r="I16" s="68">
        <v>9</v>
      </c>
      <c r="J16" s="67">
        <v>1</v>
      </c>
      <c r="K16" s="69">
        <v>94.8</v>
      </c>
      <c r="L16" s="69">
        <v>25.1</v>
      </c>
      <c r="M16" s="69">
        <v>7.5</v>
      </c>
    </row>
    <row r="17" spans="1:13" s="25" customFormat="1" ht="15" customHeight="1" x14ac:dyDescent="0.2">
      <c r="A17" s="25">
        <v>10</v>
      </c>
      <c r="B17" s="63" t="s">
        <v>74</v>
      </c>
      <c r="C17" s="64">
        <f t="shared" si="1"/>
        <v>1161</v>
      </c>
      <c r="D17" s="65">
        <f t="shared" si="1"/>
        <v>0</v>
      </c>
      <c r="E17" s="66">
        <v>583</v>
      </c>
      <c r="F17" s="67"/>
      <c r="G17" s="70">
        <v>578</v>
      </c>
      <c r="H17" s="67"/>
      <c r="I17" s="68">
        <v>36</v>
      </c>
      <c r="J17" s="67"/>
      <c r="K17" s="69">
        <v>13.9</v>
      </c>
      <c r="L17" s="69">
        <v>4.5</v>
      </c>
      <c r="M17" s="69">
        <v>0.4</v>
      </c>
    </row>
    <row r="18" spans="1:13" s="25" customFormat="1" ht="15" customHeight="1" x14ac:dyDescent="0.2">
      <c r="A18" s="25">
        <v>11</v>
      </c>
      <c r="B18" s="63" t="s">
        <v>75</v>
      </c>
      <c r="C18" s="64">
        <f t="shared" si="1"/>
        <v>862</v>
      </c>
      <c r="D18" s="65">
        <f t="shared" si="1"/>
        <v>13</v>
      </c>
      <c r="E18" s="66">
        <v>441</v>
      </c>
      <c r="F18" s="67">
        <v>10</v>
      </c>
      <c r="G18" s="70">
        <v>421</v>
      </c>
      <c r="H18" s="67">
        <v>3</v>
      </c>
      <c r="I18" s="68">
        <v>28</v>
      </c>
      <c r="J18" s="67">
        <v>2</v>
      </c>
      <c r="K18" s="69">
        <v>26.9</v>
      </c>
      <c r="L18" s="69">
        <v>9.4</v>
      </c>
      <c r="M18" s="69">
        <v>1.2</v>
      </c>
    </row>
    <row r="19" spans="1:13" s="25" customFormat="1" ht="15" customHeight="1" x14ac:dyDescent="0.2">
      <c r="A19" s="25">
        <v>12</v>
      </c>
      <c r="B19" s="63" t="s">
        <v>76</v>
      </c>
      <c r="C19" s="64">
        <f t="shared" si="1"/>
        <v>540</v>
      </c>
      <c r="D19" s="65">
        <f t="shared" si="1"/>
        <v>17</v>
      </c>
      <c r="E19" s="66">
        <v>277</v>
      </c>
      <c r="F19" s="67">
        <v>14</v>
      </c>
      <c r="G19" s="70">
        <v>263</v>
      </c>
      <c r="H19" s="67">
        <v>3</v>
      </c>
      <c r="I19" s="68">
        <v>21</v>
      </c>
      <c r="J19" s="67">
        <v>3</v>
      </c>
      <c r="K19" s="69">
        <v>40.1</v>
      </c>
      <c r="L19" s="69">
        <v>11.4</v>
      </c>
      <c r="M19" s="69">
        <v>1.3</v>
      </c>
    </row>
    <row r="20" spans="1:13" s="25" customFormat="1" ht="15" customHeight="1" x14ac:dyDescent="0.2">
      <c r="A20" s="25">
        <v>13</v>
      </c>
      <c r="B20" s="71" t="s">
        <v>77</v>
      </c>
      <c r="C20" s="64">
        <f t="shared" si="1"/>
        <v>517</v>
      </c>
      <c r="D20" s="65">
        <f t="shared" si="1"/>
        <v>19</v>
      </c>
      <c r="E20" s="66">
        <v>282</v>
      </c>
      <c r="F20" s="67">
        <v>16</v>
      </c>
      <c r="G20" s="70">
        <v>235</v>
      </c>
      <c r="H20" s="67">
        <v>3</v>
      </c>
      <c r="I20" s="68">
        <v>20</v>
      </c>
      <c r="J20" s="67">
        <v>3</v>
      </c>
      <c r="K20" s="69">
        <v>44.4</v>
      </c>
      <c r="L20" s="69">
        <v>12.3</v>
      </c>
      <c r="M20" s="69">
        <v>1.6</v>
      </c>
    </row>
    <row r="21" spans="1:13" s="25" customFormat="1" ht="15" customHeight="1" x14ac:dyDescent="0.2">
      <c r="A21" s="25">
        <v>14</v>
      </c>
      <c r="B21" s="63" t="s">
        <v>78</v>
      </c>
      <c r="C21" s="64">
        <f t="shared" si="1"/>
        <v>500</v>
      </c>
      <c r="D21" s="65">
        <f t="shared" si="1"/>
        <v>34</v>
      </c>
      <c r="E21" s="66">
        <v>254</v>
      </c>
      <c r="F21" s="67">
        <v>23</v>
      </c>
      <c r="G21" s="70">
        <v>246</v>
      </c>
      <c r="H21" s="67">
        <v>11</v>
      </c>
      <c r="I21" s="68">
        <v>23</v>
      </c>
      <c r="J21" s="67">
        <v>5</v>
      </c>
      <c r="K21" s="69">
        <v>39.4</v>
      </c>
      <c r="L21" s="69">
        <v>11.2</v>
      </c>
      <c r="M21" s="69">
        <v>1.6</v>
      </c>
    </row>
    <row r="22" spans="1:13" s="25" customFormat="1" ht="15" customHeight="1" x14ac:dyDescent="0.2">
      <c r="A22" s="25">
        <v>15</v>
      </c>
      <c r="B22" s="63" t="s">
        <v>79</v>
      </c>
      <c r="C22" s="64">
        <f t="shared" si="1"/>
        <v>552</v>
      </c>
      <c r="D22" s="65">
        <f t="shared" si="1"/>
        <v>27</v>
      </c>
      <c r="E22" s="66">
        <v>299</v>
      </c>
      <c r="F22" s="67">
        <v>19</v>
      </c>
      <c r="G22" s="70">
        <v>253</v>
      </c>
      <c r="H22" s="67">
        <v>8</v>
      </c>
      <c r="I22" s="68">
        <v>23</v>
      </c>
      <c r="J22" s="67">
        <v>5</v>
      </c>
      <c r="K22" s="69">
        <v>35.5</v>
      </c>
      <c r="L22" s="69">
        <v>10.6</v>
      </c>
      <c r="M22" s="69">
        <v>1.4</v>
      </c>
    </row>
    <row r="23" spans="1:13" s="25" customFormat="1" ht="15" customHeight="1" x14ac:dyDescent="0.2">
      <c r="A23" s="25">
        <v>16</v>
      </c>
      <c r="B23" s="63" t="s">
        <v>80</v>
      </c>
      <c r="C23" s="64">
        <f t="shared" si="1"/>
        <v>301</v>
      </c>
      <c r="D23" s="65">
        <f t="shared" si="1"/>
        <v>11</v>
      </c>
      <c r="E23" s="66">
        <v>158</v>
      </c>
      <c r="F23" s="67">
        <v>9</v>
      </c>
      <c r="G23" s="70">
        <v>143</v>
      </c>
      <c r="H23" s="67">
        <v>2</v>
      </c>
      <c r="I23" s="68">
        <v>14</v>
      </c>
      <c r="J23" s="67">
        <v>2</v>
      </c>
      <c r="K23" s="69">
        <v>47.6</v>
      </c>
      <c r="L23" s="69">
        <v>13.7</v>
      </c>
      <c r="M23" s="69">
        <v>2.2999999999999998</v>
      </c>
    </row>
    <row r="24" spans="1:13" s="25" customFormat="1" ht="15" customHeight="1" x14ac:dyDescent="0.2">
      <c r="A24" s="25">
        <v>17</v>
      </c>
      <c r="B24" s="63" t="s">
        <v>81</v>
      </c>
      <c r="C24" s="64">
        <f t="shared" si="1"/>
        <v>473</v>
      </c>
      <c r="D24" s="65">
        <f t="shared" si="1"/>
        <v>12</v>
      </c>
      <c r="E24" s="66">
        <v>241</v>
      </c>
      <c r="F24" s="67">
        <v>6</v>
      </c>
      <c r="G24" s="70">
        <v>232</v>
      </c>
      <c r="H24" s="67">
        <v>6</v>
      </c>
      <c r="I24" s="68">
        <v>19</v>
      </c>
      <c r="J24" s="67">
        <v>2</v>
      </c>
      <c r="K24" s="69">
        <v>33.9</v>
      </c>
      <c r="L24" s="69">
        <v>11.1</v>
      </c>
      <c r="M24" s="69">
        <v>1.7</v>
      </c>
    </row>
    <row r="25" spans="1:13" s="25" customFormat="1" ht="15" customHeight="1" x14ac:dyDescent="0.2">
      <c r="A25" s="25">
        <v>18</v>
      </c>
      <c r="B25" s="63" t="s">
        <v>82</v>
      </c>
      <c r="C25" s="64">
        <f t="shared" si="1"/>
        <v>365</v>
      </c>
      <c r="D25" s="65">
        <f t="shared" si="1"/>
        <v>7</v>
      </c>
      <c r="E25" s="66">
        <v>177</v>
      </c>
      <c r="F25" s="67">
        <v>4</v>
      </c>
      <c r="G25" s="70">
        <v>188</v>
      </c>
      <c r="H25" s="67">
        <v>3</v>
      </c>
      <c r="I25" s="68">
        <v>15</v>
      </c>
      <c r="J25" s="67">
        <v>2</v>
      </c>
      <c r="K25" s="69">
        <v>58.3</v>
      </c>
      <c r="L25" s="69">
        <v>14.3</v>
      </c>
      <c r="M25" s="69">
        <v>2.2000000000000002</v>
      </c>
    </row>
    <row r="26" spans="1:13" s="25" customFormat="1" ht="15" customHeight="1" x14ac:dyDescent="0.2">
      <c r="A26" s="25">
        <v>19</v>
      </c>
      <c r="B26" s="63" t="s">
        <v>83</v>
      </c>
      <c r="C26" s="64">
        <f t="shared" si="1"/>
        <v>419</v>
      </c>
      <c r="D26" s="65">
        <f t="shared" si="1"/>
        <v>12</v>
      </c>
      <c r="E26" s="66">
        <v>194</v>
      </c>
      <c r="F26" s="67">
        <v>11</v>
      </c>
      <c r="G26" s="70">
        <v>225</v>
      </c>
      <c r="H26" s="67">
        <v>1</v>
      </c>
      <c r="I26" s="68">
        <v>16</v>
      </c>
      <c r="J26" s="67">
        <v>2</v>
      </c>
      <c r="K26" s="69">
        <v>76.2</v>
      </c>
      <c r="L26" s="69">
        <v>17.2</v>
      </c>
      <c r="M26" s="69">
        <v>1.9</v>
      </c>
    </row>
    <row r="27" spans="1:13" s="25" customFormat="1" ht="15" customHeight="1" x14ac:dyDescent="0.2">
      <c r="A27" s="25">
        <v>20</v>
      </c>
      <c r="B27" s="63" t="s">
        <v>84</v>
      </c>
      <c r="C27" s="64">
        <f t="shared" si="1"/>
        <v>502</v>
      </c>
      <c r="D27" s="65">
        <f t="shared" si="1"/>
        <v>23</v>
      </c>
      <c r="E27" s="66">
        <v>259</v>
      </c>
      <c r="F27" s="67">
        <v>18</v>
      </c>
      <c r="G27" s="70">
        <v>243</v>
      </c>
      <c r="H27" s="67">
        <v>5</v>
      </c>
      <c r="I27" s="68">
        <v>21</v>
      </c>
      <c r="J27" s="67">
        <v>4</v>
      </c>
      <c r="K27" s="69">
        <v>38.6</v>
      </c>
      <c r="L27" s="69">
        <v>11</v>
      </c>
      <c r="M27" s="69">
        <v>1.6</v>
      </c>
    </row>
    <row r="28" spans="1:13" s="25" customFormat="1" ht="15" customHeight="1" x14ac:dyDescent="0.2">
      <c r="A28" s="25">
        <v>21</v>
      </c>
      <c r="B28" s="63" t="s">
        <v>85</v>
      </c>
      <c r="C28" s="64">
        <f t="shared" si="1"/>
        <v>555</v>
      </c>
      <c r="D28" s="65">
        <f t="shared" si="1"/>
        <v>18</v>
      </c>
      <c r="E28" s="66">
        <v>282</v>
      </c>
      <c r="F28" s="67">
        <v>12</v>
      </c>
      <c r="G28" s="70">
        <v>273</v>
      </c>
      <c r="H28" s="67">
        <v>6</v>
      </c>
      <c r="I28" s="68">
        <v>21</v>
      </c>
      <c r="J28" s="67">
        <v>3</v>
      </c>
      <c r="K28" s="69">
        <v>26.4</v>
      </c>
      <c r="L28" s="69">
        <v>10.5</v>
      </c>
      <c r="M28" s="69">
        <v>1.4</v>
      </c>
    </row>
    <row r="29" spans="1:13" s="25" customFormat="1" ht="15" customHeight="1" x14ac:dyDescent="0.2">
      <c r="A29" s="25">
        <v>22</v>
      </c>
      <c r="B29" s="63" t="s">
        <v>86</v>
      </c>
      <c r="C29" s="64">
        <f t="shared" si="1"/>
        <v>633</v>
      </c>
      <c r="D29" s="65">
        <f t="shared" si="1"/>
        <v>35</v>
      </c>
      <c r="E29" s="66">
        <v>316</v>
      </c>
      <c r="F29" s="67">
        <v>25</v>
      </c>
      <c r="G29" s="70">
        <v>317</v>
      </c>
      <c r="H29" s="67">
        <v>10</v>
      </c>
      <c r="I29" s="68">
        <v>26</v>
      </c>
      <c r="J29" s="67">
        <v>6</v>
      </c>
      <c r="K29" s="69">
        <v>33.799999999999997</v>
      </c>
      <c r="L29" s="69">
        <v>8.9</v>
      </c>
      <c r="M29" s="69">
        <v>1.3</v>
      </c>
    </row>
    <row r="30" spans="1:13" s="25" customFormat="1" ht="15" customHeight="1" x14ac:dyDescent="0.2">
      <c r="A30" s="25">
        <v>23</v>
      </c>
      <c r="B30" s="63" t="s">
        <v>87</v>
      </c>
      <c r="C30" s="64">
        <f t="shared" si="1"/>
        <v>731</v>
      </c>
      <c r="D30" s="65">
        <f t="shared" si="1"/>
        <v>20</v>
      </c>
      <c r="E30" s="66">
        <v>367</v>
      </c>
      <c r="F30" s="67">
        <v>11</v>
      </c>
      <c r="G30" s="70">
        <v>364</v>
      </c>
      <c r="H30" s="67">
        <v>9</v>
      </c>
      <c r="I30" s="68">
        <v>27</v>
      </c>
      <c r="J30" s="67">
        <v>3</v>
      </c>
      <c r="K30" s="69">
        <v>27.4</v>
      </c>
      <c r="L30" s="69">
        <v>9.6999999999999993</v>
      </c>
      <c r="M30" s="69">
        <v>1.3</v>
      </c>
    </row>
    <row r="31" spans="1:13" s="25" customFormat="1" ht="15" customHeight="1" x14ac:dyDescent="0.2">
      <c r="A31" s="25">
        <v>24</v>
      </c>
      <c r="B31" s="63" t="s">
        <v>88</v>
      </c>
      <c r="C31" s="64">
        <f t="shared" si="1"/>
        <v>924</v>
      </c>
      <c r="D31" s="65">
        <f t="shared" si="1"/>
        <v>19</v>
      </c>
      <c r="E31" s="66">
        <v>485</v>
      </c>
      <c r="F31" s="67">
        <v>15</v>
      </c>
      <c r="G31" s="70">
        <v>439</v>
      </c>
      <c r="H31" s="67">
        <v>4</v>
      </c>
      <c r="I31" s="68">
        <v>31</v>
      </c>
      <c r="J31" s="67">
        <v>3</v>
      </c>
      <c r="K31" s="69">
        <v>21.3</v>
      </c>
      <c r="L31" s="69">
        <v>4.0999999999999996</v>
      </c>
      <c r="M31" s="69">
        <v>1</v>
      </c>
    </row>
    <row r="32" spans="1:13" s="25" customFormat="1" ht="15" customHeight="1" x14ac:dyDescent="0.2">
      <c r="A32" s="25">
        <v>25</v>
      </c>
      <c r="B32" s="63" t="s">
        <v>89</v>
      </c>
      <c r="C32" s="64">
        <f t="shared" si="1"/>
        <v>895</v>
      </c>
      <c r="D32" s="65">
        <f t="shared" si="1"/>
        <v>18</v>
      </c>
      <c r="E32" s="66">
        <v>442</v>
      </c>
      <c r="F32" s="67">
        <v>9</v>
      </c>
      <c r="G32" s="70">
        <v>453</v>
      </c>
      <c r="H32" s="67">
        <v>9</v>
      </c>
      <c r="I32" s="68">
        <v>32</v>
      </c>
      <c r="J32" s="67">
        <v>3</v>
      </c>
      <c r="K32" s="69">
        <v>21.4</v>
      </c>
      <c r="L32" s="69">
        <v>7.2</v>
      </c>
      <c r="M32" s="69">
        <v>1</v>
      </c>
    </row>
    <row r="33" spans="1:13" s="25" customFormat="1" ht="15" customHeight="1" x14ac:dyDescent="0.2">
      <c r="A33" s="25">
        <v>26</v>
      </c>
      <c r="B33" s="63" t="s">
        <v>90</v>
      </c>
      <c r="C33" s="64">
        <f t="shared" si="1"/>
        <v>534</v>
      </c>
      <c r="D33" s="65">
        <f t="shared" si="1"/>
        <v>29</v>
      </c>
      <c r="E33" s="66">
        <v>271</v>
      </c>
      <c r="F33" s="67">
        <v>26</v>
      </c>
      <c r="G33" s="70">
        <v>263</v>
      </c>
      <c r="H33" s="67">
        <v>3</v>
      </c>
      <c r="I33" s="68">
        <v>23</v>
      </c>
      <c r="J33" s="67">
        <v>5</v>
      </c>
      <c r="K33" s="69">
        <v>42.2</v>
      </c>
      <c r="L33" s="69">
        <v>12.4</v>
      </c>
      <c r="M33" s="69">
        <v>1.7</v>
      </c>
    </row>
    <row r="34" spans="1:13" s="25" customFormat="1" ht="15" customHeight="1" x14ac:dyDescent="0.2">
      <c r="A34" s="25">
        <v>27</v>
      </c>
      <c r="B34" s="63" t="s">
        <v>91</v>
      </c>
      <c r="C34" s="64">
        <f t="shared" si="1"/>
        <v>692</v>
      </c>
      <c r="D34" s="65">
        <f t="shared" si="1"/>
        <v>30</v>
      </c>
      <c r="E34" s="66">
        <v>375</v>
      </c>
      <c r="F34" s="67">
        <v>25</v>
      </c>
      <c r="G34" s="70">
        <v>317</v>
      </c>
      <c r="H34" s="67">
        <v>5</v>
      </c>
      <c r="I34" s="68">
        <v>27</v>
      </c>
      <c r="J34" s="67">
        <v>5</v>
      </c>
      <c r="K34" s="69">
        <v>27.5</v>
      </c>
      <c r="L34" s="69">
        <v>9.4</v>
      </c>
      <c r="M34" s="69">
        <v>1.2</v>
      </c>
    </row>
    <row r="35" spans="1:13" s="25" customFormat="1" ht="15" customHeight="1" x14ac:dyDescent="0.2">
      <c r="A35" s="25">
        <v>28</v>
      </c>
      <c r="B35" s="63" t="s">
        <v>92</v>
      </c>
      <c r="C35" s="64">
        <f t="shared" si="1"/>
        <v>525</v>
      </c>
      <c r="D35" s="65">
        <f t="shared" si="1"/>
        <v>20</v>
      </c>
      <c r="E35" s="66">
        <v>272</v>
      </c>
      <c r="F35" s="67">
        <v>15</v>
      </c>
      <c r="G35" s="70">
        <v>253</v>
      </c>
      <c r="H35" s="67">
        <v>5</v>
      </c>
      <c r="I35" s="68">
        <v>22</v>
      </c>
      <c r="J35" s="67">
        <v>4</v>
      </c>
      <c r="K35" s="69">
        <v>38.299999999999997</v>
      </c>
      <c r="L35" s="69">
        <v>16.100000000000001</v>
      </c>
      <c r="M35" s="69">
        <v>2.1</v>
      </c>
    </row>
    <row r="36" spans="1:13" s="25" customFormat="1" ht="15" customHeight="1" x14ac:dyDescent="0.2">
      <c r="A36" s="25">
        <v>29</v>
      </c>
      <c r="B36" s="63" t="s">
        <v>93</v>
      </c>
      <c r="C36" s="64">
        <f t="shared" si="1"/>
        <v>927</v>
      </c>
      <c r="D36" s="65">
        <f t="shared" si="1"/>
        <v>47</v>
      </c>
      <c r="E36" s="66">
        <v>454</v>
      </c>
      <c r="F36" s="67">
        <v>14</v>
      </c>
      <c r="G36" s="70">
        <v>473</v>
      </c>
      <c r="H36" s="67">
        <v>33</v>
      </c>
      <c r="I36" s="68">
        <v>37</v>
      </c>
      <c r="J36" s="67">
        <v>8</v>
      </c>
      <c r="K36" s="72">
        <v>31.7</v>
      </c>
      <c r="L36" s="72">
        <v>6</v>
      </c>
      <c r="M36" s="72">
        <v>1.9</v>
      </c>
    </row>
    <row r="37" spans="1:13" s="25" customFormat="1" ht="15" customHeight="1" x14ac:dyDescent="0.2">
      <c r="A37" s="51" t="s">
        <v>94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21" t="s">
        <v>95</v>
      </c>
    </row>
    <row r="38" spans="1:13" ht="15.9" customHeight="1" x14ac:dyDescent="0.2"/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 xr:uid="{8C4508D9-1C95-4689-862C-0CB8B78B3A22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A4EF-7BA5-495E-AFC5-FB4E559EFDBF}">
  <sheetPr codeName="Sheet6"/>
  <dimension ref="A1:K10"/>
  <sheetViews>
    <sheetView zoomScale="110" zoomScaleNormal="110" workbookViewId="0"/>
  </sheetViews>
  <sheetFormatPr defaultColWidth="8.77734375" defaultRowHeight="15" customHeight="1" x14ac:dyDescent="0.2"/>
  <cols>
    <col min="1" max="1" width="34.6640625" style="23" customWidth="1"/>
    <col min="2" max="2" width="6.88671875" style="23" bestFit="1" customWidth="1"/>
    <col min="3" max="11" width="5" style="23" customWidth="1"/>
    <col min="12" max="16384" width="8.77734375" style="23"/>
  </cols>
  <sheetData>
    <row r="1" spans="1:11" ht="15" customHeight="1" x14ac:dyDescent="0.2">
      <c r="A1" s="418" t="s">
        <v>796</v>
      </c>
    </row>
    <row r="3" spans="1:11" ht="15" customHeight="1" x14ac:dyDescent="0.2">
      <c r="A3" s="1" t="s">
        <v>96</v>
      </c>
    </row>
    <row r="4" spans="1:11" s="25" customFormat="1" ht="15" customHeight="1" x14ac:dyDescent="0.15">
      <c r="A4" s="73" t="s">
        <v>97</v>
      </c>
      <c r="B4" s="46"/>
      <c r="K4" s="5" t="s">
        <v>28</v>
      </c>
    </row>
    <row r="5" spans="1:11" s="25" customFormat="1" ht="15" customHeight="1" x14ac:dyDescent="0.2">
      <c r="A5" s="424" t="s">
        <v>2</v>
      </c>
      <c r="B5" s="74"/>
      <c r="C5" s="430" t="s">
        <v>98</v>
      </c>
      <c r="D5" s="435"/>
      <c r="E5" s="430" t="s">
        <v>99</v>
      </c>
      <c r="F5" s="431"/>
      <c r="G5" s="431"/>
      <c r="H5" s="431"/>
      <c r="I5" s="431"/>
      <c r="J5" s="431"/>
      <c r="K5" s="431"/>
    </row>
    <row r="6" spans="1:11" s="25" customFormat="1" ht="90" customHeight="1" x14ac:dyDescent="0.2">
      <c r="A6" s="442"/>
      <c r="B6" s="75" t="s">
        <v>100</v>
      </c>
      <c r="C6" s="76" t="s">
        <v>101</v>
      </c>
      <c r="D6" s="76" t="s">
        <v>102</v>
      </c>
      <c r="E6" s="77" t="s">
        <v>103</v>
      </c>
      <c r="F6" s="77" t="s">
        <v>104</v>
      </c>
      <c r="G6" s="77" t="s">
        <v>105</v>
      </c>
      <c r="H6" s="77" t="s">
        <v>106</v>
      </c>
      <c r="I6" s="77" t="s">
        <v>107</v>
      </c>
      <c r="J6" s="77" t="s">
        <v>108</v>
      </c>
      <c r="K6" s="77" t="s">
        <v>109</v>
      </c>
    </row>
    <row r="7" spans="1:11" s="25" customFormat="1" ht="15" customHeight="1" x14ac:dyDescent="0.2">
      <c r="A7" s="78" t="s">
        <v>110</v>
      </c>
      <c r="B7" s="79">
        <f t="shared" ref="B7:K7" si="0">SUM(B8:B9)</f>
        <v>1081</v>
      </c>
      <c r="C7" s="79">
        <f t="shared" si="0"/>
        <v>720</v>
      </c>
      <c r="D7" s="79">
        <f t="shared" si="0"/>
        <v>361</v>
      </c>
      <c r="E7" s="79">
        <f t="shared" si="0"/>
        <v>441</v>
      </c>
      <c r="F7" s="79">
        <f t="shared" si="0"/>
        <v>0</v>
      </c>
      <c r="G7" s="79">
        <f t="shared" si="0"/>
        <v>583</v>
      </c>
      <c r="H7" s="79">
        <f t="shared" si="0"/>
        <v>53</v>
      </c>
      <c r="I7" s="79">
        <f t="shared" si="0"/>
        <v>0</v>
      </c>
      <c r="J7" s="79">
        <f t="shared" si="0"/>
        <v>2</v>
      </c>
      <c r="K7" s="79">
        <f t="shared" si="0"/>
        <v>2</v>
      </c>
    </row>
    <row r="8" spans="1:11" s="25" customFormat="1" ht="15" customHeight="1" x14ac:dyDescent="0.2">
      <c r="A8" s="80" t="s">
        <v>111</v>
      </c>
      <c r="B8" s="81">
        <f>SUM(C8:D8)</f>
        <v>789</v>
      </c>
      <c r="C8" s="82">
        <v>541</v>
      </c>
      <c r="D8" s="82">
        <v>248</v>
      </c>
      <c r="E8" s="82">
        <v>205</v>
      </c>
      <c r="F8" s="83">
        <v>0</v>
      </c>
      <c r="G8" s="82">
        <v>583</v>
      </c>
      <c r="H8" s="82">
        <v>1</v>
      </c>
      <c r="I8" s="83">
        <v>0</v>
      </c>
      <c r="J8" s="83">
        <v>0</v>
      </c>
      <c r="K8" s="82">
        <v>0</v>
      </c>
    </row>
    <row r="9" spans="1:11" s="25" customFormat="1" ht="15" customHeight="1" x14ac:dyDescent="0.2">
      <c r="A9" s="80" t="s">
        <v>112</v>
      </c>
      <c r="B9" s="81">
        <f>SUM(C9:D9)</f>
        <v>292</v>
      </c>
      <c r="C9" s="82">
        <v>179</v>
      </c>
      <c r="D9" s="82">
        <v>113</v>
      </c>
      <c r="E9" s="82">
        <v>236</v>
      </c>
      <c r="F9" s="83">
        <v>0</v>
      </c>
      <c r="G9" s="83">
        <v>0</v>
      </c>
      <c r="H9" s="84">
        <v>52</v>
      </c>
      <c r="I9" s="84">
        <v>0</v>
      </c>
      <c r="J9" s="84">
        <v>2</v>
      </c>
      <c r="K9" s="84">
        <v>2</v>
      </c>
    </row>
    <row r="10" spans="1:11" s="25" customFormat="1" ht="15" customHeight="1" x14ac:dyDescent="0.2">
      <c r="A10" s="85"/>
      <c r="B10" s="86"/>
      <c r="C10" s="86"/>
      <c r="D10" s="86"/>
      <c r="E10" s="86"/>
      <c r="F10" s="51"/>
      <c r="G10" s="51"/>
      <c r="K10" s="22" t="s">
        <v>113</v>
      </c>
    </row>
  </sheetData>
  <mergeCells count="3">
    <mergeCell ref="A5:A6"/>
    <mergeCell ref="C5:D5"/>
    <mergeCell ref="E5:K5"/>
  </mergeCells>
  <phoneticPr fontId="2"/>
  <hyperlinks>
    <hyperlink ref="A1" location="目次!A1" display="目次へもどる" xr:uid="{0743B229-E2BC-4ECC-8AEC-F301BC824D7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8: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EB2E-0A2C-41A0-A9E1-F1ECDB389297}">
  <sheetPr codeName="Sheet7"/>
  <dimension ref="A1:J10"/>
  <sheetViews>
    <sheetView zoomScale="110" zoomScaleNormal="110" workbookViewId="0"/>
  </sheetViews>
  <sheetFormatPr defaultColWidth="8.88671875" defaultRowHeight="15" customHeight="1" x14ac:dyDescent="0.2"/>
  <cols>
    <col min="1" max="1" width="11.21875" style="23" customWidth="1"/>
    <col min="2" max="3" width="8.77734375" style="23" customWidth="1"/>
    <col min="4" max="6" width="8.109375" style="23" customWidth="1"/>
    <col min="7" max="7" width="8.77734375" style="23" customWidth="1"/>
    <col min="8" max="10" width="8.109375" style="23" customWidth="1"/>
    <col min="11" max="16384" width="8.88671875" style="23"/>
  </cols>
  <sheetData>
    <row r="1" spans="1:10" ht="15" customHeight="1" x14ac:dyDescent="0.2">
      <c r="A1" s="418" t="s">
        <v>796</v>
      </c>
    </row>
    <row r="3" spans="1:10" ht="15" customHeight="1" x14ac:dyDescent="0.2">
      <c r="A3" s="1" t="s">
        <v>114</v>
      </c>
    </row>
    <row r="4" spans="1:10" s="25" customFormat="1" ht="15" customHeight="1" x14ac:dyDescent="0.15">
      <c r="A4" s="4" t="s">
        <v>27</v>
      </c>
      <c r="B4" s="46"/>
      <c r="J4" s="5" t="s">
        <v>28</v>
      </c>
    </row>
    <row r="5" spans="1:10" s="25" customFormat="1" ht="15" customHeight="1" x14ac:dyDescent="0.2">
      <c r="A5" s="433" t="s">
        <v>29</v>
      </c>
      <c r="B5" s="428" t="s">
        <v>49</v>
      </c>
      <c r="C5" s="428" t="s">
        <v>33</v>
      </c>
      <c r="D5" s="430" t="s">
        <v>115</v>
      </c>
      <c r="E5" s="431"/>
      <c r="F5" s="435"/>
      <c r="G5" s="439" t="s">
        <v>116</v>
      </c>
      <c r="H5" s="430" t="s">
        <v>52</v>
      </c>
      <c r="I5" s="431"/>
      <c r="J5" s="431"/>
    </row>
    <row r="6" spans="1:10" s="25" customFormat="1" ht="30" customHeight="1" x14ac:dyDescent="0.2">
      <c r="A6" s="434"/>
      <c r="B6" s="432"/>
      <c r="C6" s="432"/>
      <c r="D6" s="27" t="s">
        <v>35</v>
      </c>
      <c r="E6" s="27" t="s">
        <v>36</v>
      </c>
      <c r="F6" s="27" t="s">
        <v>37</v>
      </c>
      <c r="G6" s="440"/>
      <c r="H6" s="26" t="s">
        <v>35</v>
      </c>
      <c r="I6" s="27" t="s">
        <v>36</v>
      </c>
      <c r="J6" s="27" t="s">
        <v>37</v>
      </c>
    </row>
    <row r="7" spans="1:10" s="25" customFormat="1" ht="15" customHeight="1" x14ac:dyDescent="0.2">
      <c r="A7" s="47" t="s">
        <v>45</v>
      </c>
      <c r="B7" s="48">
        <v>15</v>
      </c>
      <c r="C7" s="39">
        <v>276</v>
      </c>
      <c r="D7" s="39">
        <v>8711</v>
      </c>
      <c r="E7" s="39">
        <v>4432</v>
      </c>
      <c r="F7" s="39">
        <v>4279</v>
      </c>
      <c r="G7" s="49">
        <v>31.6</v>
      </c>
      <c r="H7" s="39">
        <v>527</v>
      </c>
      <c r="I7" s="39">
        <v>300</v>
      </c>
      <c r="J7" s="39">
        <v>227</v>
      </c>
    </row>
    <row r="8" spans="1:10" s="25" customFormat="1" ht="15" customHeight="1" x14ac:dyDescent="0.2">
      <c r="A8" s="87">
        <v>5</v>
      </c>
      <c r="B8" s="48">
        <v>15</v>
      </c>
      <c r="C8" s="39">
        <v>274</v>
      </c>
      <c r="D8" s="39">
        <v>8524</v>
      </c>
      <c r="E8" s="39">
        <v>4337</v>
      </c>
      <c r="F8" s="39">
        <v>4187</v>
      </c>
      <c r="G8" s="49">
        <v>31.10948905109489</v>
      </c>
      <c r="H8" s="39">
        <v>524</v>
      </c>
      <c r="I8" s="39">
        <v>295</v>
      </c>
      <c r="J8" s="39">
        <v>229</v>
      </c>
    </row>
    <row r="9" spans="1:10" s="25" customFormat="1" ht="15" customHeight="1" x14ac:dyDescent="0.2">
      <c r="A9" s="50">
        <v>6</v>
      </c>
      <c r="B9" s="48">
        <v>15</v>
      </c>
      <c r="C9" s="39">
        <v>267</v>
      </c>
      <c r="D9" s="39">
        <f>SUM(E9:F9)</f>
        <v>8386</v>
      </c>
      <c r="E9" s="39">
        <v>4281</v>
      </c>
      <c r="F9" s="39">
        <v>4105</v>
      </c>
      <c r="G9" s="49">
        <f>IFERROR(D9/C9,0)</f>
        <v>31.408239700374533</v>
      </c>
      <c r="H9" s="39">
        <f>SUM(I9:J9)</f>
        <v>523</v>
      </c>
      <c r="I9" s="39">
        <v>296</v>
      </c>
      <c r="J9" s="39">
        <v>227</v>
      </c>
    </row>
    <row r="10" spans="1:10" s="25" customFormat="1" ht="1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1" t="s">
        <v>113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 xr:uid="{BCE9D059-971B-41C2-9A1F-6A0775882D6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2564-F700-4C0B-A611-0735698C905D}">
  <sheetPr codeName="Sheet8"/>
  <dimension ref="A1:M24"/>
  <sheetViews>
    <sheetView zoomScale="110" zoomScaleNormal="110" workbookViewId="0"/>
  </sheetViews>
  <sheetFormatPr defaultColWidth="8.88671875" defaultRowHeight="15" customHeight="1" x14ac:dyDescent="0.2"/>
  <cols>
    <col min="1" max="1" width="2.44140625" style="23" customWidth="1"/>
    <col min="2" max="2" width="12.109375" style="23" customWidth="1"/>
    <col min="3" max="3" width="7" style="23" customWidth="1"/>
    <col min="4" max="4" width="6.109375" style="23" bestFit="1" customWidth="1"/>
    <col min="5" max="5" width="7.33203125" style="23" customWidth="1"/>
    <col min="6" max="6" width="5.33203125" style="23" customWidth="1"/>
    <col min="7" max="7" width="7.33203125" style="23" customWidth="1"/>
    <col min="8" max="8" width="5" style="23" customWidth="1"/>
    <col min="9" max="9" width="6.21875" style="23" customWidth="1"/>
    <col min="10" max="10" width="5" style="23" customWidth="1"/>
    <col min="11" max="13" width="7.44140625" style="23" customWidth="1"/>
    <col min="14" max="16384" width="8.88671875" style="23"/>
  </cols>
  <sheetData>
    <row r="1" spans="1:13" ht="15" customHeight="1" x14ac:dyDescent="0.2">
      <c r="A1" s="418" t="s">
        <v>796</v>
      </c>
    </row>
    <row r="3" spans="1:13" ht="15" customHeight="1" x14ac:dyDescent="0.2">
      <c r="A3" s="1" t="s">
        <v>117</v>
      </c>
      <c r="I3" s="88"/>
    </row>
    <row r="4" spans="1:13" s="25" customFormat="1" ht="15" customHeight="1" x14ac:dyDescent="0.2">
      <c r="A4" s="73" t="s">
        <v>118</v>
      </c>
      <c r="E4" s="52"/>
      <c r="F4" s="89"/>
      <c r="M4" s="22" t="s">
        <v>56</v>
      </c>
    </row>
    <row r="5" spans="1:13" s="25" customFormat="1" ht="15" customHeight="1" x14ac:dyDescent="0.2">
      <c r="A5" s="435" t="s">
        <v>57</v>
      </c>
      <c r="B5" s="448"/>
      <c r="C5" s="448" t="s">
        <v>119</v>
      </c>
      <c r="D5" s="448"/>
      <c r="E5" s="448"/>
      <c r="F5" s="448"/>
      <c r="G5" s="448"/>
      <c r="H5" s="448"/>
      <c r="I5" s="449" t="s">
        <v>33</v>
      </c>
      <c r="J5" s="449"/>
      <c r="K5" s="448" t="s">
        <v>120</v>
      </c>
      <c r="L5" s="448"/>
      <c r="M5" s="430"/>
    </row>
    <row r="6" spans="1:13" s="25" customFormat="1" ht="33.6" customHeight="1" x14ac:dyDescent="0.2">
      <c r="A6" s="435"/>
      <c r="B6" s="448"/>
      <c r="C6" s="448" t="s">
        <v>35</v>
      </c>
      <c r="D6" s="448"/>
      <c r="E6" s="448" t="s">
        <v>36</v>
      </c>
      <c r="F6" s="448"/>
      <c r="G6" s="448" t="s">
        <v>37</v>
      </c>
      <c r="H6" s="448"/>
      <c r="I6" s="450" t="s">
        <v>60</v>
      </c>
      <c r="J6" s="450"/>
      <c r="K6" s="90" t="s">
        <v>61</v>
      </c>
      <c r="L6" s="90" t="s">
        <v>62</v>
      </c>
      <c r="M6" s="91" t="s">
        <v>121</v>
      </c>
    </row>
    <row r="7" spans="1:13" s="25" customFormat="1" ht="15" customHeight="1" x14ac:dyDescent="0.2">
      <c r="A7" s="446" t="s">
        <v>64</v>
      </c>
      <c r="B7" s="447"/>
      <c r="C7" s="92">
        <f t="shared" ref="C7:J7" si="0">SUM(C8:C22)</f>
        <v>8386</v>
      </c>
      <c r="D7" s="93">
        <f t="shared" si="0"/>
        <v>248</v>
      </c>
      <c r="E7" s="92">
        <f t="shared" si="0"/>
        <v>4281</v>
      </c>
      <c r="F7" s="93">
        <f t="shared" si="0"/>
        <v>171</v>
      </c>
      <c r="G7" s="92">
        <f t="shared" si="0"/>
        <v>4105</v>
      </c>
      <c r="H7" s="93">
        <f t="shared" si="0"/>
        <v>77</v>
      </c>
      <c r="I7" s="92">
        <f t="shared" si="0"/>
        <v>267</v>
      </c>
      <c r="J7" s="93">
        <f t="shared" si="0"/>
        <v>42</v>
      </c>
      <c r="K7" s="94">
        <f>IFERROR(AVERAGE(K8:K22),0)</f>
        <v>52.973942120160274</v>
      </c>
      <c r="L7" s="94">
        <f>IFERROR(AVERAGE(L8:L36),0)</f>
        <v>12.599784500793447</v>
      </c>
      <c r="M7" s="94">
        <f>IFERROR(AVERAGE(M8:M22),0)</f>
        <v>2.1565407621056907</v>
      </c>
    </row>
    <row r="8" spans="1:13" s="25" customFormat="1" ht="15" customHeight="1" x14ac:dyDescent="0.2">
      <c r="A8" s="25">
        <v>1</v>
      </c>
      <c r="B8" s="63" t="s">
        <v>122</v>
      </c>
      <c r="C8" s="64">
        <f>SUM(E8+G8)</f>
        <v>774</v>
      </c>
      <c r="D8" s="65">
        <f>SUM(F8+H8)</f>
        <v>20</v>
      </c>
      <c r="E8" s="66">
        <v>381</v>
      </c>
      <c r="F8" s="67">
        <v>14</v>
      </c>
      <c r="G8" s="66">
        <v>393</v>
      </c>
      <c r="H8" s="67">
        <v>6</v>
      </c>
      <c r="I8" s="66">
        <v>24</v>
      </c>
      <c r="J8" s="67">
        <v>3</v>
      </c>
      <c r="K8" s="95">
        <v>40.267441860465119</v>
      </c>
      <c r="L8" s="95">
        <v>9.5374677002583983</v>
      </c>
      <c r="M8" s="95">
        <v>2.0012919896640828</v>
      </c>
    </row>
    <row r="9" spans="1:13" s="25" customFormat="1" ht="15" customHeight="1" x14ac:dyDescent="0.2">
      <c r="A9" s="25">
        <v>2</v>
      </c>
      <c r="B9" s="63" t="s">
        <v>123</v>
      </c>
      <c r="C9" s="64">
        <f t="shared" ref="C9:D22" si="1">SUM(E9+G9)</f>
        <v>435</v>
      </c>
      <c r="D9" s="65">
        <f t="shared" si="1"/>
        <v>18</v>
      </c>
      <c r="E9" s="66">
        <v>216</v>
      </c>
      <c r="F9" s="67">
        <v>13</v>
      </c>
      <c r="G9" s="66">
        <v>219</v>
      </c>
      <c r="H9" s="67">
        <v>5</v>
      </c>
      <c r="I9" s="66">
        <v>15</v>
      </c>
      <c r="J9" s="67">
        <v>3</v>
      </c>
      <c r="K9" s="95">
        <v>53.494252873563219</v>
      </c>
      <c r="L9" s="95">
        <v>13.489655172413793</v>
      </c>
      <c r="M9" s="95">
        <v>2.947126436781609</v>
      </c>
    </row>
    <row r="10" spans="1:13" s="25" customFormat="1" ht="15" customHeight="1" x14ac:dyDescent="0.2">
      <c r="A10" s="25">
        <v>3</v>
      </c>
      <c r="B10" s="63" t="s">
        <v>124</v>
      </c>
      <c r="C10" s="64">
        <f t="shared" si="1"/>
        <v>555</v>
      </c>
      <c r="D10" s="65">
        <f t="shared" si="1"/>
        <v>18</v>
      </c>
      <c r="E10" s="66">
        <v>282</v>
      </c>
      <c r="F10" s="67">
        <v>11</v>
      </c>
      <c r="G10" s="66">
        <v>273</v>
      </c>
      <c r="H10" s="67">
        <v>7</v>
      </c>
      <c r="I10" s="66">
        <v>18</v>
      </c>
      <c r="J10" s="67">
        <v>3</v>
      </c>
      <c r="K10" s="95">
        <v>49.133333333333333</v>
      </c>
      <c r="L10" s="95">
        <v>12.807207207207208</v>
      </c>
      <c r="M10" s="95">
        <v>2.4090090090090088</v>
      </c>
    </row>
    <row r="11" spans="1:13" s="25" customFormat="1" ht="15" customHeight="1" x14ac:dyDescent="0.2">
      <c r="A11" s="25">
        <v>4</v>
      </c>
      <c r="B11" s="63" t="s">
        <v>125</v>
      </c>
      <c r="C11" s="64">
        <f t="shared" si="1"/>
        <v>675</v>
      </c>
      <c r="D11" s="65">
        <f t="shared" si="1"/>
        <v>44</v>
      </c>
      <c r="E11" s="66">
        <v>361</v>
      </c>
      <c r="F11" s="67">
        <v>28</v>
      </c>
      <c r="G11" s="66">
        <v>314</v>
      </c>
      <c r="H11" s="67">
        <v>16</v>
      </c>
      <c r="I11" s="66">
        <v>24</v>
      </c>
      <c r="J11" s="67">
        <v>7</v>
      </c>
      <c r="K11" s="95">
        <v>46.056296296296296</v>
      </c>
      <c r="L11" s="95">
        <v>9.6325925925925926</v>
      </c>
      <c r="M11" s="95">
        <v>1.3985185185185185</v>
      </c>
    </row>
    <row r="12" spans="1:13" s="25" customFormat="1" ht="15" customHeight="1" x14ac:dyDescent="0.2">
      <c r="A12" s="25">
        <v>5</v>
      </c>
      <c r="B12" s="63" t="s">
        <v>126</v>
      </c>
      <c r="C12" s="64">
        <f t="shared" si="1"/>
        <v>577</v>
      </c>
      <c r="D12" s="65">
        <f t="shared" si="1"/>
        <v>44</v>
      </c>
      <c r="E12" s="66">
        <v>309</v>
      </c>
      <c r="F12" s="67">
        <v>30</v>
      </c>
      <c r="G12" s="66">
        <v>268</v>
      </c>
      <c r="H12" s="67">
        <v>14</v>
      </c>
      <c r="I12" s="66">
        <v>22</v>
      </c>
      <c r="J12" s="67">
        <v>8</v>
      </c>
      <c r="K12" s="95">
        <v>41.481802426343151</v>
      </c>
      <c r="L12" s="95">
        <v>13.755632582322358</v>
      </c>
      <c r="M12" s="95">
        <v>1.8838821490467939</v>
      </c>
    </row>
    <row r="13" spans="1:13" s="25" customFormat="1" ht="15" customHeight="1" x14ac:dyDescent="0.2">
      <c r="A13" s="25">
        <v>6</v>
      </c>
      <c r="B13" s="63" t="s">
        <v>127</v>
      </c>
      <c r="C13" s="64">
        <f t="shared" si="1"/>
        <v>789</v>
      </c>
      <c r="D13" s="65">
        <f t="shared" si="1"/>
        <v>3</v>
      </c>
      <c r="E13" s="66">
        <v>388</v>
      </c>
      <c r="F13" s="67">
        <v>1</v>
      </c>
      <c r="G13" s="66">
        <v>401</v>
      </c>
      <c r="H13" s="67">
        <v>2</v>
      </c>
      <c r="I13" s="66">
        <v>22</v>
      </c>
      <c r="J13" s="67">
        <v>1</v>
      </c>
      <c r="K13" s="95">
        <v>32.151166032953107</v>
      </c>
      <c r="L13" s="95">
        <v>9.0316856780735115</v>
      </c>
      <c r="M13" s="95">
        <v>1.1406844106463878</v>
      </c>
    </row>
    <row r="14" spans="1:13" s="25" customFormat="1" ht="15" customHeight="1" x14ac:dyDescent="0.2">
      <c r="A14" s="25">
        <v>7</v>
      </c>
      <c r="B14" s="63" t="s">
        <v>128</v>
      </c>
      <c r="C14" s="64">
        <f t="shared" si="1"/>
        <v>373</v>
      </c>
      <c r="D14" s="65">
        <f t="shared" si="1"/>
        <v>6</v>
      </c>
      <c r="E14" s="66">
        <v>194</v>
      </c>
      <c r="F14" s="67">
        <v>6</v>
      </c>
      <c r="G14" s="66">
        <v>179</v>
      </c>
      <c r="H14" s="67">
        <v>0</v>
      </c>
      <c r="I14" s="66">
        <v>11</v>
      </c>
      <c r="J14" s="67">
        <v>1</v>
      </c>
      <c r="K14" s="95">
        <v>67.201072386058982</v>
      </c>
      <c r="L14" s="95">
        <v>18.286863270777481</v>
      </c>
      <c r="M14" s="95">
        <v>2.3646112600536191</v>
      </c>
    </row>
    <row r="15" spans="1:13" s="25" customFormat="1" ht="15" customHeight="1" x14ac:dyDescent="0.2">
      <c r="A15" s="25">
        <v>8</v>
      </c>
      <c r="B15" s="63" t="s">
        <v>129</v>
      </c>
      <c r="C15" s="64">
        <f t="shared" si="1"/>
        <v>706</v>
      </c>
      <c r="D15" s="65">
        <f t="shared" si="1"/>
        <v>13</v>
      </c>
      <c r="E15" s="66">
        <v>349</v>
      </c>
      <c r="F15" s="67">
        <v>8</v>
      </c>
      <c r="G15" s="66">
        <v>357</v>
      </c>
      <c r="H15" s="67">
        <v>5</v>
      </c>
      <c r="I15" s="66">
        <v>22</v>
      </c>
      <c r="J15" s="67">
        <v>3</v>
      </c>
      <c r="K15" s="95">
        <v>39.245042492917847</v>
      </c>
      <c r="L15" s="95">
        <v>9.5779036827195476</v>
      </c>
      <c r="M15" s="95">
        <v>1.2677053824362605</v>
      </c>
    </row>
    <row r="16" spans="1:13" s="25" customFormat="1" ht="15" customHeight="1" x14ac:dyDescent="0.2">
      <c r="A16" s="25">
        <v>9</v>
      </c>
      <c r="B16" s="63" t="s">
        <v>130</v>
      </c>
      <c r="C16" s="64">
        <f t="shared" si="1"/>
        <v>702</v>
      </c>
      <c r="D16" s="65">
        <f t="shared" si="1"/>
        <v>0</v>
      </c>
      <c r="E16" s="66">
        <v>329</v>
      </c>
      <c r="F16" s="67"/>
      <c r="G16" s="66">
        <v>373</v>
      </c>
      <c r="H16" s="67"/>
      <c r="I16" s="66">
        <v>19</v>
      </c>
      <c r="J16" s="67"/>
      <c r="K16" s="95">
        <v>32.578347578347575</v>
      </c>
      <c r="L16" s="95">
        <v>8.3732193732193725</v>
      </c>
      <c r="M16" s="95">
        <v>1.5484330484330484</v>
      </c>
    </row>
    <row r="17" spans="1:13" s="25" customFormat="1" ht="15" customHeight="1" x14ac:dyDescent="0.2">
      <c r="A17" s="25">
        <v>10</v>
      </c>
      <c r="B17" s="63" t="s">
        <v>131</v>
      </c>
      <c r="C17" s="64">
        <f t="shared" si="1"/>
        <v>310</v>
      </c>
      <c r="D17" s="65">
        <f t="shared" si="1"/>
        <v>4</v>
      </c>
      <c r="E17" s="66">
        <v>160</v>
      </c>
      <c r="F17" s="67">
        <v>1</v>
      </c>
      <c r="G17" s="66">
        <v>150</v>
      </c>
      <c r="H17" s="67">
        <v>3</v>
      </c>
      <c r="I17" s="66">
        <v>10</v>
      </c>
      <c r="J17" s="67">
        <v>1</v>
      </c>
      <c r="K17" s="95">
        <v>83.519354838709674</v>
      </c>
      <c r="L17" s="95">
        <v>19.967741935483872</v>
      </c>
      <c r="M17" s="95">
        <v>3.4967741935483869</v>
      </c>
    </row>
    <row r="18" spans="1:13" s="25" customFormat="1" ht="15" customHeight="1" x14ac:dyDescent="0.2">
      <c r="A18" s="25">
        <v>11</v>
      </c>
      <c r="B18" s="63" t="s">
        <v>132</v>
      </c>
      <c r="C18" s="64">
        <f t="shared" si="1"/>
        <v>367</v>
      </c>
      <c r="D18" s="65">
        <f t="shared" si="1"/>
        <v>14</v>
      </c>
      <c r="E18" s="66">
        <v>207</v>
      </c>
      <c r="F18" s="67">
        <v>10</v>
      </c>
      <c r="G18" s="66">
        <v>160</v>
      </c>
      <c r="H18" s="67">
        <v>4</v>
      </c>
      <c r="I18" s="66">
        <v>12</v>
      </c>
      <c r="J18" s="67">
        <v>2</v>
      </c>
      <c r="K18" s="95">
        <v>88.359673024523161</v>
      </c>
      <c r="L18" s="95">
        <v>13.087193460490463</v>
      </c>
      <c r="M18" s="95">
        <v>2.9536784741144415</v>
      </c>
    </row>
    <row r="19" spans="1:13" s="25" customFormat="1" ht="15" customHeight="1" x14ac:dyDescent="0.2">
      <c r="A19" s="25">
        <v>12</v>
      </c>
      <c r="B19" s="63" t="s">
        <v>133</v>
      </c>
      <c r="C19" s="64">
        <f t="shared" si="1"/>
        <v>477</v>
      </c>
      <c r="D19" s="65">
        <f t="shared" si="1"/>
        <v>21</v>
      </c>
      <c r="E19" s="66">
        <v>251</v>
      </c>
      <c r="F19" s="67">
        <v>15</v>
      </c>
      <c r="G19" s="66">
        <v>226</v>
      </c>
      <c r="H19" s="67">
        <v>6</v>
      </c>
      <c r="I19" s="66">
        <v>16</v>
      </c>
      <c r="J19" s="67">
        <v>3</v>
      </c>
      <c r="K19" s="95">
        <v>62.385744234800839</v>
      </c>
      <c r="L19" s="95">
        <v>11.526205450733753</v>
      </c>
      <c r="M19" s="95">
        <v>2.2725366876310273</v>
      </c>
    </row>
    <row r="20" spans="1:13" s="25" customFormat="1" ht="15" customHeight="1" x14ac:dyDescent="0.2">
      <c r="A20" s="25">
        <v>13</v>
      </c>
      <c r="B20" s="63" t="s">
        <v>134</v>
      </c>
      <c r="C20" s="64">
        <f t="shared" si="1"/>
        <v>357</v>
      </c>
      <c r="D20" s="65">
        <f t="shared" si="1"/>
        <v>18</v>
      </c>
      <c r="E20" s="66">
        <v>188</v>
      </c>
      <c r="F20" s="67">
        <v>15</v>
      </c>
      <c r="G20" s="66">
        <v>169</v>
      </c>
      <c r="H20" s="67">
        <v>3</v>
      </c>
      <c r="I20" s="66">
        <v>13</v>
      </c>
      <c r="J20" s="67">
        <v>3</v>
      </c>
      <c r="K20" s="95">
        <v>63.767507002801118</v>
      </c>
      <c r="L20" s="95">
        <v>18.392156862745097</v>
      </c>
      <c r="M20" s="95">
        <v>3.0364145658263304</v>
      </c>
    </row>
    <row r="21" spans="1:13" s="25" customFormat="1" ht="15" customHeight="1" x14ac:dyDescent="0.2">
      <c r="A21" s="25">
        <v>14</v>
      </c>
      <c r="B21" s="63" t="s">
        <v>135</v>
      </c>
      <c r="C21" s="64">
        <f t="shared" si="1"/>
        <v>791</v>
      </c>
      <c r="D21" s="65">
        <f t="shared" si="1"/>
        <v>18</v>
      </c>
      <c r="E21" s="66">
        <v>393</v>
      </c>
      <c r="F21" s="67">
        <v>13</v>
      </c>
      <c r="G21" s="66">
        <v>398</v>
      </c>
      <c r="H21" s="67">
        <v>5</v>
      </c>
      <c r="I21" s="66">
        <v>24</v>
      </c>
      <c r="J21" s="67">
        <v>3</v>
      </c>
      <c r="K21" s="95">
        <v>35.962073324905184</v>
      </c>
      <c r="L21" s="95">
        <v>7.9127686472819212</v>
      </c>
      <c r="M21" s="95">
        <v>1.370417193426043</v>
      </c>
    </row>
    <row r="22" spans="1:13" s="25" customFormat="1" ht="15" customHeight="1" x14ac:dyDescent="0.2">
      <c r="A22" s="25">
        <v>15</v>
      </c>
      <c r="B22" s="63" t="s">
        <v>136</v>
      </c>
      <c r="C22" s="64">
        <f t="shared" si="1"/>
        <v>498</v>
      </c>
      <c r="D22" s="65">
        <f t="shared" si="1"/>
        <v>7</v>
      </c>
      <c r="E22" s="66">
        <v>273</v>
      </c>
      <c r="F22" s="67">
        <v>6</v>
      </c>
      <c r="G22" s="66">
        <v>225</v>
      </c>
      <c r="H22" s="67">
        <v>1</v>
      </c>
      <c r="I22" s="66">
        <v>15</v>
      </c>
      <c r="J22" s="67">
        <v>1</v>
      </c>
      <c r="K22" s="96">
        <v>59.006024096385545</v>
      </c>
      <c r="L22" s="96">
        <v>13.61847389558233</v>
      </c>
      <c r="M22" s="96">
        <v>2.2570281124497993</v>
      </c>
    </row>
    <row r="23" spans="1:13" s="25" customFormat="1" ht="15" customHeight="1" x14ac:dyDescent="0.2">
      <c r="A23" s="51" t="s">
        <v>137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97" t="s">
        <v>138</v>
      </c>
    </row>
    <row r="24" spans="1:13" ht="15" customHeight="1" x14ac:dyDescent="0.2">
      <c r="I24" s="25"/>
      <c r="J24" s="25"/>
      <c r="K24" s="25"/>
      <c r="L24" s="25"/>
      <c r="M24" s="22"/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 xr:uid="{F34216B8-8E9E-4022-9E54-A59F88D4BEFB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L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</vt:lpstr>
      <vt:lpstr>10-32(2)</vt:lpstr>
      <vt:lpstr>10-32(3)</vt:lpstr>
      <vt:lpstr>10-32(4)</vt:lpstr>
      <vt:lpstr>10-32(5)</vt:lpstr>
      <vt:lpstr>10-33</vt:lpstr>
      <vt:lpstr>10-34(1)</vt:lpstr>
      <vt:lpstr>10-34(2)</vt:lpstr>
      <vt:lpstr>10-35</vt:lpstr>
      <vt:lpstr>10-36</vt:lpstr>
      <vt:lpstr>10-37(1)</vt:lpstr>
      <vt:lpstr>10-37(2)</vt:lpstr>
      <vt:lpstr>10-37(3)</vt:lpstr>
      <vt:lpstr>10-37(4)</vt:lpstr>
      <vt:lpstr>10-37(5)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2025-04-14T06:16:01Z</dcterms:modified>
</cp:coreProperties>
</file>